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D:\DUYTHAI\BI and Data\"/>
    </mc:Choice>
  </mc:AlternateContent>
  <xr:revisionPtr revIDLastSave="0" documentId="13_ncr:1_{4852A788-080C-46FB-86E5-B461E04C75D8}" xr6:coauthVersionLast="47" xr6:coauthVersionMax="47" xr10:uidLastSave="{00000000-0000-0000-0000-000000000000}"/>
  <bookViews>
    <workbookView xWindow="28680" yWindow="-120" windowWidth="29040" windowHeight="15720" firstSheet="2" activeTab="2" xr2:uid="{97DFE48D-EA3A-4905-A4E0-8EC2DA9A5F92}"/>
  </bookViews>
  <sheets>
    <sheet name="DL" sheetId="7" state="hidden" r:id="rId1"/>
    <sheet name="Data_input" sheetId="10" state="hidden" r:id="rId2"/>
    <sheet name="DASHBOARD" sheetId="14" r:id="rId3"/>
  </sheets>
  <definedNames>
    <definedName name="Slicer_MONTH">#N/A</definedName>
    <definedName name="Slicer_PRODUCT">#N/A</definedName>
    <definedName name="Slicer_SALE_AGENT">#N/A</definedName>
    <definedName name="Slicer_SALE_CHANNEL">#N/A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23" i="10"/>
  <c r="M224" i="10"/>
  <c r="M225" i="10"/>
  <c r="M226" i="10"/>
  <c r="M227" i="10"/>
  <c r="M228" i="10"/>
  <c r="M229" i="10"/>
  <c r="M230" i="10"/>
  <c r="M231" i="10"/>
  <c r="M232" i="10"/>
  <c r="M233" i="10"/>
  <c r="M234" i="10"/>
  <c r="M235" i="10"/>
  <c r="M236" i="10"/>
  <c r="M237" i="10"/>
  <c r="M238" i="10"/>
  <c r="M239" i="10"/>
  <c r="M240" i="10"/>
  <c r="M241" i="10"/>
  <c r="M242" i="10"/>
  <c r="M243" i="10"/>
  <c r="M244" i="10"/>
  <c r="M245" i="10"/>
  <c r="M246" i="10"/>
  <c r="M247" i="10"/>
  <c r="M248" i="10"/>
  <c r="M249" i="10"/>
  <c r="M250" i="10"/>
  <c r="M251" i="10"/>
  <c r="M252" i="10"/>
  <c r="M253" i="10"/>
  <c r="M254" i="10"/>
  <c r="M255" i="10"/>
  <c r="M256" i="10"/>
  <c r="M257" i="10"/>
  <c r="M258" i="10"/>
  <c r="M259" i="10"/>
  <c r="M260" i="10"/>
  <c r="M261" i="10"/>
  <c r="M262" i="10"/>
  <c r="M263" i="10"/>
  <c r="M264" i="10"/>
  <c r="M265" i="10"/>
  <c r="M266" i="10"/>
  <c r="M267" i="10"/>
  <c r="M268" i="10"/>
  <c r="M269" i="10"/>
  <c r="M270" i="10"/>
  <c r="M271" i="10"/>
  <c r="M272" i="10"/>
  <c r="M273" i="10"/>
  <c r="M274" i="10"/>
  <c r="M275" i="10"/>
  <c r="M276" i="10"/>
  <c r="M277" i="10"/>
  <c r="M278" i="10"/>
  <c r="M279" i="10"/>
  <c r="M280" i="10"/>
  <c r="M281" i="10"/>
  <c r="M282" i="10"/>
  <c r="M283" i="10"/>
  <c r="M284" i="10"/>
  <c r="M285" i="10"/>
  <c r="M286" i="10"/>
  <c r="M287" i="10"/>
  <c r="M288" i="10"/>
  <c r="M289" i="10"/>
  <c r="M290" i="10"/>
  <c r="M291" i="10"/>
  <c r="M292" i="10"/>
  <c r="M293" i="10"/>
  <c r="M294" i="10"/>
  <c r="M295" i="10"/>
  <c r="M296" i="10"/>
  <c r="M297" i="10"/>
  <c r="M298" i="10"/>
  <c r="M299" i="10"/>
  <c r="M300" i="10"/>
  <c r="M301" i="10"/>
  <c r="M302" i="10"/>
  <c r="M303" i="10"/>
  <c r="M304" i="10"/>
  <c r="M305" i="10"/>
  <c r="M306" i="10"/>
  <c r="M307" i="10"/>
  <c r="M308" i="10"/>
  <c r="M309" i="10"/>
  <c r="M310" i="10"/>
  <c r="M311" i="10"/>
  <c r="M312" i="10"/>
  <c r="M313" i="10"/>
  <c r="M314" i="10"/>
  <c r="M315" i="10"/>
  <c r="M316" i="10"/>
  <c r="M317" i="10"/>
  <c r="M318" i="10"/>
  <c r="M319" i="10"/>
  <c r="M320" i="10"/>
  <c r="M321" i="10"/>
  <c r="M322" i="10"/>
  <c r="M323" i="10"/>
  <c r="M324" i="10"/>
  <c r="M325" i="10"/>
  <c r="M326" i="10"/>
  <c r="M327" i="10"/>
  <c r="M328" i="10"/>
  <c r="M329" i="10"/>
  <c r="M330" i="10"/>
  <c r="M331" i="10"/>
  <c r="M332" i="10"/>
  <c r="M333" i="10"/>
  <c r="M334" i="10"/>
  <c r="M335" i="10"/>
  <c r="M336" i="10"/>
  <c r="M337" i="10"/>
  <c r="M338" i="10"/>
  <c r="M339" i="10"/>
  <c r="M340" i="10"/>
  <c r="M341" i="10"/>
  <c r="M342" i="10"/>
  <c r="M343" i="10"/>
  <c r="M344" i="10"/>
  <c r="M345" i="10"/>
  <c r="M346" i="10"/>
  <c r="M347" i="10"/>
  <c r="M348" i="10"/>
  <c r="M349" i="10"/>
  <c r="M350" i="10"/>
  <c r="M351" i="10"/>
  <c r="M352" i="10"/>
  <c r="M353" i="10"/>
  <c r="M354" i="10"/>
  <c r="M355" i="10"/>
  <c r="M356" i="10"/>
  <c r="M357" i="10"/>
  <c r="M358" i="10"/>
  <c r="M359" i="10"/>
  <c r="M360" i="10"/>
  <c r="M361" i="10"/>
  <c r="M362" i="10"/>
  <c r="M363" i="10"/>
  <c r="M364" i="10"/>
  <c r="M365" i="10"/>
  <c r="M366" i="10"/>
  <c r="M367" i="10"/>
  <c r="M368" i="10"/>
  <c r="M369" i="10"/>
  <c r="M370" i="10"/>
  <c r="M371" i="10"/>
  <c r="M372" i="10"/>
  <c r="M373" i="10"/>
  <c r="M374" i="10"/>
  <c r="M375" i="10"/>
  <c r="M376" i="10"/>
  <c r="M377" i="10"/>
  <c r="M378" i="10"/>
  <c r="M379" i="10"/>
  <c r="M380" i="10"/>
  <c r="M381" i="10"/>
  <c r="M382" i="10"/>
  <c r="M383" i="10"/>
  <c r="M384" i="10"/>
  <c r="M385" i="10"/>
  <c r="M386" i="10"/>
  <c r="M387" i="10"/>
  <c r="M388" i="10"/>
  <c r="M389" i="10"/>
  <c r="M390" i="10"/>
  <c r="M391" i="10"/>
  <c r="M392" i="10"/>
  <c r="M393" i="10"/>
  <c r="M394" i="10"/>
  <c r="M395" i="10"/>
  <c r="M396" i="10"/>
  <c r="M397" i="10"/>
  <c r="M398" i="10"/>
  <c r="M399" i="10"/>
  <c r="M400" i="10"/>
  <c r="M401" i="10"/>
  <c r="M402" i="10"/>
  <c r="M403" i="10"/>
  <c r="M404" i="10"/>
  <c r="M405" i="10"/>
  <c r="M406" i="10"/>
  <c r="M407" i="10"/>
  <c r="M408" i="10"/>
  <c r="M409" i="10"/>
  <c r="M410" i="10"/>
  <c r="M411" i="10"/>
  <c r="M412" i="10"/>
  <c r="M413" i="10"/>
  <c r="M414" i="10"/>
  <c r="M415" i="10"/>
  <c r="M416" i="10"/>
  <c r="M417" i="10"/>
  <c r="M418" i="10"/>
  <c r="M419" i="10"/>
  <c r="M420" i="10"/>
  <c r="M421" i="10"/>
  <c r="M422" i="10"/>
  <c r="M423" i="10"/>
  <c r="M424" i="10"/>
  <c r="M425" i="10"/>
  <c r="M426" i="10"/>
  <c r="M427" i="10"/>
  <c r="M428" i="10"/>
  <c r="M429" i="10"/>
  <c r="M430" i="10"/>
  <c r="M431" i="10"/>
  <c r="M432" i="10"/>
  <c r="M433" i="10"/>
  <c r="M434" i="10"/>
  <c r="M435" i="10"/>
  <c r="M436" i="10"/>
  <c r="M437" i="10"/>
  <c r="M438" i="10"/>
  <c r="M439" i="10"/>
  <c r="M440" i="10"/>
  <c r="M441" i="10"/>
  <c r="M442" i="10"/>
  <c r="M443" i="10"/>
  <c r="M444" i="10"/>
  <c r="M445" i="10"/>
  <c r="M446" i="10"/>
  <c r="M447" i="10"/>
  <c r="M448" i="10"/>
  <c r="M449" i="10"/>
  <c r="M450" i="10"/>
  <c r="M451" i="10"/>
  <c r="M452" i="10"/>
  <c r="M453" i="10"/>
  <c r="M454" i="10"/>
  <c r="M455" i="10"/>
  <c r="M456" i="10"/>
  <c r="M457" i="10"/>
  <c r="M458" i="10"/>
  <c r="M459" i="10"/>
  <c r="M460" i="10"/>
  <c r="M461" i="10"/>
  <c r="M462" i="10"/>
  <c r="M463" i="10"/>
  <c r="M464" i="10"/>
  <c r="M465" i="10"/>
  <c r="M466" i="10"/>
  <c r="M467" i="10"/>
  <c r="M468" i="10"/>
  <c r="M469" i="10"/>
  <c r="M470" i="10"/>
  <c r="M471" i="10"/>
  <c r="M472" i="10"/>
  <c r="M473" i="10"/>
  <c r="M474" i="10"/>
  <c r="M475" i="10"/>
  <c r="M476" i="10"/>
  <c r="M477" i="10"/>
  <c r="M478" i="10"/>
  <c r="M479" i="10"/>
  <c r="M480" i="10"/>
  <c r="M481" i="10"/>
  <c r="M482" i="10"/>
  <c r="M483" i="10"/>
  <c r="M484" i="10"/>
  <c r="M485" i="10"/>
  <c r="M486" i="10"/>
  <c r="M487" i="10"/>
  <c r="M488" i="10"/>
  <c r="M489" i="10"/>
  <c r="M490" i="10"/>
  <c r="M491" i="10"/>
  <c r="M492" i="10"/>
  <c r="M493" i="10"/>
  <c r="M494" i="10"/>
  <c r="M495" i="10"/>
  <c r="M496" i="10"/>
  <c r="M497" i="10"/>
  <c r="M498" i="10"/>
  <c r="M499" i="10"/>
  <c r="M500" i="10"/>
  <c r="M501" i="10"/>
  <c r="M502" i="10"/>
  <c r="M503" i="10"/>
  <c r="M504" i="10"/>
  <c r="M505" i="10"/>
  <c r="M506" i="10"/>
  <c r="M507" i="10"/>
  <c r="M508" i="10"/>
  <c r="M509" i="10"/>
  <c r="M510" i="10"/>
  <c r="M511" i="10"/>
  <c r="M512" i="10"/>
  <c r="M513" i="10"/>
  <c r="M514" i="10"/>
  <c r="M515" i="10"/>
  <c r="M516" i="10"/>
  <c r="M517" i="10"/>
  <c r="M518" i="10"/>
  <c r="M519" i="10"/>
  <c r="M520" i="10"/>
  <c r="M521" i="10"/>
  <c r="M522" i="10"/>
  <c r="M523" i="10"/>
  <c r="M524" i="10"/>
  <c r="M525" i="10"/>
  <c r="M526" i="10"/>
  <c r="M527" i="10"/>
  <c r="M528" i="10"/>
  <c r="M529" i="10"/>
  <c r="M530" i="10"/>
  <c r="M531" i="10"/>
  <c r="M532" i="10"/>
  <c r="M533" i="10"/>
  <c r="M534" i="10"/>
  <c r="M535" i="10"/>
  <c r="M536" i="10"/>
  <c r="M537" i="10"/>
  <c r="M538" i="10"/>
  <c r="M539" i="10"/>
  <c r="M540" i="10"/>
  <c r="M541" i="10"/>
  <c r="M542" i="10"/>
  <c r="M543" i="10"/>
  <c r="M544" i="10"/>
  <c r="M545" i="10"/>
  <c r="M546" i="10"/>
  <c r="M547" i="10"/>
  <c r="M548" i="10"/>
  <c r="M549" i="10"/>
  <c r="M550" i="10"/>
  <c r="M551" i="10"/>
  <c r="M552" i="10"/>
  <c r="M553" i="10"/>
  <c r="M554" i="10"/>
  <c r="M555" i="10"/>
  <c r="M556" i="10"/>
  <c r="M557" i="10"/>
  <c r="M558" i="10"/>
  <c r="M559" i="10"/>
  <c r="M560" i="10"/>
  <c r="M561" i="10"/>
  <c r="M562" i="10"/>
  <c r="M563" i="10"/>
  <c r="M564" i="10"/>
  <c r="M565" i="10"/>
  <c r="M566" i="10"/>
  <c r="M567" i="10"/>
  <c r="M568" i="10"/>
  <c r="M569" i="10"/>
  <c r="M570" i="10"/>
  <c r="M571" i="10"/>
  <c r="M572" i="10"/>
  <c r="M573" i="10"/>
  <c r="M574" i="10"/>
  <c r="M575" i="10"/>
  <c r="M576" i="10"/>
  <c r="M577" i="10"/>
  <c r="M578" i="10"/>
  <c r="M579" i="10"/>
  <c r="M580" i="10"/>
  <c r="M581" i="10"/>
  <c r="M582" i="10"/>
  <c r="M583" i="10"/>
  <c r="M584" i="10"/>
  <c r="M585" i="10"/>
  <c r="M586" i="10"/>
  <c r="M587" i="10"/>
  <c r="M588" i="10"/>
  <c r="M589" i="10"/>
  <c r="M590" i="10"/>
  <c r="M591" i="10"/>
  <c r="M592" i="10"/>
  <c r="M593"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1168" i="10"/>
  <c r="M1169" i="10"/>
  <c r="M1170" i="10"/>
  <c r="M1171" i="10"/>
  <c r="M1172" i="10"/>
  <c r="M1173" i="10"/>
  <c r="M1174" i="10"/>
  <c r="M1175" i="10"/>
  <c r="M1176" i="10"/>
  <c r="M1177" i="10"/>
  <c r="M1178" i="10"/>
  <c r="M1179" i="10"/>
  <c r="M1180" i="10"/>
  <c r="M1181" i="10"/>
  <c r="M1182" i="10"/>
  <c r="M1183" i="10"/>
  <c r="M1184" i="10"/>
  <c r="M1185" i="10"/>
  <c r="M1186" i="10"/>
  <c r="M1187" i="10"/>
  <c r="M1188" i="10"/>
  <c r="M1189" i="10"/>
  <c r="M1190" i="10"/>
  <c r="M1191" i="10"/>
  <c r="M1192" i="10"/>
  <c r="M1193" i="10"/>
  <c r="M1194" i="10"/>
  <c r="M1195" i="10"/>
  <c r="M1196" i="10"/>
  <c r="M1197" i="10"/>
  <c r="M1198" i="10"/>
  <c r="M1199" i="10"/>
  <c r="M1200" i="10"/>
  <c r="M1201" i="10"/>
  <c r="M1202" i="10"/>
  <c r="M1203" i="10"/>
  <c r="M1204" i="10"/>
  <c r="M1205" i="10"/>
  <c r="M1206" i="10"/>
  <c r="M1207" i="10"/>
  <c r="M1208" i="10"/>
  <c r="M1209" i="10"/>
  <c r="M1210" i="10"/>
  <c r="M1211" i="10"/>
  <c r="M1212" i="10"/>
  <c r="M1213" i="10"/>
  <c r="M1214" i="10"/>
  <c r="M1215" i="10"/>
  <c r="M1216" i="10"/>
  <c r="M1217" i="10"/>
  <c r="M1218" i="10"/>
  <c r="M1219" i="10"/>
  <c r="M1220" i="10"/>
  <c r="M1221" i="10"/>
  <c r="M1222" i="10"/>
  <c r="M1223" i="10"/>
  <c r="M1224" i="10"/>
  <c r="M1225" i="10"/>
  <c r="M1226" i="10"/>
  <c r="M1227" i="10"/>
  <c r="M1228" i="10"/>
  <c r="M1229" i="10"/>
  <c r="M1230" i="10"/>
  <c r="M1231" i="10"/>
  <c r="M1232" i="10"/>
  <c r="M1233" i="10"/>
  <c r="M1234" i="10"/>
  <c r="M1235" i="10"/>
  <c r="M1236" i="10"/>
  <c r="M1237" i="10"/>
  <c r="M1238" i="10"/>
  <c r="M1239" i="10"/>
  <c r="M1240" i="10"/>
  <c r="M1241" i="10"/>
  <c r="M1242" i="10"/>
  <c r="M1243" i="10"/>
  <c r="M1244" i="10"/>
  <c r="M1245" i="10"/>
  <c r="M1246" i="10"/>
  <c r="M1247" i="10"/>
  <c r="M1248" i="10"/>
  <c r="M1249" i="10"/>
  <c r="M1250" i="10"/>
  <c r="M1251" i="10"/>
  <c r="M1252" i="10"/>
  <c r="M1253" i="10"/>
  <c r="M1254" i="10"/>
  <c r="M1255" i="10"/>
  <c r="M1256" i="10"/>
  <c r="M1257" i="10"/>
  <c r="M1258" i="10"/>
  <c r="M1259" i="10"/>
  <c r="M1260" i="10"/>
  <c r="M1261" i="10"/>
  <c r="M1262" i="10"/>
  <c r="M1263" i="10"/>
  <c r="M1264" i="10"/>
  <c r="M1265" i="10"/>
  <c r="M1266" i="10"/>
  <c r="M1267" i="10"/>
  <c r="M1268" i="10"/>
  <c r="M1269" i="10"/>
  <c r="M1270" i="10"/>
  <c r="M1271" i="10"/>
  <c r="M1272" i="10"/>
  <c r="M1273" i="10"/>
  <c r="M1274" i="10"/>
  <c r="M1275" i="10"/>
  <c r="M1276" i="10"/>
  <c r="M1277" i="10"/>
  <c r="M1278" i="10"/>
  <c r="M1279" i="10"/>
  <c r="M1280" i="10"/>
  <c r="M1281" i="10"/>
  <c r="M1282" i="10"/>
  <c r="M1283" i="10"/>
  <c r="M1284" i="10"/>
  <c r="M1285" i="10"/>
  <c r="M1286" i="10"/>
  <c r="M1287" i="10"/>
  <c r="M1288" i="10"/>
  <c r="M1289" i="10"/>
  <c r="M1290" i="10"/>
  <c r="M1291" i="10"/>
  <c r="M1292" i="10"/>
  <c r="M1293" i="10"/>
  <c r="M1294" i="10"/>
  <c r="M1295" i="10"/>
  <c r="M1296" i="10"/>
  <c r="M1297" i="10"/>
  <c r="M1298" i="10"/>
  <c r="M1299" i="10"/>
  <c r="M1300" i="10"/>
  <c r="M1301" i="10"/>
  <c r="M1302" i="10"/>
  <c r="M1303" i="10"/>
  <c r="M1304" i="10"/>
  <c r="M1305" i="10"/>
  <c r="M1306" i="10"/>
  <c r="M1307" i="10"/>
  <c r="M1308" i="10"/>
  <c r="M1309" i="10"/>
  <c r="M1310" i="10"/>
  <c r="M1311" i="10"/>
  <c r="M1312" i="10"/>
  <c r="M1313" i="10"/>
  <c r="M1314" i="10"/>
  <c r="M1315" i="10"/>
  <c r="M1316" i="10"/>
  <c r="M1317" i="10"/>
  <c r="M1318" i="10"/>
  <c r="M1319" i="10"/>
  <c r="M1320" i="10"/>
  <c r="M1321" i="10"/>
  <c r="M1322" i="10"/>
  <c r="M1323" i="10"/>
  <c r="M1324" i="10"/>
  <c r="M1325" i="10"/>
  <c r="M1326" i="10"/>
  <c r="M1327" i="10"/>
  <c r="M1328" i="10"/>
  <c r="M1329" i="10"/>
  <c r="M1330" i="10"/>
  <c r="M1331" i="10"/>
  <c r="M1332" i="10"/>
  <c r="M1333" i="10"/>
  <c r="M1334" i="10"/>
  <c r="M1335" i="10"/>
  <c r="M1336" i="10"/>
  <c r="M1337" i="10"/>
  <c r="M1338" i="10"/>
  <c r="M1339" i="10"/>
  <c r="M1340" i="10"/>
  <c r="M1341" i="10"/>
  <c r="M1342" i="10"/>
  <c r="M1343" i="10"/>
  <c r="M1344" i="10"/>
  <c r="M1345" i="10"/>
  <c r="M1346" i="10"/>
  <c r="M1347" i="10"/>
  <c r="M1348" i="10"/>
  <c r="M1349" i="10"/>
  <c r="M1350" i="10"/>
  <c r="M1351" i="10"/>
  <c r="M1352" i="10"/>
  <c r="M1353" i="10"/>
  <c r="M1354" i="10"/>
  <c r="M1355" i="10"/>
  <c r="M1356" i="10"/>
  <c r="M1357" i="10"/>
  <c r="M1358" i="10"/>
  <c r="M1359" i="10"/>
  <c r="M1360" i="10"/>
  <c r="M1361" i="10"/>
  <c r="M1362" i="10"/>
  <c r="M1363" i="10"/>
  <c r="M1364" i="10"/>
  <c r="M1365" i="10"/>
  <c r="M1366" i="10"/>
  <c r="M1367" i="10"/>
  <c r="M1368" i="10"/>
  <c r="M1369" i="10"/>
  <c r="M1370" i="10"/>
  <c r="M1371" i="10"/>
  <c r="M1372" i="10"/>
  <c r="M1373" i="10"/>
  <c r="M1374" i="10"/>
  <c r="M1375" i="10"/>
  <c r="M1376" i="10"/>
  <c r="M1377" i="10"/>
  <c r="M1378" i="10"/>
  <c r="M1379" i="10"/>
  <c r="M1380" i="10"/>
  <c r="M1381" i="10"/>
  <c r="M1382" i="10"/>
  <c r="M1383" i="10"/>
  <c r="M1384" i="10"/>
  <c r="M1385" i="10"/>
  <c r="M1386" i="10"/>
  <c r="M1387" i="10"/>
  <c r="M1388" i="10"/>
  <c r="M1389" i="10"/>
  <c r="M1390" i="10"/>
  <c r="M1391" i="10"/>
  <c r="M1392" i="10"/>
  <c r="M1393" i="10"/>
  <c r="M1394" i="10"/>
  <c r="M1395" i="10"/>
  <c r="M1396" i="10"/>
  <c r="M1397" i="10"/>
  <c r="M1398" i="10"/>
  <c r="M1399" i="10"/>
  <c r="M1400" i="10"/>
  <c r="M1401" i="10"/>
  <c r="M1402" i="10"/>
  <c r="M1403" i="10"/>
  <c r="M1404" i="10"/>
  <c r="M1405" i="10"/>
  <c r="M1406" i="10"/>
  <c r="M1407" i="10"/>
  <c r="M1408" i="10"/>
  <c r="M1409" i="10"/>
  <c r="M1410" i="10"/>
  <c r="M1411" i="10"/>
  <c r="M1412" i="10"/>
  <c r="M1413" i="10"/>
  <c r="M1414" i="10"/>
  <c r="M1415" i="10"/>
  <c r="M1416" i="10"/>
  <c r="M1417" i="10"/>
  <c r="M1418" i="10"/>
  <c r="M1419" i="10"/>
  <c r="M1420" i="10"/>
  <c r="M1421" i="10"/>
  <c r="M1422" i="10"/>
  <c r="M1423" i="10"/>
  <c r="M1424" i="10"/>
  <c r="M1425" i="10"/>
  <c r="M1426" i="10"/>
  <c r="M1427" i="10"/>
  <c r="M1428" i="10"/>
  <c r="M1429" i="10"/>
  <c r="M1430" i="10"/>
  <c r="M1431" i="10"/>
  <c r="M1432" i="10"/>
  <c r="M1433" i="10"/>
  <c r="M1434" i="10"/>
  <c r="M1435" i="10"/>
  <c r="M1436" i="10"/>
  <c r="M1437" i="10"/>
  <c r="M1438" i="10"/>
  <c r="M1439" i="10"/>
  <c r="M1440" i="10"/>
  <c r="M1441" i="10"/>
  <c r="M1442" i="10"/>
  <c r="M1443" i="10"/>
  <c r="M1444" i="10"/>
  <c r="M1445" i="10"/>
  <c r="M1446" i="10"/>
  <c r="M1447" i="10"/>
  <c r="M1448" i="10"/>
  <c r="M1449" i="10"/>
  <c r="M1450" i="10"/>
  <c r="M1451" i="10"/>
  <c r="M1452" i="10"/>
  <c r="M1453" i="10"/>
  <c r="M1454" i="10"/>
  <c r="M1455" i="10"/>
  <c r="M1456" i="10"/>
  <c r="M1457" i="10"/>
  <c r="M1458" i="10"/>
  <c r="M1459" i="10"/>
  <c r="M1460" i="10"/>
  <c r="M1461" i="10"/>
  <c r="M1462" i="10"/>
  <c r="M1463" i="10"/>
  <c r="M1464" i="10"/>
  <c r="M1465" i="10"/>
  <c r="M1466" i="10"/>
  <c r="M1467" i="10"/>
  <c r="M1468" i="10"/>
  <c r="M1469" i="10"/>
  <c r="M1470" i="10"/>
  <c r="M1471" i="10"/>
  <c r="M1472" i="10"/>
  <c r="M1473" i="10"/>
  <c r="M1474" i="10"/>
  <c r="M1475" i="10"/>
  <c r="M1476" i="10"/>
  <c r="M1477" i="10"/>
  <c r="M1478" i="10"/>
  <c r="M1479" i="10"/>
  <c r="M1480" i="10"/>
  <c r="M1481" i="10"/>
  <c r="M1482" i="10"/>
  <c r="M1483" i="10"/>
  <c r="M1484" i="10"/>
  <c r="M1485" i="10"/>
  <c r="M1486" i="10"/>
  <c r="M1487" i="10"/>
  <c r="M1488" i="10"/>
  <c r="M1489" i="10"/>
  <c r="M1490" i="10"/>
  <c r="M1491" i="10"/>
  <c r="M1492" i="10"/>
  <c r="M1493" i="10"/>
  <c r="M1494" i="10"/>
  <c r="M1495" i="10"/>
  <c r="M1496" i="10"/>
  <c r="M1497" i="10"/>
  <c r="M1498" i="10"/>
  <c r="M1499" i="10"/>
  <c r="M1500" i="10"/>
  <c r="M1501" i="10"/>
  <c r="M1502" i="10"/>
  <c r="M1503" i="10"/>
  <c r="M1504" i="10"/>
  <c r="M1505" i="10"/>
  <c r="M1506" i="10"/>
  <c r="M1507" i="10"/>
  <c r="M1508" i="10"/>
  <c r="M1509" i="10"/>
  <c r="M1510" i="10"/>
  <c r="M1511" i="10"/>
  <c r="M1512" i="10"/>
  <c r="M1513" i="10"/>
  <c r="M1514" i="10"/>
  <c r="M1515" i="10"/>
  <c r="M1516" i="10"/>
  <c r="M1517" i="10"/>
  <c r="M1518" i="10"/>
  <c r="M1519" i="10"/>
  <c r="M1520" i="10"/>
  <c r="M1521" i="10"/>
  <c r="M1522" i="10"/>
  <c r="M1523" i="10"/>
  <c r="M1524" i="10"/>
  <c r="M1525" i="10"/>
  <c r="M1526" i="10"/>
  <c r="M1527" i="10"/>
  <c r="M1528" i="10"/>
  <c r="M1529" i="10"/>
  <c r="M1530" i="10"/>
  <c r="M1531" i="10"/>
  <c r="M1532" i="10"/>
  <c r="M1533" i="10"/>
  <c r="M1534" i="10"/>
  <c r="M1535" i="10"/>
  <c r="M1536" i="10"/>
  <c r="M1537" i="10"/>
  <c r="M1538" i="10"/>
  <c r="M1539" i="10"/>
  <c r="M1540" i="10"/>
  <c r="M1541" i="10"/>
  <c r="M1542" i="10"/>
  <c r="M1543" i="10"/>
  <c r="M1544" i="10"/>
  <c r="M1545" i="10"/>
  <c r="M1546" i="10"/>
  <c r="M1547" i="10"/>
  <c r="M1548" i="10"/>
  <c r="M1549" i="10"/>
  <c r="M1550" i="10"/>
  <c r="M1551" i="10"/>
  <c r="M1552" i="10"/>
  <c r="M1553" i="10"/>
  <c r="M1554" i="10"/>
  <c r="M1555" i="10"/>
  <c r="M1556" i="10"/>
  <c r="M1557" i="10"/>
  <c r="M1558" i="10"/>
  <c r="M1559" i="10"/>
  <c r="M1560" i="10"/>
  <c r="M1561" i="10"/>
  <c r="M1562" i="10"/>
  <c r="M1563" i="10"/>
  <c r="M1564" i="10"/>
  <c r="M1565" i="10"/>
  <c r="M1566" i="10"/>
  <c r="M1567" i="10"/>
  <c r="M1568" i="10"/>
  <c r="M1569" i="10"/>
  <c r="M1570" i="10"/>
  <c r="M1571" i="10"/>
  <c r="M1572" i="10"/>
  <c r="M1573" i="10"/>
  <c r="M1574" i="10"/>
  <c r="M1575" i="10"/>
  <c r="M1576" i="10"/>
  <c r="M1577" i="10"/>
  <c r="M1578" i="10"/>
  <c r="M1579" i="10"/>
  <c r="M1580" i="10"/>
  <c r="M1581" i="10"/>
  <c r="M1582" i="10"/>
  <c r="M1583" i="10"/>
  <c r="M1584" i="10"/>
  <c r="M1585" i="10"/>
  <c r="M1586" i="10"/>
  <c r="M1587" i="10"/>
  <c r="M1588" i="10"/>
  <c r="M1589" i="10"/>
  <c r="M1590" i="10"/>
  <c r="M1591" i="10"/>
  <c r="M1592" i="10"/>
  <c r="M1593" i="10"/>
  <c r="M1594" i="10"/>
  <c r="M1595" i="10"/>
  <c r="M1596" i="10"/>
  <c r="M1597" i="10"/>
  <c r="M1598" i="10"/>
  <c r="M1599" i="10"/>
  <c r="M1600" i="10"/>
  <c r="M1601" i="10"/>
  <c r="M1602" i="10"/>
  <c r="M1603" i="10"/>
  <c r="M1604" i="10"/>
  <c r="M1605" i="10"/>
  <c r="M1606" i="10"/>
  <c r="M1607" i="10"/>
  <c r="M1608" i="10"/>
  <c r="M1609" i="10"/>
  <c r="M1610" i="10"/>
  <c r="M1611" i="10"/>
  <c r="M1612" i="10"/>
  <c r="M1613" i="10"/>
  <c r="M1614" i="10"/>
  <c r="M1615" i="10"/>
  <c r="M1616" i="10"/>
  <c r="M1617" i="10"/>
  <c r="M1618" i="10"/>
  <c r="M1619" i="10"/>
  <c r="M1620" i="10"/>
  <c r="M1621" i="10"/>
  <c r="M1622" i="10"/>
  <c r="M1623" i="10"/>
  <c r="M1624" i="10"/>
  <c r="M1625" i="10"/>
  <c r="M1626" i="10"/>
  <c r="M1627" i="10"/>
  <c r="M1628" i="10"/>
  <c r="M1629" i="10"/>
  <c r="M1630" i="10"/>
  <c r="M1631" i="10"/>
  <c r="M1632" i="10"/>
  <c r="M1633" i="10"/>
  <c r="M1634" i="10"/>
  <c r="M1635" i="10"/>
  <c r="M1636" i="10"/>
  <c r="M1637" i="10"/>
  <c r="M1638" i="10"/>
  <c r="M1639" i="10"/>
  <c r="M1640" i="10"/>
  <c r="M1641" i="10"/>
  <c r="M1642" i="10"/>
  <c r="M1643" i="10"/>
  <c r="M1644" i="10"/>
  <c r="M1645" i="10"/>
  <c r="M1646" i="10"/>
  <c r="M1647" i="10"/>
  <c r="M1648" i="10"/>
  <c r="M1649" i="10"/>
  <c r="M1650" i="10"/>
  <c r="M1651" i="10"/>
  <c r="M1652" i="10"/>
  <c r="M1653" i="10"/>
  <c r="M1654" i="10"/>
  <c r="M1655" i="10"/>
  <c r="M1656" i="10"/>
  <c r="M1657" i="10"/>
  <c r="M1658" i="10"/>
  <c r="M1659" i="10"/>
  <c r="M1660" i="10"/>
  <c r="M1661" i="10"/>
  <c r="M1662" i="10"/>
  <c r="M1663" i="10"/>
  <c r="M1664" i="10"/>
  <c r="M1665" i="10"/>
  <c r="M1666" i="10"/>
  <c r="M1667" i="10"/>
  <c r="M1668" i="10"/>
  <c r="M1669" i="10"/>
  <c r="M1670" i="10"/>
  <c r="M1671" i="10"/>
  <c r="M1672" i="10"/>
  <c r="M1673" i="10"/>
  <c r="M1674" i="10"/>
  <c r="M1675" i="10"/>
  <c r="M1676" i="10"/>
  <c r="M1677" i="10"/>
  <c r="M1678" i="10"/>
  <c r="M1679" i="10"/>
  <c r="M1680" i="10"/>
  <c r="M1681" i="10"/>
  <c r="M1682" i="10"/>
  <c r="M1683" i="10"/>
  <c r="M1684" i="10"/>
  <c r="M1685" i="10"/>
  <c r="M1686" i="10"/>
  <c r="M1687" i="10"/>
  <c r="M1688" i="10"/>
  <c r="M1689" i="10"/>
  <c r="M1690" i="10"/>
  <c r="M1691" i="10"/>
  <c r="M1692" i="10"/>
  <c r="M1693" i="10"/>
  <c r="M1694" i="10"/>
  <c r="M1695" i="10"/>
  <c r="M1696" i="10"/>
  <c r="M1697" i="10"/>
  <c r="M1698" i="10"/>
  <c r="M1699" i="10"/>
  <c r="M1700" i="10"/>
  <c r="M1701" i="10"/>
  <c r="M1702" i="10"/>
  <c r="M1703" i="10"/>
  <c r="M1704" i="10"/>
  <c r="M1705" i="10"/>
  <c r="M1706" i="10"/>
  <c r="M1707" i="10"/>
  <c r="M1708" i="10"/>
  <c r="M1709" i="10"/>
  <c r="M1710" i="10"/>
  <c r="M1711" i="10"/>
  <c r="M1712" i="10"/>
  <c r="M1713" i="10"/>
  <c r="M1714" i="10"/>
  <c r="M1715" i="10"/>
  <c r="M1716" i="10"/>
  <c r="M1717" i="10"/>
  <c r="M1718" i="10"/>
  <c r="M1719" i="10"/>
  <c r="M1720" i="10"/>
  <c r="M1721" i="10"/>
  <c r="M1722" i="10"/>
  <c r="M1723" i="10"/>
  <c r="M1724" i="10"/>
  <c r="M1725" i="10"/>
  <c r="M1726" i="10"/>
  <c r="M1727" i="10"/>
  <c r="M1728" i="10"/>
  <c r="M1729" i="10"/>
  <c r="M1730" i="10"/>
  <c r="M1731" i="10"/>
  <c r="M1732" i="10"/>
  <c r="M1733" i="10"/>
  <c r="M1734" i="10"/>
  <c r="M1735" i="10"/>
  <c r="M1736" i="10"/>
  <c r="M1737" i="10"/>
  <c r="M1738" i="10"/>
  <c r="M1739" i="10"/>
  <c r="M1740" i="10"/>
  <c r="M1741" i="10"/>
  <c r="M1742" i="10"/>
  <c r="M1743" i="10"/>
  <c r="M1744" i="10"/>
  <c r="M1745" i="10"/>
  <c r="M1746" i="10"/>
  <c r="M1747" i="10"/>
  <c r="M1748" i="10"/>
  <c r="M1749" i="10"/>
  <c r="M1750" i="10"/>
  <c r="M1751" i="10"/>
  <c r="M1752" i="10"/>
  <c r="M1753" i="10"/>
  <c r="M1754" i="10"/>
  <c r="M1755" i="10"/>
  <c r="M1756" i="10"/>
  <c r="M1757" i="10"/>
  <c r="M1758" i="10"/>
  <c r="M1759" i="10"/>
  <c r="M1760" i="10"/>
  <c r="M1761" i="10"/>
  <c r="M1762" i="10"/>
  <c r="M1763" i="10"/>
  <c r="M1764" i="10"/>
  <c r="M1765" i="10"/>
  <c r="M1766" i="10"/>
  <c r="M1767" i="10"/>
  <c r="M1768" i="10"/>
  <c r="M1769" i="10"/>
  <c r="M1770" i="10"/>
  <c r="M1771" i="10"/>
  <c r="M1772" i="10"/>
  <c r="M1773" i="10"/>
  <c r="M1774" i="10"/>
  <c r="M1775" i="10"/>
  <c r="M1776" i="10"/>
  <c r="M1777" i="10"/>
  <c r="M1778" i="10"/>
  <c r="M1779" i="10"/>
  <c r="M1780" i="10"/>
  <c r="M1781" i="10"/>
  <c r="M1782" i="10"/>
  <c r="M1783" i="10"/>
  <c r="M1784" i="10"/>
  <c r="M1785" i="10"/>
  <c r="M1786" i="10"/>
  <c r="M1787" i="10"/>
  <c r="M1788" i="10"/>
  <c r="M1789" i="10"/>
  <c r="M1790" i="10"/>
  <c r="M1791" i="10"/>
  <c r="M1792" i="10"/>
  <c r="M1793" i="10"/>
  <c r="M1794" i="10"/>
  <c r="M1795" i="10"/>
  <c r="M1796" i="10"/>
  <c r="M1797" i="10"/>
  <c r="M1798" i="10"/>
  <c r="M1799" i="10"/>
  <c r="M1800" i="10"/>
  <c r="M1801" i="10"/>
  <c r="M1802" i="10"/>
  <c r="M1803" i="10"/>
  <c r="M1804" i="10"/>
  <c r="M1805" i="10"/>
  <c r="M1806" i="10"/>
  <c r="M1807" i="10"/>
  <c r="M1808" i="10"/>
  <c r="M1809" i="10"/>
  <c r="M1810" i="10"/>
  <c r="M1811" i="10"/>
  <c r="M1812" i="10"/>
  <c r="M1813" i="10"/>
  <c r="M1814" i="10"/>
  <c r="M1815" i="10"/>
  <c r="M1816" i="10"/>
  <c r="M1817" i="10"/>
  <c r="M1818" i="10"/>
  <c r="M1819" i="10"/>
  <c r="M1820" i="10"/>
  <c r="M1821" i="10"/>
  <c r="M1822" i="10"/>
  <c r="M1823" i="10"/>
  <c r="M1824" i="10"/>
  <c r="M1825" i="10"/>
  <c r="M1826" i="10"/>
  <c r="M1827" i="10"/>
  <c r="M1828" i="10"/>
  <c r="M1829" i="10"/>
  <c r="M1830" i="10"/>
  <c r="M1831" i="10"/>
  <c r="M1832" i="10"/>
  <c r="M1833" i="10"/>
  <c r="M1834" i="10"/>
  <c r="M1835" i="10"/>
  <c r="M1836" i="10"/>
  <c r="M1837" i="10"/>
  <c r="M1838" i="10"/>
  <c r="M1839" i="10"/>
  <c r="M1840" i="10"/>
  <c r="M1841" i="10"/>
  <c r="M1842" i="10"/>
  <c r="M1843" i="10"/>
  <c r="M1844" i="10"/>
  <c r="M1845" i="10"/>
  <c r="M1846" i="10"/>
  <c r="M1847" i="10"/>
  <c r="M1848" i="10"/>
  <c r="M1849" i="10"/>
  <c r="M1850" i="10"/>
  <c r="M1851" i="10"/>
  <c r="M1852" i="10"/>
  <c r="M1853" i="10"/>
  <c r="M1854" i="10"/>
  <c r="M1855" i="10"/>
  <c r="M1856" i="10"/>
  <c r="M1857" i="10"/>
  <c r="M1858" i="10"/>
  <c r="M1859" i="10"/>
  <c r="M1860" i="10"/>
  <c r="M1861" i="10"/>
  <c r="M1862" i="10"/>
  <c r="M1863" i="10"/>
  <c r="M1864" i="10"/>
  <c r="M1865" i="10"/>
  <c r="M1866" i="10"/>
  <c r="M1867" i="10"/>
  <c r="M1868" i="10"/>
  <c r="M1869" i="10"/>
  <c r="M1870" i="10"/>
  <c r="M1871" i="10"/>
  <c r="M1872" i="10"/>
  <c r="M1873" i="10"/>
  <c r="M1874" i="10"/>
  <c r="M1875" i="10"/>
  <c r="M1876" i="10"/>
  <c r="M1877" i="10"/>
  <c r="M1878" i="10"/>
  <c r="M1879" i="10"/>
  <c r="M1880" i="10"/>
  <c r="M1881" i="10"/>
  <c r="M1882" i="10"/>
  <c r="M1883" i="10"/>
  <c r="M1884" i="10"/>
  <c r="M1885" i="10"/>
  <c r="M1886" i="10"/>
  <c r="M1887" i="10"/>
  <c r="M1888" i="10"/>
  <c r="M1889" i="10"/>
  <c r="M1890" i="10"/>
  <c r="M1891" i="10"/>
  <c r="M1892" i="10"/>
  <c r="M1893" i="10"/>
  <c r="M1894" i="10"/>
  <c r="M1895" i="10"/>
  <c r="M1896" i="10"/>
  <c r="M1897" i="10"/>
  <c r="M1898" i="10"/>
  <c r="M1899" i="10"/>
  <c r="M1900" i="10"/>
  <c r="M1901" i="10"/>
  <c r="M1902" i="10"/>
  <c r="M1903" i="10"/>
  <c r="M1904" i="10"/>
  <c r="M1905" i="10"/>
  <c r="M1906" i="10"/>
  <c r="M1907" i="10"/>
  <c r="M1908" i="10"/>
  <c r="M1909" i="10"/>
  <c r="M1910" i="10"/>
  <c r="M1911" i="10"/>
  <c r="M1912" i="10"/>
  <c r="M1913" i="10"/>
  <c r="M1914" i="10"/>
  <c r="M1915" i="10"/>
  <c r="M1916" i="10"/>
  <c r="M1917" i="10"/>
  <c r="M1918" i="10"/>
  <c r="M1919" i="10"/>
  <c r="M1920" i="10"/>
  <c r="M1921" i="10"/>
  <c r="M1922" i="10"/>
  <c r="M1923" i="10"/>
  <c r="M1924" i="10"/>
  <c r="M1925" i="10"/>
  <c r="M1926" i="10"/>
  <c r="M1927" i="10"/>
  <c r="M1928" i="10"/>
  <c r="M1929" i="10"/>
  <c r="M1930" i="10"/>
  <c r="M1931" i="10"/>
  <c r="M1932" i="10"/>
  <c r="M1933" i="10"/>
  <c r="M1934" i="10"/>
  <c r="M1935" i="10"/>
  <c r="M1936" i="10"/>
  <c r="M1937" i="10"/>
  <c r="M1938" i="10"/>
  <c r="M1939" i="10"/>
  <c r="M1940" i="10"/>
  <c r="M1941" i="10"/>
  <c r="M1942" i="10"/>
  <c r="M1943" i="10"/>
  <c r="M1944" i="10"/>
  <c r="M1945" i="10"/>
  <c r="M1946" i="10"/>
  <c r="M1947" i="10"/>
  <c r="M1948" i="10"/>
  <c r="M1949" i="10"/>
  <c r="M1950" i="10"/>
  <c r="M1951" i="10"/>
  <c r="M1952" i="10"/>
  <c r="M1953" i="10"/>
  <c r="M1954" i="10"/>
  <c r="M1955" i="10"/>
  <c r="M1956" i="10"/>
  <c r="M1957" i="10"/>
  <c r="M1958" i="10"/>
  <c r="M1959" i="10"/>
  <c r="M1960" i="10"/>
  <c r="M1961" i="10"/>
  <c r="M1962" i="10"/>
  <c r="M1963" i="10"/>
  <c r="M1964" i="10"/>
  <c r="M1965" i="10"/>
  <c r="M1966" i="10"/>
  <c r="M1967" i="10"/>
  <c r="M1968" i="10"/>
  <c r="M1969" i="10"/>
  <c r="M1970" i="10"/>
  <c r="M1971" i="10"/>
  <c r="M1972" i="10"/>
  <c r="M1973" i="10"/>
  <c r="M1974" i="10"/>
  <c r="M1975" i="10"/>
  <c r="M1976" i="10"/>
  <c r="M1977" i="10"/>
  <c r="M1978" i="10"/>
  <c r="M1979" i="10"/>
  <c r="M1980" i="10"/>
  <c r="M1981" i="10"/>
  <c r="M1982" i="10"/>
  <c r="M1983" i="10"/>
  <c r="M1984" i="10"/>
  <c r="M1985" i="10"/>
  <c r="M1986" i="10"/>
  <c r="M1987" i="10"/>
  <c r="M1988" i="10"/>
  <c r="M1989" i="10"/>
  <c r="M1990" i="10"/>
  <c r="M1991" i="10"/>
  <c r="M1992" i="10"/>
  <c r="M1993" i="10"/>
  <c r="M1994" i="10"/>
  <c r="M1995" i="10"/>
  <c r="M1996" i="10"/>
  <c r="M1997" i="10"/>
  <c r="M1998" i="10"/>
  <c r="M1999" i="10"/>
  <c r="M2000" i="10"/>
  <c r="M2001" i="10"/>
  <c r="M2002" i="10"/>
  <c r="M2003" i="10"/>
  <c r="M2004" i="10"/>
  <c r="M2005" i="10"/>
  <c r="M2006" i="10"/>
  <c r="M2007" i="10"/>
  <c r="M2008" i="10"/>
  <c r="M2009" i="10"/>
  <c r="M2010" i="10"/>
  <c r="M2011" i="10"/>
  <c r="M2012" i="10"/>
  <c r="M2013" i="10"/>
  <c r="M2014" i="10"/>
  <c r="M2015" i="10"/>
  <c r="M2016" i="10"/>
  <c r="M2017" i="10"/>
  <c r="M2018" i="10"/>
  <c r="M2019" i="10"/>
  <c r="M2020" i="10"/>
  <c r="M2021" i="10"/>
  <c r="M2022" i="10"/>
  <c r="M2023" i="10"/>
  <c r="M2024" i="10"/>
  <c r="M2025" i="10"/>
  <c r="M2026" i="10"/>
  <c r="M2027" i="10"/>
  <c r="M2028" i="10"/>
  <c r="M2029" i="10"/>
  <c r="M2030" i="10"/>
  <c r="M2031" i="10"/>
  <c r="M2032" i="10"/>
  <c r="M2033" i="10"/>
  <c r="M2034" i="10"/>
  <c r="M2035" i="10"/>
  <c r="M2036" i="10"/>
  <c r="M2037" i="10"/>
  <c r="M2038" i="10"/>
  <c r="M2039" i="10"/>
  <c r="M2040" i="10"/>
  <c r="M2041" i="10"/>
  <c r="M2042" i="10"/>
  <c r="M2043" i="10"/>
  <c r="M2044" i="10"/>
  <c r="M2045" i="10"/>
  <c r="M2046" i="10"/>
  <c r="M2047" i="10"/>
  <c r="M2048" i="10"/>
  <c r="M2049" i="10"/>
  <c r="M2050" i="10"/>
  <c r="M2051" i="10"/>
  <c r="M2052" i="10"/>
  <c r="M2053" i="10"/>
  <c r="M2054" i="10"/>
  <c r="M2055" i="10"/>
  <c r="M2056" i="10"/>
  <c r="M2057" i="10"/>
  <c r="M2058" i="10"/>
  <c r="M2059" i="10"/>
  <c r="M2060" i="10"/>
  <c r="M2061" i="10"/>
  <c r="M2062" i="10"/>
  <c r="M2063" i="10"/>
  <c r="M2064" i="10"/>
  <c r="M2065" i="10"/>
  <c r="M2066" i="10"/>
  <c r="M2067" i="10"/>
  <c r="M2068" i="10"/>
  <c r="M2069" i="10"/>
  <c r="M2070" i="10"/>
  <c r="M2071" i="10"/>
  <c r="M2072" i="10"/>
  <c r="M2073" i="10"/>
  <c r="M2074" i="10"/>
  <c r="M2075" i="10"/>
  <c r="M2076" i="10"/>
  <c r="M2077" i="10"/>
  <c r="M2078" i="10"/>
  <c r="M2079" i="10"/>
  <c r="M2080" i="10"/>
  <c r="M2081" i="10"/>
  <c r="M2082" i="10"/>
  <c r="M2083" i="10"/>
  <c r="M2084" i="10"/>
  <c r="M2085" i="10"/>
  <c r="M2086" i="10"/>
  <c r="M2087" i="10"/>
  <c r="M2088" i="10"/>
  <c r="M2089" i="10"/>
  <c r="M2090" i="10"/>
  <c r="M2091" i="10"/>
  <c r="M2092" i="10"/>
  <c r="M2093" i="10"/>
  <c r="M2094" i="10"/>
  <c r="M2095" i="10"/>
  <c r="M2096" i="10"/>
  <c r="M2097" i="10"/>
  <c r="M2098" i="10"/>
  <c r="M2099" i="10"/>
  <c r="M2100" i="10"/>
  <c r="M2101" i="10"/>
  <c r="M2102" i="10"/>
  <c r="M2103" i="10"/>
  <c r="M2104" i="10"/>
  <c r="M2105" i="10"/>
  <c r="M2106" i="10"/>
  <c r="M2107" i="10"/>
  <c r="M2108" i="10"/>
  <c r="M2109" i="10"/>
  <c r="M2110" i="10"/>
  <c r="M2111" i="10"/>
  <c r="M2112" i="10"/>
  <c r="M2113" i="10"/>
  <c r="M2114" i="10"/>
  <c r="M2115" i="10"/>
  <c r="M2116" i="10"/>
  <c r="M2117" i="10"/>
  <c r="M2118" i="10"/>
  <c r="M2119" i="10"/>
  <c r="M2120" i="10"/>
  <c r="M2121" i="10"/>
  <c r="M2122" i="10"/>
  <c r="M2123" i="10"/>
  <c r="M2124" i="10"/>
  <c r="M2125" i="10"/>
  <c r="M2126" i="10"/>
  <c r="M2127" i="10"/>
  <c r="M2128" i="10"/>
  <c r="M2129" i="10"/>
  <c r="M2130" i="10"/>
  <c r="M2131" i="10"/>
  <c r="M2132" i="10"/>
  <c r="M2133" i="10"/>
  <c r="M2134" i="10"/>
  <c r="M2135" i="10"/>
  <c r="M2136" i="10"/>
  <c r="M2137" i="10"/>
  <c r="M2138" i="10"/>
  <c r="M2139" i="10"/>
  <c r="M2140" i="10"/>
  <c r="M2141" i="10"/>
  <c r="M2142" i="10"/>
  <c r="M2143" i="10"/>
  <c r="M2144" i="10"/>
  <c r="M2145" i="10"/>
  <c r="M2146" i="10"/>
  <c r="M2147" i="10"/>
  <c r="M2148" i="10"/>
  <c r="M2149" i="10"/>
  <c r="M2150" i="10"/>
  <c r="M2151" i="10"/>
  <c r="M2152" i="10"/>
  <c r="M2153" i="10"/>
  <c r="M2154" i="10"/>
  <c r="M2155" i="10"/>
  <c r="M2156" i="10"/>
  <c r="M2157" i="10"/>
  <c r="M2158" i="10"/>
  <c r="M2159" i="10"/>
  <c r="M2160" i="10"/>
  <c r="M2161" i="10"/>
  <c r="M2162" i="10"/>
  <c r="M2163" i="10"/>
  <c r="M2164" i="10"/>
  <c r="M2165" i="10"/>
  <c r="M2166" i="10"/>
  <c r="M2167" i="10"/>
  <c r="M2168" i="10"/>
  <c r="M2169" i="10"/>
  <c r="M2170" i="10"/>
  <c r="M2171" i="10"/>
  <c r="M2172" i="10"/>
  <c r="M2173" i="10"/>
  <c r="M2174" i="10"/>
  <c r="M2175" i="10"/>
  <c r="M2176" i="10"/>
  <c r="M2177" i="10"/>
  <c r="M2178" i="10"/>
  <c r="M2179" i="10"/>
  <c r="M2180" i="10"/>
  <c r="M2181" i="10"/>
  <c r="M2182" i="10"/>
  <c r="M2183" i="10"/>
  <c r="M2184" i="10"/>
  <c r="M2185" i="10"/>
  <c r="M2186" i="10"/>
  <c r="M2187" i="10"/>
  <c r="M2188" i="10"/>
  <c r="M2189" i="10"/>
  <c r="M2190" i="10"/>
  <c r="M2191" i="10"/>
  <c r="M2192" i="10"/>
  <c r="M2193" i="10"/>
  <c r="M2194" i="10"/>
  <c r="M2195" i="10"/>
  <c r="M2196" i="10"/>
  <c r="M2197" i="10"/>
  <c r="M2198" i="10"/>
  <c r="M2199" i="10"/>
  <c r="M2200" i="10"/>
  <c r="M2201" i="10"/>
  <c r="M2202" i="10"/>
  <c r="M2203" i="10"/>
  <c r="M2204" i="10"/>
  <c r="M2205" i="10"/>
  <c r="M2206" i="10"/>
  <c r="M2207" i="10"/>
  <c r="M2208" i="10"/>
  <c r="M2209" i="10"/>
  <c r="M2210" i="10"/>
  <c r="M2211" i="10"/>
  <c r="M2212" i="10"/>
  <c r="M2213" i="10"/>
  <c r="M2214" i="10"/>
  <c r="M2215" i="10"/>
  <c r="M2216" i="10"/>
  <c r="M2217" i="10"/>
  <c r="M2218" i="10"/>
  <c r="M2219" i="10"/>
  <c r="M2220" i="10"/>
  <c r="M2221" i="10"/>
  <c r="M2222" i="10"/>
  <c r="M2223" i="10"/>
  <c r="M2224" i="10"/>
  <c r="M2225" i="10"/>
  <c r="M2226" i="10"/>
  <c r="M2227" i="10"/>
  <c r="M2228" i="10"/>
  <c r="M2229" i="10"/>
  <c r="M2230" i="10"/>
  <c r="M2231" i="10"/>
  <c r="M2232" i="10"/>
  <c r="M2233" i="10"/>
  <c r="M2234" i="10"/>
  <c r="M2235" i="10"/>
  <c r="M2236" i="10"/>
  <c r="M2237" i="10"/>
  <c r="M2238" i="10"/>
  <c r="M2239" i="10"/>
  <c r="M2240" i="10"/>
  <c r="M2241" i="10"/>
  <c r="M2242" i="10"/>
  <c r="M2243" i="10"/>
  <c r="M2244" i="10"/>
  <c r="M2245" i="10"/>
  <c r="M2246" i="10"/>
  <c r="M2247" i="10"/>
  <c r="M2248" i="10"/>
  <c r="M2249" i="10"/>
  <c r="M2250" i="10"/>
  <c r="M2251" i="10"/>
  <c r="M2252" i="10"/>
  <c r="M2253" i="10"/>
  <c r="M2254" i="10"/>
  <c r="M2255" i="10"/>
  <c r="M2256" i="10"/>
  <c r="M2257" i="10"/>
  <c r="M2258" i="10"/>
  <c r="M2259" i="10"/>
  <c r="M2260" i="10"/>
  <c r="M2261" i="10"/>
  <c r="M2262" i="10"/>
  <c r="M2263" i="10"/>
  <c r="M2264" i="10"/>
  <c r="M2265" i="10"/>
  <c r="M2266" i="10"/>
  <c r="M2267" i="10"/>
  <c r="M2268" i="10"/>
  <c r="M2269" i="10"/>
  <c r="M2270" i="10"/>
  <c r="M2271" i="10"/>
  <c r="M2272" i="10"/>
  <c r="M2273" i="10"/>
  <c r="M2274" i="10"/>
  <c r="M2275" i="10"/>
  <c r="M2276" i="10"/>
  <c r="M2277" i="10"/>
  <c r="M2278" i="10"/>
  <c r="M2279" i="10"/>
  <c r="M2280" i="10"/>
  <c r="M2281" i="10"/>
  <c r="M2282" i="10"/>
  <c r="M2283" i="10"/>
  <c r="M2284" i="10"/>
  <c r="M2285" i="10"/>
  <c r="M2286" i="10"/>
  <c r="M2287" i="10"/>
  <c r="M2288" i="10"/>
  <c r="M2289" i="10"/>
  <c r="M2290" i="10"/>
  <c r="M2291" i="10"/>
  <c r="M2292" i="10"/>
  <c r="M2293" i="10"/>
  <c r="M2294" i="10"/>
  <c r="M2295" i="10"/>
  <c r="M2296" i="10"/>
  <c r="M2297" i="10"/>
  <c r="M2298" i="10"/>
  <c r="M2299" i="10"/>
  <c r="M2300" i="10"/>
  <c r="M2301" i="10"/>
  <c r="M2302" i="10"/>
  <c r="M2303" i="10"/>
  <c r="M2304" i="10"/>
  <c r="M2305" i="10"/>
  <c r="M2306" i="10"/>
  <c r="M2307" i="10"/>
  <c r="M2308" i="10"/>
  <c r="M2309" i="10"/>
  <c r="M2310" i="10"/>
  <c r="M2311" i="10"/>
  <c r="M2312" i="10"/>
  <c r="M2313" i="10"/>
  <c r="M2314" i="10"/>
  <c r="M2315" i="10"/>
  <c r="M2316" i="10"/>
  <c r="M2317" i="10"/>
  <c r="M2318" i="10"/>
  <c r="M2319" i="10"/>
  <c r="M2320" i="10"/>
  <c r="M2321" i="10"/>
  <c r="M2322" i="10"/>
  <c r="M2323" i="10"/>
  <c r="M2324" i="10"/>
  <c r="M2325" i="10"/>
  <c r="M2326" i="10"/>
  <c r="M2327" i="10"/>
  <c r="M2328" i="10"/>
  <c r="M2329" i="10"/>
  <c r="M2330" i="10"/>
  <c r="M2331" i="10"/>
  <c r="M2332" i="10"/>
  <c r="M2333" i="10"/>
  <c r="M2334" i="10"/>
  <c r="M2335" i="10"/>
  <c r="M2336" i="10"/>
  <c r="M2337" i="10"/>
  <c r="M2338" i="10"/>
  <c r="M2339" i="10"/>
  <c r="M2340" i="10"/>
  <c r="M2341" i="10"/>
  <c r="M2342" i="10"/>
  <c r="M2343" i="10"/>
  <c r="M2344" i="10"/>
  <c r="M2345" i="10"/>
  <c r="M2346" i="10"/>
  <c r="M2347" i="10"/>
  <c r="M2348" i="10"/>
  <c r="M2349" i="10"/>
  <c r="M2350" i="10"/>
  <c r="M2351" i="10"/>
  <c r="M2352" i="10"/>
  <c r="M2353" i="10"/>
  <c r="M2354" i="10"/>
  <c r="M2355" i="10"/>
  <c r="M2356" i="10"/>
  <c r="M2357" i="10"/>
  <c r="M2358" i="10"/>
  <c r="M2359" i="10"/>
  <c r="M2360" i="10"/>
  <c r="M2361" i="10"/>
  <c r="M2362" i="10"/>
  <c r="M2363" i="10"/>
  <c r="M2364" i="10"/>
  <c r="M2365" i="10"/>
  <c r="M2366" i="10"/>
  <c r="M2367" i="10"/>
  <c r="M2368" i="10"/>
  <c r="M2369" i="10"/>
  <c r="M2370" i="10"/>
  <c r="M2371" i="10"/>
  <c r="M2372" i="10"/>
  <c r="M2373" i="10"/>
  <c r="M2374" i="10"/>
  <c r="M2375" i="10"/>
  <c r="M2376" i="10"/>
  <c r="M2377" i="10"/>
  <c r="M2378" i="10"/>
  <c r="M2379" i="10"/>
  <c r="M2380" i="10"/>
  <c r="M2381" i="10"/>
  <c r="M2382" i="10"/>
  <c r="M2383" i="10"/>
  <c r="M2384" i="10"/>
  <c r="M2385" i="10"/>
  <c r="M2386" i="10"/>
  <c r="M2387" i="10"/>
  <c r="M2388" i="10"/>
  <c r="M2389" i="10"/>
  <c r="M2390" i="10"/>
  <c r="M2391" i="10"/>
  <c r="M2392" i="10"/>
  <c r="M2393" i="10"/>
  <c r="M2394" i="10"/>
  <c r="M2395" i="10"/>
  <c r="M2396" i="10"/>
  <c r="M2397" i="10"/>
  <c r="M2398" i="10"/>
  <c r="M2399" i="10"/>
  <c r="M2400" i="10"/>
  <c r="M2401" i="10"/>
  <c r="M2402" i="10"/>
  <c r="M2403" i="10"/>
  <c r="M2404" i="10"/>
  <c r="M2405" i="10"/>
  <c r="M2406" i="10"/>
  <c r="M2407" i="10"/>
  <c r="M2408" i="10"/>
  <c r="M2409" i="10"/>
  <c r="M2410" i="10"/>
  <c r="M2411" i="10"/>
  <c r="M2412" i="10"/>
  <c r="M2413" i="10"/>
  <c r="M2414" i="10"/>
  <c r="M2415" i="10"/>
  <c r="M2416" i="10"/>
  <c r="M2417" i="10"/>
  <c r="M2418" i="10"/>
  <c r="M2419" i="10"/>
  <c r="M2420" i="10"/>
  <c r="M2421" i="10"/>
  <c r="M2422" i="10"/>
  <c r="M2423" i="10"/>
  <c r="M2424" i="10"/>
  <c r="M2425" i="10"/>
  <c r="M2426" i="10"/>
  <c r="M2427" i="10"/>
  <c r="M2428" i="10"/>
  <c r="M2429" i="10"/>
  <c r="M2430" i="10"/>
  <c r="M2431" i="10"/>
  <c r="M2432" i="10"/>
  <c r="M2433" i="10"/>
  <c r="M2434" i="10"/>
  <c r="M2435" i="10"/>
  <c r="M2436" i="10"/>
  <c r="M2437" i="10"/>
  <c r="M2438" i="10"/>
  <c r="M2439" i="10"/>
  <c r="M2440" i="10"/>
  <c r="M2441" i="10"/>
  <c r="M2442" i="10"/>
  <c r="M2443" i="10"/>
  <c r="M2444" i="10"/>
  <c r="M2445" i="10"/>
  <c r="M2446" i="10"/>
  <c r="M2447" i="10"/>
  <c r="M2448" i="10"/>
  <c r="M2449" i="10"/>
  <c r="M2450" i="10"/>
  <c r="M2451" i="10"/>
  <c r="M2452" i="10"/>
  <c r="M2453" i="10"/>
  <c r="M2454" i="10"/>
  <c r="M2455" i="10"/>
  <c r="M2456" i="10"/>
  <c r="M2457" i="10"/>
  <c r="M2458" i="10"/>
  <c r="M2459" i="10"/>
  <c r="M2460" i="10"/>
  <c r="M2461" i="10"/>
  <c r="M2462" i="10"/>
  <c r="M2463" i="10"/>
  <c r="M2464" i="10"/>
  <c r="M2465" i="10"/>
  <c r="M2466" i="10"/>
  <c r="M2467" i="10"/>
  <c r="M2468" i="10"/>
  <c r="M2469" i="10"/>
  <c r="M2470" i="10"/>
  <c r="M2471" i="10"/>
  <c r="M2472" i="10"/>
  <c r="M2473" i="10"/>
  <c r="M2474" i="10"/>
  <c r="M2475" i="10"/>
  <c r="M2476" i="10"/>
  <c r="M2477" i="10"/>
  <c r="M2478" i="10"/>
  <c r="M2479" i="10"/>
  <c r="M2480" i="10"/>
  <c r="M2481" i="10"/>
  <c r="M2482" i="10"/>
  <c r="M2483" i="10"/>
  <c r="M2484" i="10"/>
  <c r="M2485" i="10"/>
  <c r="M2486" i="10"/>
  <c r="M2487" i="10"/>
  <c r="M2488" i="10"/>
  <c r="M2489" i="10"/>
  <c r="M2490" i="10"/>
  <c r="M2491" i="10"/>
  <c r="M2492" i="10"/>
  <c r="M2493" i="10"/>
  <c r="M2494" i="10"/>
  <c r="M2495" i="10"/>
  <c r="M2496" i="10"/>
  <c r="M2497" i="10"/>
  <c r="M2498" i="10"/>
  <c r="M2499" i="10"/>
  <c r="M2500" i="10"/>
  <c r="M2501" i="10"/>
  <c r="M2502" i="10"/>
  <c r="M2503" i="10"/>
  <c r="M2504" i="10"/>
  <c r="M2505" i="10"/>
  <c r="M2506" i="10"/>
  <c r="M2507" i="10"/>
  <c r="M2508" i="10"/>
  <c r="M2509" i="10"/>
  <c r="M2510" i="10"/>
  <c r="M2511" i="10"/>
  <c r="M2512" i="10"/>
  <c r="M2513" i="10"/>
  <c r="M2514" i="10"/>
  <c r="M2515" i="10"/>
  <c r="M2516" i="10"/>
  <c r="M2517" i="10"/>
  <c r="M2518" i="10"/>
  <c r="M2519" i="10"/>
  <c r="M2520" i="10"/>
  <c r="M2521" i="10"/>
  <c r="M2522" i="10"/>
  <c r="M2523" i="10"/>
  <c r="M2524" i="10"/>
  <c r="M2525" i="10"/>
  <c r="M2526" i="10"/>
  <c r="M2527" i="10"/>
  <c r="M2528" i="10"/>
  <c r="M2529" i="10"/>
  <c r="M2530" i="10"/>
  <c r="M2531" i="10"/>
  <c r="M2532" i="10"/>
  <c r="M2533" i="10"/>
  <c r="M2534" i="10"/>
  <c r="M2535" i="10"/>
  <c r="M2536" i="10"/>
  <c r="M2537" i="10"/>
  <c r="M2538" i="10"/>
  <c r="M2539" i="10"/>
  <c r="M2540" i="10"/>
  <c r="M2541" i="10"/>
  <c r="M2542" i="10"/>
  <c r="M2543" i="10"/>
  <c r="M2544" i="10"/>
  <c r="M2545" i="10"/>
  <c r="M2546" i="10"/>
  <c r="M2547" i="10"/>
  <c r="M2548" i="10"/>
  <c r="M2549" i="10"/>
  <c r="M2550" i="10"/>
  <c r="M2551" i="10"/>
  <c r="M2552" i="10"/>
  <c r="M2553" i="10"/>
  <c r="M2554" i="10"/>
  <c r="M2555" i="10"/>
  <c r="M2556" i="10"/>
  <c r="M2557" i="10"/>
  <c r="M2558" i="10"/>
  <c r="M2559" i="10"/>
  <c r="M2560" i="10"/>
  <c r="M2561" i="10"/>
  <c r="M2562" i="10"/>
  <c r="M2563" i="10"/>
  <c r="M2564" i="10"/>
  <c r="M2565" i="10"/>
  <c r="M2566" i="10"/>
  <c r="M2567" i="10"/>
  <c r="M2568" i="10"/>
  <c r="M2569" i="10"/>
  <c r="M2570" i="10"/>
  <c r="M2571" i="10"/>
  <c r="M2572" i="10"/>
  <c r="M2573" i="10"/>
  <c r="M2574" i="10"/>
  <c r="M2575" i="10"/>
  <c r="M2576" i="10"/>
  <c r="M2577" i="10"/>
  <c r="M2578" i="10"/>
  <c r="M2579" i="10"/>
  <c r="M2580" i="10"/>
  <c r="M2581" i="10"/>
  <c r="M2582" i="10"/>
  <c r="M2583" i="10"/>
  <c r="M2584" i="10"/>
  <c r="M2585" i="10"/>
  <c r="M2586" i="10"/>
  <c r="M2587" i="10"/>
  <c r="M2588" i="10"/>
  <c r="M2589" i="10"/>
  <c r="M2590" i="10"/>
  <c r="M2591" i="10"/>
  <c r="M2592" i="10"/>
  <c r="M2593" i="10"/>
  <c r="M2594" i="10"/>
  <c r="M2595" i="10"/>
  <c r="M2596" i="10"/>
  <c r="M2597" i="10"/>
  <c r="M2598" i="10"/>
  <c r="M2599" i="10"/>
  <c r="M2600" i="10"/>
  <c r="M2601" i="10"/>
  <c r="M2602" i="10"/>
  <c r="M2603" i="10"/>
  <c r="M2604" i="10"/>
  <c r="M2605" i="10"/>
  <c r="M2606" i="10"/>
  <c r="M2607" i="10"/>
  <c r="M2608" i="10"/>
  <c r="M2609" i="10"/>
  <c r="M2610" i="10"/>
  <c r="M2611" i="10"/>
  <c r="M2612" i="10"/>
  <c r="M2613" i="10"/>
  <c r="M2614" i="10"/>
  <c r="M2615" i="10"/>
  <c r="M2616" i="10"/>
  <c r="M2617" i="10"/>
  <c r="M2618" i="10"/>
  <c r="M2619" i="10"/>
  <c r="M2620" i="10"/>
  <c r="M2621" i="10"/>
  <c r="M2622" i="10"/>
  <c r="M2623" i="10"/>
  <c r="M2624" i="10"/>
  <c r="M2625" i="10"/>
  <c r="M2626" i="10"/>
  <c r="M2627" i="10"/>
  <c r="M2628" i="10"/>
  <c r="M2629" i="10"/>
  <c r="M2630" i="10"/>
  <c r="M2631" i="10"/>
  <c r="M2632" i="10"/>
  <c r="M2633" i="10"/>
  <c r="M2634" i="10"/>
  <c r="M2635" i="10"/>
  <c r="M2636" i="10"/>
  <c r="M2637" i="10"/>
  <c r="M2638" i="10"/>
  <c r="M2639" i="10"/>
  <c r="M2640" i="10"/>
  <c r="M2641" i="10"/>
  <c r="M2642" i="10"/>
  <c r="M2643" i="10"/>
  <c r="M2644" i="10"/>
  <c r="M2645" i="10"/>
  <c r="M2646" i="10"/>
  <c r="M2647" i="10"/>
  <c r="M2648" i="10"/>
  <c r="M2649" i="10"/>
  <c r="M2650" i="10"/>
  <c r="M2651" i="10"/>
  <c r="M2652" i="10"/>
  <c r="M2653" i="10"/>
  <c r="M2654" i="10"/>
  <c r="M2655" i="10"/>
  <c r="M2656" i="10"/>
  <c r="M2657" i="10"/>
  <c r="M2658" i="10"/>
  <c r="M2659" i="10"/>
  <c r="M2660" i="10"/>
  <c r="M2661" i="10"/>
  <c r="M2662" i="10"/>
  <c r="M2663" i="10"/>
  <c r="M2664" i="10"/>
  <c r="M2665" i="10"/>
  <c r="M2666" i="10"/>
  <c r="M2667" i="10"/>
  <c r="M2668" i="10"/>
  <c r="M2669" i="10"/>
  <c r="M2670" i="10"/>
  <c r="M2671" i="10"/>
  <c r="M2672" i="10"/>
  <c r="M2673" i="10"/>
  <c r="M2674" i="10"/>
  <c r="M2675" i="10"/>
  <c r="M2676" i="10"/>
  <c r="M2677" i="10"/>
  <c r="M2678" i="10"/>
  <c r="M2679" i="10"/>
  <c r="M2680" i="10"/>
  <c r="M2681" i="10"/>
  <c r="M2682" i="10"/>
  <c r="M2683" i="10"/>
  <c r="M2684" i="10"/>
  <c r="M2685" i="10"/>
  <c r="M2686" i="10"/>
  <c r="M2687" i="10"/>
  <c r="M2688" i="10"/>
  <c r="M2689" i="10"/>
  <c r="M2690" i="10"/>
  <c r="M2691" i="10"/>
  <c r="M2692" i="10"/>
  <c r="M2693" i="10"/>
  <c r="M2694" i="10"/>
  <c r="M2695" i="10"/>
  <c r="M2696" i="10"/>
  <c r="M2697" i="10"/>
  <c r="M2698" i="10"/>
  <c r="M2699" i="10"/>
  <c r="M2700" i="10"/>
  <c r="M2701" i="10"/>
  <c r="M2702" i="10"/>
  <c r="M2703" i="10"/>
  <c r="M2704" i="10"/>
  <c r="M2705" i="10"/>
  <c r="M2706" i="10"/>
  <c r="M2707" i="10"/>
  <c r="M2708" i="10"/>
  <c r="M2709" i="10"/>
  <c r="M2710" i="10"/>
  <c r="M2711" i="10"/>
  <c r="M2712" i="10"/>
  <c r="M2713" i="10"/>
  <c r="M2714" i="10"/>
  <c r="M2715" i="10"/>
  <c r="M2716" i="10"/>
  <c r="M2717" i="10"/>
  <c r="M2718" i="10"/>
  <c r="M2719" i="10"/>
  <c r="M2720" i="10"/>
  <c r="M2721" i="10"/>
  <c r="M2722" i="10"/>
  <c r="M2723" i="10"/>
  <c r="M2724" i="10"/>
  <c r="M2725" i="10"/>
  <c r="M2726" i="10"/>
  <c r="M2727" i="10"/>
  <c r="M2728" i="10"/>
  <c r="M2729" i="10"/>
  <c r="M2730" i="10"/>
  <c r="M2731" i="10"/>
  <c r="M2732" i="10"/>
  <c r="M2733" i="10"/>
  <c r="M2734" i="10"/>
  <c r="M2735" i="10"/>
  <c r="M2736" i="10"/>
  <c r="M2737" i="10"/>
  <c r="M2738" i="10"/>
  <c r="M2739" i="10"/>
  <c r="M2740" i="10"/>
  <c r="M2741" i="10"/>
  <c r="M2742" i="10"/>
  <c r="M2743" i="10"/>
  <c r="M2744" i="10"/>
  <c r="M2745" i="10"/>
  <c r="M2746" i="10"/>
  <c r="M2747" i="10"/>
  <c r="M2748" i="10"/>
  <c r="M2749" i="10"/>
  <c r="M2750" i="10"/>
  <c r="M2751" i="10"/>
  <c r="M2752" i="10"/>
  <c r="M2753" i="10"/>
  <c r="M2754" i="10"/>
  <c r="M2755" i="10"/>
  <c r="M2756" i="10"/>
  <c r="M2757" i="10"/>
  <c r="M2758" i="10"/>
  <c r="M2759" i="10"/>
  <c r="M2760" i="10"/>
  <c r="M2761" i="10"/>
  <c r="M2762" i="10"/>
  <c r="M2763" i="10"/>
  <c r="M2764" i="10"/>
  <c r="M2765" i="10"/>
  <c r="M2766" i="10"/>
  <c r="M2767" i="10"/>
  <c r="M2768" i="10"/>
  <c r="M2769" i="10"/>
  <c r="M2770" i="10"/>
  <c r="M2771" i="10"/>
  <c r="M2772" i="10"/>
  <c r="M2773" i="10"/>
  <c r="M2774" i="10"/>
  <c r="M2775" i="10"/>
  <c r="M2776" i="10"/>
  <c r="M2777" i="10"/>
  <c r="M2778" i="10"/>
  <c r="M2779" i="10"/>
  <c r="M2780" i="10"/>
  <c r="M2781" i="10"/>
  <c r="M2782" i="10"/>
  <c r="M2783" i="10"/>
  <c r="M2784" i="10"/>
  <c r="M2785" i="10"/>
  <c r="M2786" i="10"/>
  <c r="M2787" i="10"/>
  <c r="M2788" i="10"/>
  <c r="M2789" i="10"/>
  <c r="M2790" i="10"/>
  <c r="M2791" i="10"/>
  <c r="M2792" i="10"/>
  <c r="M2793" i="10"/>
  <c r="M2794" i="10"/>
  <c r="M2795" i="10"/>
  <c r="M2796" i="10"/>
  <c r="M2797" i="10"/>
  <c r="M2798" i="10"/>
  <c r="M2799" i="10"/>
  <c r="M2800" i="10"/>
  <c r="M2801" i="10"/>
  <c r="M2802" i="10"/>
  <c r="M2803" i="10"/>
  <c r="M2804" i="10"/>
  <c r="M2805" i="10"/>
  <c r="M2806" i="10"/>
  <c r="M2807" i="10"/>
  <c r="M2808" i="10"/>
  <c r="M2809" i="10"/>
  <c r="M2810" i="10"/>
  <c r="M2811" i="10"/>
  <c r="M2812" i="10"/>
  <c r="M2813" i="10"/>
  <c r="M2814" i="10"/>
  <c r="M2815" i="10"/>
  <c r="M2816" i="10"/>
  <c r="M2817" i="10"/>
  <c r="M2818" i="10"/>
  <c r="M2819" i="10"/>
  <c r="M2820" i="10"/>
  <c r="M2821" i="10"/>
  <c r="M2822" i="10"/>
  <c r="M2823" i="10"/>
  <c r="M2824" i="10"/>
  <c r="M2825" i="10"/>
  <c r="M2826" i="10"/>
  <c r="M2827" i="10"/>
  <c r="M2828" i="10"/>
  <c r="M2829" i="10"/>
  <c r="M2830" i="10"/>
  <c r="M2831" i="10"/>
  <c r="M2832" i="10"/>
  <c r="M2833" i="10"/>
  <c r="M2834" i="10"/>
  <c r="M2835" i="10"/>
  <c r="M2836" i="10"/>
  <c r="M2837" i="10"/>
  <c r="M2838" i="10"/>
  <c r="M2839" i="10"/>
  <c r="M2840" i="10"/>
  <c r="M2841" i="10"/>
  <c r="M2842" i="10"/>
  <c r="M2843" i="10"/>
  <c r="M2844" i="10"/>
  <c r="M2845" i="10"/>
  <c r="M2846" i="10"/>
  <c r="M2847" i="10"/>
  <c r="M2848" i="10"/>
  <c r="M2849" i="10"/>
  <c r="M2850" i="10"/>
  <c r="M2851" i="10"/>
  <c r="M2852" i="10"/>
  <c r="M2853" i="10"/>
  <c r="M2854" i="10"/>
  <c r="M2855" i="10"/>
  <c r="M2856" i="10"/>
  <c r="M2857" i="10"/>
  <c r="M2858" i="10"/>
  <c r="M2859" i="10"/>
  <c r="M2860" i="10"/>
  <c r="M2861" i="10"/>
  <c r="M2862" i="10"/>
  <c r="M2863" i="10"/>
  <c r="M2864" i="10"/>
  <c r="M2865" i="10"/>
  <c r="M2866" i="10"/>
  <c r="M2867" i="10"/>
  <c r="M2868" i="10"/>
  <c r="M2869" i="10"/>
  <c r="M2870" i="10"/>
  <c r="M2871" i="10"/>
  <c r="M2872" i="10"/>
  <c r="M2873" i="10"/>
  <c r="M2874" i="10"/>
  <c r="M2875" i="10"/>
  <c r="M2876" i="10"/>
  <c r="M2877" i="10"/>
  <c r="M2878" i="10"/>
  <c r="M2879" i="10"/>
  <c r="M2880" i="10"/>
  <c r="M2881" i="10"/>
  <c r="M2882" i="10"/>
  <c r="M2883" i="10"/>
  <c r="M2884" i="10"/>
  <c r="M2885" i="10"/>
  <c r="M2886" i="10"/>
  <c r="M2887" i="10"/>
  <c r="M2888" i="10"/>
  <c r="M2889" i="10"/>
  <c r="M2890" i="10"/>
  <c r="M2891" i="10"/>
  <c r="M2892" i="10"/>
  <c r="M2893" i="10"/>
  <c r="M2894" i="10"/>
  <c r="M2895" i="10"/>
  <c r="M2896" i="10"/>
  <c r="M2897" i="10"/>
  <c r="M2898" i="10"/>
  <c r="M2899" i="10"/>
  <c r="M2900" i="10"/>
  <c r="M2901" i="10"/>
  <c r="M2902" i="10"/>
  <c r="M2903" i="10"/>
  <c r="M2904" i="10"/>
  <c r="M2905" i="10"/>
  <c r="M2906" i="10"/>
  <c r="M2907" i="10"/>
  <c r="M2908" i="10"/>
  <c r="M2909" i="10"/>
  <c r="M2910" i="10"/>
  <c r="M2911" i="10"/>
  <c r="M2912" i="10"/>
  <c r="M2913" i="10"/>
  <c r="M2914" i="10"/>
  <c r="M2915" i="10"/>
  <c r="M2916" i="10"/>
  <c r="M2917" i="10"/>
  <c r="M2918" i="10"/>
  <c r="M2919" i="10"/>
  <c r="M2920" i="10"/>
  <c r="M2921" i="10"/>
  <c r="M2922" i="10"/>
  <c r="M2923" i="10"/>
  <c r="M2924" i="10"/>
  <c r="M2925" i="10"/>
  <c r="M2926" i="10"/>
  <c r="M2927" i="10"/>
  <c r="M2928" i="10"/>
  <c r="M2929" i="10"/>
  <c r="M2930" i="10"/>
  <c r="M2931" i="10"/>
  <c r="M2932" i="10"/>
  <c r="M2933" i="10"/>
  <c r="M2934" i="10"/>
  <c r="M2935" i="10"/>
  <c r="M2936" i="10"/>
  <c r="M2937" i="10"/>
  <c r="M2938" i="10"/>
  <c r="M2939" i="10"/>
  <c r="M2940" i="10"/>
  <c r="M2941" i="10"/>
  <c r="M2942" i="10"/>
  <c r="M2943" i="10"/>
  <c r="M2944" i="10"/>
  <c r="M2945" i="10"/>
  <c r="M2946" i="10"/>
  <c r="M2947" i="10"/>
  <c r="M2948" i="10"/>
  <c r="M2949" i="10"/>
  <c r="M2950" i="10"/>
  <c r="M2951" i="10"/>
  <c r="M2952" i="10"/>
  <c r="M2953" i="10"/>
  <c r="M2954" i="10"/>
  <c r="M2955" i="10"/>
  <c r="M2956" i="10"/>
  <c r="M2957" i="10"/>
  <c r="M2958" i="10"/>
  <c r="M2959" i="10"/>
  <c r="M2960" i="10"/>
  <c r="M2961" i="10"/>
  <c r="M2962" i="10"/>
  <c r="M2963" i="10"/>
  <c r="M2964" i="10"/>
  <c r="M2965" i="10"/>
  <c r="M2966" i="10"/>
  <c r="M2967" i="10"/>
  <c r="M2968" i="10"/>
  <c r="M2969" i="10"/>
  <c r="M2970" i="10"/>
  <c r="M2971" i="10"/>
  <c r="M2972" i="10"/>
  <c r="M2973" i="10"/>
  <c r="M2974" i="10"/>
  <c r="M2975" i="10"/>
  <c r="M2976" i="10"/>
  <c r="M2977" i="10"/>
  <c r="M2978" i="10"/>
  <c r="M2979" i="10"/>
  <c r="M2980" i="10"/>
  <c r="M2981" i="10"/>
  <c r="M2982" i="10"/>
  <c r="M2983" i="10"/>
  <c r="M2984" i="10"/>
  <c r="M2985" i="10"/>
  <c r="M2986" i="10"/>
  <c r="M2987" i="10"/>
  <c r="M2988" i="10"/>
  <c r="M2989" i="10"/>
  <c r="M2990" i="10"/>
  <c r="M2991" i="10"/>
  <c r="M2992" i="10"/>
  <c r="M2993" i="10"/>
  <c r="M2994" i="10"/>
  <c r="M2995" i="10"/>
  <c r="M2996" i="10"/>
  <c r="M2997" i="10"/>
  <c r="M2998" i="10"/>
  <c r="M2999" i="10"/>
  <c r="M3000" i="10"/>
  <c r="M3001" i="10"/>
  <c r="M3002" i="10"/>
  <c r="M3003" i="10"/>
  <c r="M3004" i="10"/>
  <c r="M3005" i="10"/>
  <c r="M3006" i="10"/>
  <c r="M3007" i="10"/>
  <c r="M3008" i="10"/>
  <c r="M3009" i="10"/>
  <c r="M3010" i="10"/>
  <c r="M3011" i="10"/>
  <c r="M3012" i="10"/>
  <c r="M3013" i="10"/>
  <c r="M3014" i="10"/>
  <c r="M3015" i="10"/>
  <c r="M3016" i="10"/>
  <c r="M3017" i="10"/>
  <c r="M3018" i="10"/>
  <c r="M3019" i="10"/>
  <c r="M3020" i="10"/>
  <c r="M3021" i="10"/>
  <c r="M3022" i="10"/>
  <c r="M3023" i="10"/>
  <c r="M3024" i="10"/>
  <c r="M3025" i="10"/>
  <c r="M3026" i="10"/>
  <c r="M3027" i="10"/>
  <c r="M3028" i="10"/>
  <c r="M3029" i="10"/>
  <c r="M3030" i="10"/>
  <c r="M3031" i="10"/>
  <c r="M3032" i="10"/>
  <c r="M3033" i="10"/>
  <c r="M3034" i="10"/>
  <c r="M3035" i="10"/>
  <c r="M3036" i="10"/>
  <c r="M3037" i="10"/>
  <c r="M3038" i="10"/>
  <c r="M3039" i="10"/>
  <c r="M3040" i="10"/>
  <c r="M3041" i="10"/>
  <c r="M3042" i="10"/>
  <c r="M3043" i="10"/>
  <c r="M3044" i="10"/>
  <c r="M3045" i="10"/>
  <c r="M3046" i="10"/>
  <c r="M3047" i="10"/>
  <c r="M3048" i="10"/>
  <c r="M3049" i="10"/>
  <c r="M3050" i="10"/>
  <c r="M3051" i="10"/>
  <c r="M3052" i="10"/>
  <c r="M3053" i="10"/>
  <c r="M3054" i="10"/>
  <c r="M3055" i="10"/>
  <c r="M3056" i="10"/>
  <c r="M3057" i="10"/>
  <c r="M3058" i="10"/>
  <c r="M3059" i="10"/>
  <c r="M3060" i="10"/>
  <c r="M3061" i="10"/>
  <c r="M3062" i="10"/>
  <c r="M3063" i="10"/>
  <c r="M3064" i="10"/>
  <c r="M3065" i="10"/>
  <c r="M3066" i="10"/>
  <c r="M3067" i="10"/>
  <c r="M3068" i="10"/>
  <c r="M3069" i="10"/>
  <c r="M3070" i="10"/>
  <c r="M3071" i="10"/>
  <c r="M3072" i="10"/>
  <c r="M3073" i="10"/>
  <c r="M3074" i="10"/>
  <c r="M3075" i="10"/>
  <c r="M3076" i="10"/>
  <c r="M3077" i="10"/>
  <c r="M3078" i="10"/>
  <c r="M3079" i="10"/>
  <c r="M3080" i="10"/>
  <c r="M3081" i="10"/>
  <c r="M3082" i="10"/>
  <c r="M3083" i="10"/>
  <c r="M3084" i="10"/>
  <c r="M3085" i="10"/>
  <c r="M3086" i="10"/>
  <c r="M3087" i="10"/>
  <c r="M3088" i="10"/>
  <c r="M3089" i="10"/>
  <c r="M3090" i="10"/>
  <c r="M3091" i="10"/>
  <c r="M3092" i="10"/>
  <c r="M3093" i="10"/>
  <c r="M3094" i="10"/>
  <c r="M3095" i="10"/>
  <c r="M3096" i="10"/>
  <c r="M3097" i="10"/>
  <c r="M3098" i="10"/>
  <c r="M3099" i="10"/>
  <c r="M3100" i="10"/>
  <c r="M3101" i="10"/>
  <c r="M3102" i="10"/>
  <c r="M3103" i="10"/>
  <c r="M3104" i="10"/>
  <c r="M3105" i="10"/>
  <c r="M3106" i="10"/>
  <c r="M3107" i="10"/>
  <c r="M3108" i="10"/>
  <c r="M3109" i="10"/>
  <c r="M3110" i="10"/>
  <c r="M3111" i="10"/>
  <c r="M3112" i="10"/>
  <c r="M3113" i="10"/>
  <c r="M3114" i="10"/>
  <c r="M3115" i="10"/>
  <c r="M3116" i="10"/>
  <c r="M3117" i="10"/>
  <c r="M3118" i="10"/>
  <c r="M3119" i="10"/>
  <c r="M3120" i="10"/>
  <c r="M3121" i="10"/>
  <c r="M3122" i="10"/>
  <c r="M3123" i="10"/>
  <c r="M3124" i="10"/>
  <c r="M3125" i="10"/>
  <c r="M3126" i="10"/>
  <c r="M3127" i="10"/>
  <c r="M3128" i="10"/>
  <c r="M3129" i="10"/>
  <c r="M3130" i="10"/>
  <c r="M3131" i="10"/>
  <c r="M3132" i="10"/>
  <c r="M3133" i="10"/>
  <c r="M3134" i="10"/>
  <c r="M3135" i="10"/>
  <c r="M3136" i="10"/>
  <c r="M3137" i="10"/>
  <c r="M3138" i="10"/>
  <c r="M3139" i="10"/>
  <c r="M3140" i="10"/>
  <c r="M3141" i="10"/>
  <c r="M3142" i="10"/>
  <c r="M3143" i="10"/>
  <c r="M3144" i="10"/>
  <c r="M3145" i="10"/>
  <c r="M3146" i="10"/>
  <c r="M3147" i="10"/>
  <c r="M3148" i="10"/>
  <c r="M3149" i="10"/>
  <c r="M3150" i="10"/>
  <c r="M3151" i="10"/>
  <c r="M3152" i="10"/>
  <c r="M3153" i="10"/>
  <c r="M3154" i="10"/>
  <c r="M3155" i="10"/>
  <c r="M3156" i="10"/>
  <c r="M3157" i="10"/>
  <c r="M3158" i="10"/>
  <c r="M3159" i="10"/>
  <c r="M3160" i="10"/>
  <c r="M3161" i="10"/>
  <c r="M3162" i="10"/>
  <c r="M3163" i="10"/>
  <c r="M3164" i="10"/>
  <c r="M3165" i="10"/>
  <c r="M3166" i="10"/>
  <c r="M3167" i="10"/>
  <c r="M3168" i="10"/>
  <c r="M3169" i="10"/>
  <c r="M3170" i="10"/>
  <c r="M3171" i="10"/>
  <c r="M3172" i="10"/>
  <c r="M3173" i="10"/>
  <c r="M3174" i="10"/>
  <c r="M3175" i="10"/>
  <c r="M3176" i="10"/>
  <c r="M3177" i="10"/>
  <c r="M3178" i="10"/>
  <c r="M3179" i="10"/>
  <c r="M3180" i="10"/>
  <c r="M3181" i="10"/>
  <c r="M3182" i="10"/>
  <c r="M3183" i="10"/>
  <c r="M3184" i="10"/>
  <c r="M3185" i="10"/>
  <c r="M3186" i="10"/>
  <c r="M3187" i="10"/>
  <c r="M3188" i="10"/>
  <c r="M3189" i="10"/>
  <c r="M3190" i="10"/>
  <c r="M3191" i="10"/>
  <c r="M3192" i="10"/>
  <c r="M3193" i="10"/>
  <c r="M3194" i="10"/>
  <c r="M3195" i="10"/>
  <c r="M3196" i="10"/>
  <c r="M3197" i="10"/>
  <c r="M3198" i="10"/>
  <c r="M3199" i="10"/>
  <c r="M3200" i="10"/>
  <c r="M3201" i="10"/>
  <c r="M3202" i="10"/>
  <c r="M3203" i="10"/>
  <c r="M3204" i="10"/>
  <c r="M3205" i="10"/>
  <c r="M3206" i="10"/>
  <c r="M3207" i="10"/>
  <c r="M3208" i="10"/>
  <c r="M3209" i="10"/>
  <c r="M3210" i="10"/>
  <c r="M3211" i="10"/>
  <c r="M3212" i="10"/>
  <c r="M3213" i="10"/>
  <c r="M3214" i="10"/>
  <c r="M3215" i="10"/>
  <c r="M3216" i="10"/>
  <c r="M3217" i="10"/>
  <c r="M3218" i="10"/>
  <c r="M3219" i="10"/>
  <c r="M3220" i="10"/>
  <c r="M3221" i="10"/>
  <c r="M3222" i="10"/>
  <c r="M3223" i="10"/>
  <c r="M3224" i="10"/>
  <c r="M3225" i="10"/>
  <c r="M3226" i="10"/>
  <c r="M3227" i="10"/>
  <c r="M3228" i="10"/>
  <c r="M3229" i="10"/>
  <c r="M3230" i="10"/>
  <c r="M3231" i="10"/>
  <c r="M3232" i="10"/>
  <c r="M3233" i="10"/>
  <c r="M3234" i="10"/>
  <c r="M3235" i="10"/>
  <c r="M3236" i="10"/>
  <c r="M3237" i="10"/>
  <c r="M3238" i="10"/>
  <c r="M3239" i="10"/>
  <c r="M3240" i="10"/>
  <c r="M3241" i="10"/>
  <c r="M3242" i="10"/>
  <c r="M3243" i="10"/>
  <c r="M3244" i="10"/>
  <c r="M3245" i="10"/>
  <c r="M3246" i="10"/>
  <c r="M3247" i="10"/>
  <c r="M3248" i="10"/>
  <c r="M3249" i="10"/>
  <c r="M3250" i="10"/>
  <c r="M3251" i="10"/>
  <c r="M3252" i="10"/>
  <c r="M3253" i="10"/>
  <c r="M3254" i="10"/>
  <c r="M3255" i="10"/>
  <c r="M3256" i="10"/>
  <c r="M3257" i="10"/>
  <c r="M3258" i="10"/>
  <c r="M3259" i="10"/>
  <c r="M3260" i="10"/>
  <c r="M3261" i="10"/>
  <c r="M3262" i="10"/>
  <c r="M3263" i="10"/>
  <c r="M3264" i="10"/>
  <c r="M3265" i="10"/>
  <c r="M3266" i="10"/>
  <c r="M3267" i="10"/>
  <c r="M3268" i="10"/>
  <c r="M3269" i="10"/>
  <c r="M3270" i="10"/>
  <c r="M3271" i="10"/>
  <c r="M3272" i="10"/>
  <c r="M3273" i="10"/>
  <c r="M3274" i="10"/>
  <c r="M3275" i="10"/>
  <c r="M3276" i="10"/>
  <c r="M3277" i="10"/>
  <c r="M3278" i="10"/>
  <c r="M3279" i="10"/>
  <c r="M3280" i="10"/>
  <c r="M3281" i="10"/>
  <c r="M3282" i="10"/>
  <c r="M3283" i="10"/>
  <c r="M3284" i="10"/>
  <c r="M3285" i="10"/>
  <c r="M3286" i="10"/>
  <c r="M3287" i="10"/>
  <c r="M3288" i="10"/>
  <c r="M3289" i="10"/>
  <c r="M3290" i="10"/>
  <c r="M3291" i="10"/>
  <c r="M3292" i="10"/>
  <c r="M3293" i="10"/>
  <c r="M3294" i="10"/>
  <c r="M3295" i="10"/>
  <c r="M3296" i="10"/>
  <c r="M3297" i="10"/>
  <c r="M3298" i="10"/>
  <c r="M3299" i="10"/>
  <c r="M3300" i="10"/>
  <c r="M3301" i="10"/>
  <c r="M3302" i="10"/>
  <c r="M3303" i="10"/>
  <c r="M3304" i="10"/>
  <c r="M3305" i="10"/>
  <c r="M3306" i="10"/>
  <c r="M3307" i="10"/>
  <c r="M3308" i="10"/>
  <c r="M3309" i="10"/>
  <c r="M3310" i="10"/>
  <c r="M3311" i="10"/>
  <c r="M3312" i="10"/>
  <c r="M3313" i="10"/>
  <c r="M3314" i="10"/>
  <c r="M3315" i="10"/>
  <c r="M3316" i="10"/>
  <c r="M3317" i="10"/>
  <c r="M3318" i="10"/>
  <c r="M3319" i="10"/>
  <c r="M3320" i="10"/>
  <c r="M3321" i="10"/>
  <c r="M3322" i="10"/>
  <c r="M3323" i="10"/>
  <c r="M3324" i="10"/>
  <c r="M3325" i="10"/>
  <c r="M3326" i="10"/>
  <c r="M3327" i="10"/>
  <c r="M3328" i="10"/>
  <c r="M3329" i="10"/>
  <c r="M3330" i="10"/>
  <c r="M3331" i="10"/>
  <c r="M3332" i="10"/>
  <c r="M3333" i="10"/>
  <c r="M3334" i="10"/>
  <c r="M3335" i="10"/>
  <c r="M3336" i="10"/>
  <c r="M3337" i="10"/>
  <c r="M3338" i="10"/>
  <c r="M3339" i="10"/>
  <c r="M3340" i="10"/>
  <c r="M3341" i="10"/>
  <c r="M3342" i="10"/>
  <c r="M3343" i="10"/>
  <c r="M3344" i="10"/>
  <c r="M3345" i="10"/>
  <c r="M3346" i="10"/>
  <c r="M3347" i="10"/>
  <c r="M3348" i="10"/>
  <c r="M3349" i="10"/>
  <c r="M3350" i="10"/>
  <c r="M3351" i="10"/>
  <c r="M3352" i="10"/>
  <c r="M3353" i="10"/>
  <c r="M3354" i="10"/>
  <c r="M3355" i="10"/>
  <c r="M3356" i="10"/>
  <c r="M3357" i="10"/>
  <c r="M3358" i="10"/>
  <c r="M3359" i="10"/>
  <c r="M3360" i="10"/>
  <c r="M3361" i="10"/>
  <c r="M3362" i="10"/>
  <c r="M3363" i="10"/>
  <c r="M3364" i="10"/>
  <c r="M3365" i="10"/>
  <c r="M3366" i="10"/>
  <c r="M3367" i="10"/>
  <c r="M3368" i="10"/>
  <c r="M3369" i="10"/>
  <c r="M3370" i="10"/>
  <c r="M3371" i="10"/>
  <c r="M3372" i="10"/>
  <c r="M3373" i="10"/>
  <c r="M3374" i="10"/>
  <c r="M3375" i="10"/>
  <c r="M3376" i="10"/>
  <c r="M3377" i="10"/>
  <c r="M3378" i="10"/>
  <c r="M3379" i="10"/>
  <c r="M3380" i="10"/>
  <c r="M3381" i="10"/>
  <c r="M3382" i="10"/>
  <c r="M3383" i="10"/>
  <c r="M3384" i="10"/>
  <c r="M3385" i="10"/>
  <c r="M3386" i="10"/>
  <c r="M3387" i="10"/>
  <c r="M3388" i="10"/>
  <c r="M3389" i="10"/>
  <c r="M3390" i="10"/>
  <c r="M3391" i="10"/>
  <c r="M3392" i="10"/>
  <c r="M3393" i="10"/>
  <c r="M3394" i="10"/>
  <c r="M3395" i="10"/>
  <c r="M3396" i="10"/>
  <c r="M3397" i="10"/>
  <c r="M3398" i="10"/>
  <c r="M3399" i="10"/>
  <c r="M3400" i="10"/>
  <c r="M3401" i="10"/>
  <c r="M3402" i="10"/>
  <c r="M3403" i="10"/>
  <c r="M3404" i="10"/>
  <c r="M3405" i="10"/>
  <c r="M3406" i="10"/>
  <c r="M3407" i="10"/>
  <c r="M3408" i="10"/>
  <c r="M3409" i="10"/>
  <c r="M3410" i="10"/>
  <c r="M3411" i="10"/>
  <c r="M3412" i="10"/>
  <c r="M3413" i="10"/>
  <c r="M3414" i="10"/>
  <c r="M3415" i="10"/>
  <c r="M3416" i="10"/>
  <c r="M3417" i="10"/>
  <c r="M3418" i="10"/>
  <c r="M3419" i="10"/>
  <c r="M3420" i="10"/>
  <c r="M3421" i="10"/>
  <c r="M3422" i="10"/>
  <c r="M3423" i="10"/>
  <c r="M3424" i="10"/>
  <c r="M3425" i="10"/>
  <c r="M3426" i="10"/>
  <c r="M3427" i="10"/>
  <c r="M3428" i="10"/>
  <c r="M3429" i="10"/>
  <c r="M3430" i="10"/>
  <c r="M3431" i="10"/>
  <c r="M3432" i="10"/>
  <c r="M3433" i="10"/>
  <c r="M3434" i="10"/>
  <c r="M3435" i="10"/>
  <c r="M3436" i="10"/>
  <c r="M3437" i="10"/>
  <c r="M3438" i="10"/>
  <c r="M3439" i="10"/>
  <c r="M3440" i="10"/>
  <c r="M3441" i="10"/>
  <c r="M3442" i="10"/>
  <c r="M3443" i="10"/>
  <c r="M3444" i="10"/>
  <c r="M3445" i="10"/>
  <c r="M3446" i="10"/>
  <c r="M3447" i="10"/>
  <c r="M3448" i="10"/>
  <c r="M3449" i="10"/>
  <c r="M3450" i="10"/>
  <c r="M3451" i="10"/>
  <c r="M3452" i="10"/>
  <c r="M3453" i="10"/>
  <c r="M3454" i="10"/>
  <c r="M3455" i="10"/>
  <c r="M3456" i="10"/>
  <c r="M3457" i="10"/>
  <c r="M3458" i="10"/>
  <c r="M3459" i="10"/>
  <c r="M3460" i="10"/>
  <c r="M3461" i="10"/>
  <c r="M3462" i="10"/>
  <c r="M3463" i="10"/>
  <c r="M3464" i="10"/>
  <c r="M3465" i="10"/>
  <c r="M3466" i="10"/>
  <c r="M3467" i="10"/>
  <c r="M3468" i="10"/>
  <c r="M3469" i="10"/>
  <c r="M3470" i="10"/>
  <c r="M3471" i="10"/>
  <c r="M3472" i="10"/>
  <c r="M3473" i="10"/>
  <c r="M3474" i="10"/>
  <c r="M3475" i="10"/>
  <c r="M3476" i="10"/>
  <c r="M3477" i="10"/>
  <c r="M3478" i="10"/>
  <c r="M3479" i="10"/>
  <c r="M3480" i="10"/>
  <c r="M3481" i="10"/>
  <c r="M3482" i="10"/>
  <c r="M3483" i="10"/>
  <c r="M3484" i="10"/>
  <c r="M3485" i="10"/>
  <c r="M3486" i="10"/>
  <c r="M3487" i="10"/>
  <c r="M3488" i="10"/>
  <c r="M3489" i="10"/>
  <c r="M3490" i="10"/>
  <c r="M3491" i="10"/>
  <c r="M3492" i="10"/>
  <c r="M3493" i="10"/>
  <c r="M3494" i="10"/>
  <c r="M4"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J834" i="10"/>
  <c r="J835" i="10"/>
  <c r="J836" i="10"/>
  <c r="J837" i="10"/>
  <c r="J838" i="10"/>
  <c r="J839" i="10"/>
  <c r="J840" i="10"/>
  <c r="J841" i="10"/>
  <c r="J842" i="10"/>
  <c r="J843" i="10"/>
  <c r="J844" i="10"/>
  <c r="J845" i="10"/>
  <c r="J846" i="10"/>
  <c r="J847" i="10"/>
  <c r="J848" i="10"/>
  <c r="J849" i="10"/>
  <c r="J850" i="10"/>
  <c r="J851" i="10"/>
  <c r="J852" i="10"/>
  <c r="J853" i="10"/>
  <c r="J854" i="10"/>
  <c r="J855" i="10"/>
  <c r="J856" i="10"/>
  <c r="J857" i="10"/>
  <c r="J858" i="10"/>
  <c r="J859" i="10"/>
  <c r="J860" i="10"/>
  <c r="J861" i="10"/>
  <c r="J862" i="10"/>
  <c r="J863" i="10"/>
  <c r="J864" i="10"/>
  <c r="J865" i="10"/>
  <c r="J866" i="10"/>
  <c r="J867" i="10"/>
  <c r="J868" i="10"/>
  <c r="J869" i="10"/>
  <c r="J870" i="10"/>
  <c r="J871" i="10"/>
  <c r="J872" i="10"/>
  <c r="J873" i="10"/>
  <c r="J874" i="10"/>
  <c r="J875" i="10"/>
  <c r="J876" i="10"/>
  <c r="J877" i="10"/>
  <c r="J878" i="10"/>
  <c r="J879" i="10"/>
  <c r="J880" i="10"/>
  <c r="J881" i="10"/>
  <c r="J882" i="10"/>
  <c r="J883" i="10"/>
  <c r="J884" i="10"/>
  <c r="J885"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12" i="10"/>
  <c r="J913" i="10"/>
  <c r="J914" i="10"/>
  <c r="J915" i="10"/>
  <c r="J916" i="10"/>
  <c r="J917" i="10"/>
  <c r="J918" i="10"/>
  <c r="J919" i="10"/>
  <c r="J920" i="10"/>
  <c r="J921" i="10"/>
  <c r="J922" i="10"/>
  <c r="J923" i="10"/>
  <c r="J924" i="10"/>
  <c r="J925" i="10"/>
  <c r="J926" i="10"/>
  <c r="J927" i="10"/>
  <c r="J928" i="10"/>
  <c r="J929" i="10"/>
  <c r="J930" i="10"/>
  <c r="J931" i="10"/>
  <c r="J932" i="10"/>
  <c r="J933" i="10"/>
  <c r="J934" i="10"/>
  <c r="J935" i="10"/>
  <c r="J936" i="10"/>
  <c r="J937" i="10"/>
  <c r="J938" i="10"/>
  <c r="J939" i="10"/>
  <c r="J940" i="10"/>
  <c r="J941" i="10"/>
  <c r="J942" i="10"/>
  <c r="J943" i="10"/>
  <c r="J944" i="10"/>
  <c r="J945" i="10"/>
  <c r="J946" i="10"/>
  <c r="J947" i="10"/>
  <c r="J948" i="10"/>
  <c r="J949" i="10"/>
  <c r="J950" i="10"/>
  <c r="J951" i="10"/>
  <c r="J952" i="10"/>
  <c r="J953" i="10"/>
  <c r="J954" i="10"/>
  <c r="J955" i="10"/>
  <c r="J956" i="10"/>
  <c r="J957" i="10"/>
  <c r="J958" i="10"/>
  <c r="J959" i="10"/>
  <c r="J960" i="10"/>
  <c r="J961" i="10"/>
  <c r="J962" i="10"/>
  <c r="J963" i="10"/>
  <c r="J964" i="10"/>
  <c r="J965" i="10"/>
  <c r="J966" i="10"/>
  <c r="J967" i="10"/>
  <c r="J968" i="10"/>
  <c r="J969" i="10"/>
  <c r="J970" i="10"/>
  <c r="J971" i="10"/>
  <c r="J972" i="10"/>
  <c r="J973" i="10"/>
  <c r="J974" i="10"/>
  <c r="J975" i="10"/>
  <c r="J976" i="10"/>
  <c r="J977" i="10"/>
  <c r="J978" i="10"/>
  <c r="J979" i="10"/>
  <c r="J980" i="10"/>
  <c r="J981" i="10"/>
  <c r="J982" i="10"/>
  <c r="J983" i="10"/>
  <c r="J984" i="10"/>
  <c r="J985" i="10"/>
  <c r="J986" i="10"/>
  <c r="J987" i="10"/>
  <c r="J988" i="10"/>
  <c r="J989" i="10"/>
  <c r="J990" i="10"/>
  <c r="J991" i="10"/>
  <c r="J992" i="10"/>
  <c r="J993" i="10"/>
  <c r="J994" i="10"/>
  <c r="J995" i="10"/>
  <c r="J996" i="10"/>
  <c r="J997" i="10"/>
  <c r="J998" i="10"/>
  <c r="J999" i="10"/>
  <c r="J1000" i="10"/>
  <c r="J1001" i="10"/>
  <c r="J1002" i="10"/>
  <c r="J1003" i="10"/>
  <c r="J1004" i="10"/>
  <c r="J1005" i="10"/>
  <c r="J1006" i="10"/>
  <c r="J1007" i="10"/>
  <c r="J1008" i="10"/>
  <c r="J1009" i="10"/>
  <c r="J1010" i="10"/>
  <c r="J1011" i="10"/>
  <c r="J1012" i="10"/>
  <c r="J1013" i="10"/>
  <c r="J1014" i="10"/>
  <c r="J1015" i="10"/>
  <c r="J1016" i="10"/>
  <c r="J1017" i="10"/>
  <c r="J1018" i="10"/>
  <c r="J1019" i="10"/>
  <c r="J1020" i="10"/>
  <c r="J1021" i="10"/>
  <c r="J1022" i="10"/>
  <c r="J1023" i="10"/>
  <c r="J1024" i="10"/>
  <c r="J1025" i="10"/>
  <c r="J1026" i="10"/>
  <c r="J1027" i="10"/>
  <c r="J1028" i="10"/>
  <c r="J1029" i="10"/>
  <c r="J1030" i="10"/>
  <c r="J1031" i="10"/>
  <c r="J1032" i="10"/>
  <c r="J1033" i="10"/>
  <c r="J1034" i="10"/>
  <c r="J1035" i="10"/>
  <c r="J1036" i="10"/>
  <c r="J1037" i="10"/>
  <c r="J1038" i="10"/>
  <c r="J1039" i="10"/>
  <c r="J1040" i="10"/>
  <c r="J1041" i="10"/>
  <c r="J1042" i="10"/>
  <c r="J1043" i="10"/>
  <c r="J1044" i="10"/>
  <c r="J1045" i="10"/>
  <c r="J1046" i="10"/>
  <c r="J1047" i="10"/>
  <c r="J1048" i="10"/>
  <c r="J1049" i="10"/>
  <c r="J1050" i="10"/>
  <c r="J1051" i="10"/>
  <c r="J1052" i="10"/>
  <c r="J1053" i="10"/>
  <c r="J1054" i="10"/>
  <c r="J1055" i="10"/>
  <c r="J1056" i="10"/>
  <c r="J1057" i="10"/>
  <c r="J1058" i="10"/>
  <c r="J1059" i="10"/>
  <c r="J1060" i="10"/>
  <c r="J1061" i="10"/>
  <c r="J1062" i="10"/>
  <c r="J1063" i="10"/>
  <c r="J1064" i="10"/>
  <c r="J1065" i="10"/>
  <c r="J1066" i="10"/>
  <c r="J1067" i="10"/>
  <c r="J1068" i="10"/>
  <c r="J1069" i="10"/>
  <c r="J1070" i="10"/>
  <c r="J1071" i="10"/>
  <c r="J1072" i="10"/>
  <c r="J1073" i="10"/>
  <c r="J1074" i="10"/>
  <c r="J1075" i="10"/>
  <c r="J1076" i="10"/>
  <c r="J1077" i="10"/>
  <c r="J1078" i="10"/>
  <c r="J1079" i="10"/>
  <c r="J1080" i="10"/>
  <c r="J1081" i="10"/>
  <c r="J1082" i="10"/>
  <c r="J1083" i="10"/>
  <c r="J1084" i="10"/>
  <c r="J1085" i="10"/>
  <c r="J1086" i="10"/>
  <c r="J1087" i="10"/>
  <c r="J1088" i="10"/>
  <c r="J1089" i="10"/>
  <c r="J1090" i="10"/>
  <c r="J1091" i="10"/>
  <c r="J1092" i="10"/>
  <c r="J1093" i="10"/>
  <c r="J1094" i="10"/>
  <c r="J1095" i="10"/>
  <c r="J1096" i="10"/>
  <c r="J1097" i="10"/>
  <c r="J1098" i="10"/>
  <c r="J1099" i="10"/>
  <c r="J1100" i="10"/>
  <c r="J1101" i="10"/>
  <c r="J1102" i="10"/>
  <c r="J1103" i="10"/>
  <c r="J1104" i="10"/>
  <c r="J1105" i="10"/>
  <c r="J1106" i="10"/>
  <c r="J1107" i="10"/>
  <c r="J1108" i="10"/>
  <c r="J1109" i="10"/>
  <c r="J1110" i="10"/>
  <c r="J1111" i="10"/>
  <c r="J1112" i="10"/>
  <c r="J1113" i="10"/>
  <c r="J1114" i="10"/>
  <c r="J1115" i="10"/>
  <c r="J1116" i="10"/>
  <c r="J1117" i="10"/>
  <c r="J1118" i="10"/>
  <c r="J1119" i="10"/>
  <c r="J1120" i="10"/>
  <c r="J1121" i="10"/>
  <c r="J1122" i="10"/>
  <c r="J1123" i="10"/>
  <c r="J1124" i="10"/>
  <c r="J1125" i="10"/>
  <c r="J1126" i="10"/>
  <c r="J1127" i="10"/>
  <c r="J1128" i="10"/>
  <c r="J1129" i="10"/>
  <c r="J1130" i="10"/>
  <c r="J1131" i="10"/>
  <c r="J1132" i="10"/>
  <c r="J1133" i="10"/>
  <c r="J1134" i="10"/>
  <c r="J1135" i="10"/>
  <c r="J1136" i="10"/>
  <c r="J1137" i="10"/>
  <c r="J1138" i="10"/>
  <c r="J1139" i="10"/>
  <c r="J1140" i="10"/>
  <c r="J1141" i="10"/>
  <c r="J1142" i="10"/>
  <c r="J1143" i="10"/>
  <c r="J1144" i="10"/>
  <c r="J1145" i="10"/>
  <c r="J1146" i="10"/>
  <c r="J1147" i="10"/>
  <c r="J1148" i="10"/>
  <c r="J1149" i="10"/>
  <c r="J1150" i="10"/>
  <c r="J1151" i="10"/>
  <c r="J1152" i="10"/>
  <c r="J1153" i="10"/>
  <c r="J1154" i="10"/>
  <c r="J1155" i="10"/>
  <c r="J1156" i="10"/>
  <c r="J1157" i="10"/>
  <c r="J1158" i="10"/>
  <c r="J1159" i="10"/>
  <c r="J1160" i="10"/>
  <c r="J1161" i="10"/>
  <c r="J1162" i="10"/>
  <c r="J1163" i="10"/>
  <c r="J1164" i="10"/>
  <c r="J1165" i="10"/>
  <c r="J1166" i="10"/>
  <c r="J1167" i="10"/>
  <c r="J1168" i="10"/>
  <c r="J1169" i="10"/>
  <c r="J1170" i="10"/>
  <c r="J1171" i="10"/>
  <c r="J1172" i="10"/>
  <c r="J1173" i="10"/>
  <c r="J1174" i="10"/>
  <c r="J1175" i="10"/>
  <c r="J1176" i="10"/>
  <c r="J1177" i="10"/>
  <c r="J1178" i="10"/>
  <c r="J1179" i="10"/>
  <c r="J1180" i="10"/>
  <c r="J1181" i="10"/>
  <c r="J1182" i="10"/>
  <c r="J1183" i="10"/>
  <c r="J1184" i="10"/>
  <c r="J1185" i="10"/>
  <c r="J1186" i="10"/>
  <c r="J1187" i="10"/>
  <c r="J1188" i="10"/>
  <c r="J1189" i="10"/>
  <c r="J1190" i="10"/>
  <c r="J1191" i="10"/>
  <c r="J1192" i="10"/>
  <c r="J1193" i="10"/>
  <c r="J1194" i="10"/>
  <c r="J1195" i="10"/>
  <c r="J1196" i="10"/>
  <c r="J1197" i="10"/>
  <c r="J1198" i="10"/>
  <c r="J1199" i="10"/>
  <c r="J1200" i="10"/>
  <c r="J1201" i="10"/>
  <c r="J1202" i="10"/>
  <c r="J1203" i="10"/>
  <c r="J1204" i="10"/>
  <c r="J1205" i="10"/>
  <c r="J1206" i="10"/>
  <c r="J1207" i="10"/>
  <c r="J1208" i="10"/>
  <c r="J1209" i="10"/>
  <c r="J1210" i="10"/>
  <c r="J1211" i="10"/>
  <c r="J1212" i="10"/>
  <c r="J1213" i="10"/>
  <c r="J1214" i="10"/>
  <c r="J1215" i="10"/>
  <c r="J1216" i="10"/>
  <c r="J1217" i="10"/>
  <c r="J1218" i="10"/>
  <c r="J1219" i="10"/>
  <c r="J1220" i="10"/>
  <c r="J1221" i="10"/>
  <c r="J1222" i="10"/>
  <c r="J1223" i="10"/>
  <c r="J1224" i="10"/>
  <c r="J1225" i="10"/>
  <c r="J1226" i="10"/>
  <c r="J1227" i="10"/>
  <c r="J1228" i="10"/>
  <c r="J1229" i="10"/>
  <c r="J1230" i="10"/>
  <c r="J1231" i="10"/>
  <c r="J1232" i="10"/>
  <c r="J1233" i="10"/>
  <c r="J1234" i="10"/>
  <c r="J1235" i="10"/>
  <c r="J1236" i="10"/>
  <c r="J1237" i="10"/>
  <c r="J1238" i="10"/>
  <c r="J1239" i="10"/>
  <c r="J1240" i="10"/>
  <c r="J1241" i="10"/>
  <c r="J1242" i="10"/>
  <c r="J1243" i="10"/>
  <c r="J1244" i="10"/>
  <c r="J1245" i="10"/>
  <c r="J1246" i="10"/>
  <c r="J1247" i="10"/>
  <c r="J1248" i="10"/>
  <c r="J1249" i="10"/>
  <c r="J1250" i="10"/>
  <c r="J1251" i="10"/>
  <c r="J1252" i="10"/>
  <c r="J1253" i="10"/>
  <c r="J1254" i="10"/>
  <c r="J1255" i="10"/>
  <c r="J1256" i="10"/>
  <c r="J1257" i="10"/>
  <c r="J1258" i="10"/>
  <c r="J1259" i="10"/>
  <c r="J1260" i="10"/>
  <c r="J1261" i="10"/>
  <c r="J1262" i="10"/>
  <c r="J1263" i="10"/>
  <c r="J1264" i="10"/>
  <c r="J1265" i="10"/>
  <c r="J1266" i="10"/>
  <c r="J1267" i="10"/>
  <c r="J1268" i="10"/>
  <c r="J1269" i="10"/>
  <c r="J1270" i="10"/>
  <c r="J1271" i="10"/>
  <c r="J1272" i="10"/>
  <c r="J1273" i="10"/>
  <c r="J1274" i="10"/>
  <c r="J1275" i="10"/>
  <c r="J1276" i="10"/>
  <c r="J1277" i="10"/>
  <c r="J1278" i="10"/>
  <c r="J1279" i="10"/>
  <c r="J1280" i="10"/>
  <c r="J1281" i="10"/>
  <c r="J1282" i="10"/>
  <c r="J1283" i="10"/>
  <c r="J1284" i="10"/>
  <c r="J1285" i="10"/>
  <c r="J1286" i="10"/>
  <c r="J1287" i="10"/>
  <c r="J1288" i="10"/>
  <c r="J1289" i="10"/>
  <c r="J1290" i="10"/>
  <c r="J1291" i="10"/>
  <c r="J1292" i="10"/>
  <c r="J1293" i="10"/>
  <c r="J1294" i="10"/>
  <c r="J1295" i="10"/>
  <c r="J1296" i="10"/>
  <c r="J1297" i="10"/>
  <c r="J1298" i="10"/>
  <c r="J1299" i="10"/>
  <c r="J1300" i="10"/>
  <c r="J1301" i="10"/>
  <c r="J1302" i="10"/>
  <c r="J1303" i="10"/>
  <c r="J1304" i="10"/>
  <c r="J1305" i="10"/>
  <c r="J1306" i="10"/>
  <c r="J1307" i="10"/>
  <c r="J1308" i="10"/>
  <c r="J1309" i="10"/>
  <c r="J1310" i="10"/>
  <c r="J1311" i="10"/>
  <c r="J1312" i="10"/>
  <c r="J1313" i="10"/>
  <c r="J1314" i="10"/>
  <c r="J1315" i="10"/>
  <c r="J1316" i="10"/>
  <c r="J1317" i="10"/>
  <c r="J1318" i="10"/>
  <c r="J1319" i="10"/>
  <c r="J1320" i="10"/>
  <c r="J1321" i="10"/>
  <c r="J1322" i="10"/>
  <c r="J1323" i="10"/>
  <c r="J1324" i="10"/>
  <c r="J1325" i="10"/>
  <c r="J1326" i="10"/>
  <c r="J1327" i="10"/>
  <c r="J1328" i="10"/>
  <c r="J1329" i="10"/>
  <c r="J1330" i="10"/>
  <c r="J1331" i="10"/>
  <c r="J1332" i="10"/>
  <c r="J1333" i="10"/>
  <c r="J1334" i="10"/>
  <c r="J1335" i="10"/>
  <c r="J1336" i="10"/>
  <c r="J1337" i="10"/>
  <c r="J1338" i="10"/>
  <c r="J1339" i="10"/>
  <c r="J1340" i="10"/>
  <c r="J1341" i="10"/>
  <c r="J1342" i="10"/>
  <c r="J1343" i="10"/>
  <c r="J1344" i="10"/>
  <c r="J1345" i="10"/>
  <c r="J1346" i="10"/>
  <c r="J1347" i="10"/>
  <c r="J1348" i="10"/>
  <c r="J1349" i="10"/>
  <c r="J1350" i="10"/>
  <c r="J1351" i="10"/>
  <c r="J1352" i="10"/>
  <c r="J1353" i="10"/>
  <c r="J1354" i="10"/>
  <c r="J1355" i="10"/>
  <c r="J1356" i="10"/>
  <c r="J1357" i="10"/>
  <c r="J1358" i="10"/>
  <c r="J1359" i="10"/>
  <c r="J1360" i="10"/>
  <c r="J1361" i="10"/>
  <c r="J1362" i="10"/>
  <c r="J1363" i="10"/>
  <c r="J1364" i="10"/>
  <c r="J1365" i="10"/>
  <c r="J1366" i="10"/>
  <c r="J1367" i="10"/>
  <c r="J1368" i="10"/>
  <c r="J1369" i="10"/>
  <c r="J1370" i="10"/>
  <c r="J1371" i="10"/>
  <c r="J1372" i="10"/>
  <c r="J1373" i="10"/>
  <c r="J1374" i="10"/>
  <c r="J1375" i="10"/>
  <c r="J1376" i="10"/>
  <c r="J1377" i="10"/>
  <c r="J1378" i="10"/>
  <c r="J1379" i="10"/>
  <c r="J1380" i="10"/>
  <c r="J1381" i="10"/>
  <c r="J1382" i="10"/>
  <c r="J1383" i="10"/>
  <c r="J1384" i="10"/>
  <c r="J1385" i="10"/>
  <c r="J1386" i="10"/>
  <c r="J1387" i="10"/>
  <c r="J1388" i="10"/>
  <c r="J1389" i="10"/>
  <c r="J1390" i="10"/>
  <c r="J1391" i="10"/>
  <c r="J1392" i="10"/>
  <c r="J1393" i="10"/>
  <c r="J1394" i="10"/>
  <c r="J1395" i="10"/>
  <c r="J1396" i="10"/>
  <c r="J1397" i="10"/>
  <c r="J1398" i="10"/>
  <c r="J1399" i="10"/>
  <c r="J1400" i="10"/>
  <c r="J1401" i="10"/>
  <c r="J1402" i="10"/>
  <c r="J1403" i="10"/>
  <c r="J1404" i="10"/>
  <c r="J1405" i="10"/>
  <c r="J1406" i="10"/>
  <c r="J1407" i="10"/>
  <c r="J1408" i="10"/>
  <c r="J1409" i="10"/>
  <c r="J1410" i="10"/>
  <c r="J1411" i="10"/>
  <c r="J1412" i="10"/>
  <c r="J1413" i="10"/>
  <c r="J1414" i="10"/>
  <c r="J1415" i="10"/>
  <c r="J1416" i="10"/>
  <c r="J1417" i="10"/>
  <c r="J1418" i="10"/>
  <c r="J1419" i="10"/>
  <c r="J1420" i="10"/>
  <c r="J1421" i="10"/>
  <c r="J1422" i="10"/>
  <c r="J1423" i="10"/>
  <c r="J1424" i="10"/>
  <c r="J1425" i="10"/>
  <c r="J1426" i="10"/>
  <c r="J1427" i="10"/>
  <c r="J1428" i="10"/>
  <c r="J1429" i="10"/>
  <c r="J1430" i="10"/>
  <c r="J1431" i="10"/>
  <c r="J1432" i="10"/>
  <c r="J1433" i="10"/>
  <c r="J1434" i="10"/>
  <c r="J1435" i="10"/>
  <c r="J1436" i="10"/>
  <c r="J1437" i="10"/>
  <c r="J1438" i="10"/>
  <c r="J1439" i="10"/>
  <c r="J1440" i="10"/>
  <c r="J1441" i="10"/>
  <c r="J1442" i="10"/>
  <c r="J1443" i="10"/>
  <c r="J1444" i="10"/>
  <c r="J1445" i="10"/>
  <c r="J1446" i="10"/>
  <c r="J1447" i="10"/>
  <c r="J1448" i="10"/>
  <c r="J1449" i="10"/>
  <c r="J1450" i="10"/>
  <c r="J1451" i="10"/>
  <c r="J1452" i="10"/>
  <c r="J1453" i="10"/>
  <c r="J1454" i="10"/>
  <c r="J1455" i="10"/>
  <c r="J1456" i="10"/>
  <c r="J1457" i="10"/>
  <c r="J1458" i="10"/>
  <c r="J1459" i="10"/>
  <c r="J1460" i="10"/>
  <c r="J1461" i="10"/>
  <c r="J1462" i="10"/>
  <c r="J1463" i="10"/>
  <c r="J1464" i="10"/>
  <c r="J1465" i="10"/>
  <c r="J1466" i="10"/>
  <c r="J1467" i="10"/>
  <c r="J1468" i="10"/>
  <c r="J1469" i="10"/>
  <c r="J1470" i="10"/>
  <c r="J1471" i="10"/>
  <c r="J1472" i="10"/>
  <c r="J1473" i="10"/>
  <c r="J1474" i="10"/>
  <c r="J1475" i="10"/>
  <c r="J1476" i="10"/>
  <c r="J1477" i="10"/>
  <c r="J1478" i="10"/>
  <c r="J1479" i="10"/>
  <c r="J1480" i="10"/>
  <c r="J1481" i="10"/>
  <c r="J1482" i="10"/>
  <c r="J1483" i="10"/>
  <c r="J1484" i="10"/>
  <c r="J1485" i="10"/>
  <c r="J1486" i="10"/>
  <c r="J1487" i="10"/>
  <c r="J1488" i="10"/>
  <c r="J1489" i="10"/>
  <c r="J1490" i="10"/>
  <c r="J1491" i="10"/>
  <c r="J1492" i="10"/>
  <c r="J1493" i="10"/>
  <c r="J1494" i="10"/>
  <c r="J1495" i="10"/>
  <c r="J1496" i="10"/>
  <c r="J1497" i="10"/>
  <c r="J1498" i="10"/>
  <c r="J1499" i="10"/>
  <c r="J1500" i="10"/>
  <c r="J1501" i="10"/>
  <c r="J1502" i="10"/>
  <c r="J1503" i="10"/>
  <c r="J1504" i="10"/>
  <c r="J1505" i="10"/>
  <c r="J1506" i="10"/>
  <c r="J1507" i="10"/>
  <c r="J1508" i="10"/>
  <c r="J1509" i="10"/>
  <c r="J1510" i="10"/>
  <c r="J1511" i="10"/>
  <c r="J1512" i="10"/>
  <c r="J1513" i="10"/>
  <c r="J1514" i="10"/>
  <c r="J1515" i="10"/>
  <c r="J1516" i="10"/>
  <c r="J1517" i="10"/>
  <c r="J1518" i="10"/>
  <c r="J1519" i="10"/>
  <c r="J1520" i="10"/>
  <c r="J1521" i="10"/>
  <c r="J1522" i="10"/>
  <c r="J1523" i="10"/>
  <c r="J1524" i="10"/>
  <c r="J1525" i="10"/>
  <c r="J1526" i="10"/>
  <c r="J1527" i="10"/>
  <c r="J1528" i="10"/>
  <c r="J1529" i="10"/>
  <c r="J1530" i="10"/>
  <c r="J1531" i="10"/>
  <c r="J1532" i="10"/>
  <c r="J1533" i="10"/>
  <c r="J1534" i="10"/>
  <c r="J1535" i="10"/>
  <c r="J1536" i="10"/>
  <c r="J1537" i="10"/>
  <c r="J1538" i="10"/>
  <c r="J1539" i="10"/>
  <c r="J1540" i="10"/>
  <c r="J1541" i="10"/>
  <c r="J1542" i="10"/>
  <c r="J1543" i="10"/>
  <c r="J1544" i="10"/>
  <c r="J1545" i="10"/>
  <c r="J1546" i="10"/>
  <c r="J1547" i="10"/>
  <c r="J1548" i="10"/>
  <c r="J1549" i="10"/>
  <c r="J1550" i="10"/>
  <c r="J1551" i="10"/>
  <c r="J1552" i="10"/>
  <c r="J1553" i="10"/>
  <c r="J1554" i="10"/>
  <c r="J1555" i="10"/>
  <c r="J1556" i="10"/>
  <c r="J1557" i="10"/>
  <c r="J1558" i="10"/>
  <c r="J1559" i="10"/>
  <c r="J1560" i="10"/>
  <c r="J1561" i="10"/>
  <c r="J1562" i="10"/>
  <c r="J1563" i="10"/>
  <c r="J1564" i="10"/>
  <c r="J1565" i="10"/>
  <c r="J1566" i="10"/>
  <c r="J1567" i="10"/>
  <c r="J1568" i="10"/>
  <c r="J1569" i="10"/>
  <c r="J1570" i="10"/>
  <c r="J1571" i="10"/>
  <c r="J1572" i="10"/>
  <c r="J1573" i="10"/>
  <c r="J1574" i="10"/>
  <c r="J1575" i="10"/>
  <c r="J1576" i="10"/>
  <c r="J1577" i="10"/>
  <c r="J1578" i="10"/>
  <c r="J1579" i="10"/>
  <c r="J1580" i="10"/>
  <c r="J1581" i="10"/>
  <c r="J1582" i="10"/>
  <c r="J1583" i="10"/>
  <c r="J1584" i="10"/>
  <c r="J1585" i="10"/>
  <c r="J1586" i="10"/>
  <c r="J1587" i="10"/>
  <c r="J1588" i="10"/>
  <c r="J1589" i="10"/>
  <c r="J1590" i="10"/>
  <c r="J1591" i="10"/>
  <c r="J1592" i="10"/>
  <c r="J1593" i="10"/>
  <c r="J1594" i="10"/>
  <c r="J1595" i="10"/>
  <c r="J1596" i="10"/>
  <c r="J1597" i="10"/>
  <c r="J1598" i="10"/>
  <c r="J1599" i="10"/>
  <c r="J1600" i="10"/>
  <c r="J1601" i="10"/>
  <c r="J1602" i="10"/>
  <c r="J1603" i="10"/>
  <c r="J1604" i="10"/>
  <c r="J1605" i="10"/>
  <c r="J1606" i="10"/>
  <c r="J1607" i="10"/>
  <c r="J1608" i="10"/>
  <c r="J1609" i="10"/>
  <c r="J1610" i="10"/>
  <c r="J1611" i="10"/>
  <c r="J1612" i="10"/>
  <c r="J1613" i="10"/>
  <c r="J1614" i="10"/>
  <c r="J1615" i="10"/>
  <c r="J1616" i="10"/>
  <c r="J1617" i="10"/>
  <c r="J1618" i="10"/>
  <c r="J1619" i="10"/>
  <c r="J1620" i="10"/>
  <c r="J1621" i="10"/>
  <c r="J1622" i="10"/>
  <c r="J1623" i="10"/>
  <c r="J1624" i="10"/>
  <c r="J1625" i="10"/>
  <c r="J1626" i="10"/>
  <c r="J1627" i="10"/>
  <c r="J1628" i="10"/>
  <c r="J1629" i="10"/>
  <c r="J1630" i="10"/>
  <c r="J1631" i="10"/>
  <c r="J1632" i="10"/>
  <c r="J1633" i="10"/>
  <c r="J1634" i="10"/>
  <c r="J1635" i="10"/>
  <c r="J1636" i="10"/>
  <c r="J1637" i="10"/>
  <c r="J1638" i="10"/>
  <c r="J1639" i="10"/>
  <c r="J1640" i="10"/>
  <c r="J1641" i="10"/>
  <c r="J1642" i="10"/>
  <c r="J1643" i="10"/>
  <c r="J1644" i="10"/>
  <c r="J1645" i="10"/>
  <c r="J1646" i="10"/>
  <c r="J1647" i="10"/>
  <c r="J1648" i="10"/>
  <c r="J1649" i="10"/>
  <c r="J1650" i="10"/>
  <c r="J1651" i="10"/>
  <c r="J1652" i="10"/>
  <c r="J1653" i="10"/>
  <c r="J1654" i="10"/>
  <c r="J1655" i="10"/>
  <c r="J1656" i="10"/>
  <c r="J1657" i="10"/>
  <c r="J1658" i="10"/>
  <c r="J1659" i="10"/>
  <c r="J1660" i="10"/>
  <c r="J1661" i="10"/>
  <c r="J1662" i="10"/>
  <c r="J1663" i="10"/>
  <c r="J1664" i="10"/>
  <c r="J1665" i="10"/>
  <c r="J1666" i="10"/>
  <c r="J1667" i="10"/>
  <c r="J1668" i="10"/>
  <c r="J1669" i="10"/>
  <c r="J1670" i="10"/>
  <c r="J1671" i="10"/>
  <c r="J1672" i="10"/>
  <c r="J1673" i="10"/>
  <c r="J1674" i="10"/>
  <c r="J1675" i="10"/>
  <c r="J1676" i="10"/>
  <c r="J1677" i="10"/>
  <c r="J1678" i="10"/>
  <c r="J1679" i="10"/>
  <c r="J1680" i="10"/>
  <c r="J1681" i="10"/>
  <c r="J1682" i="10"/>
  <c r="J1683" i="10"/>
  <c r="J1684" i="10"/>
  <c r="J1685" i="10"/>
  <c r="J1686" i="10"/>
  <c r="J1687" i="10"/>
  <c r="J1688" i="10"/>
  <c r="J1689" i="10"/>
  <c r="J1690" i="10"/>
  <c r="J1691" i="10"/>
  <c r="J1692" i="10"/>
  <c r="J1693" i="10"/>
  <c r="J1694" i="10"/>
  <c r="J1695" i="10"/>
  <c r="J1696" i="10"/>
  <c r="J1697" i="10"/>
  <c r="J1698" i="10"/>
  <c r="J1699" i="10"/>
  <c r="J1700" i="10"/>
  <c r="J1701" i="10"/>
  <c r="J1702" i="10"/>
  <c r="J1703" i="10"/>
  <c r="J1704" i="10"/>
  <c r="J1705" i="10"/>
  <c r="J1706" i="10"/>
  <c r="J1707" i="10"/>
  <c r="J1708" i="10"/>
  <c r="J1709" i="10"/>
  <c r="J1710" i="10"/>
  <c r="J1711" i="10"/>
  <c r="J1712" i="10"/>
  <c r="J1713" i="10"/>
  <c r="J1714" i="10"/>
  <c r="J1715" i="10"/>
  <c r="J1716" i="10"/>
  <c r="J1717" i="10"/>
  <c r="J1718" i="10"/>
  <c r="J1719" i="10"/>
  <c r="J1720" i="10"/>
  <c r="J1721" i="10"/>
  <c r="J1722" i="10"/>
  <c r="J1723" i="10"/>
  <c r="J1724" i="10"/>
  <c r="J1725" i="10"/>
  <c r="J1726" i="10"/>
  <c r="J1727" i="10"/>
  <c r="J1728" i="10"/>
  <c r="J1729" i="10"/>
  <c r="J1730" i="10"/>
  <c r="J1731" i="10"/>
  <c r="J1732" i="10"/>
  <c r="J1733" i="10"/>
  <c r="J1734" i="10"/>
  <c r="J1735" i="10"/>
  <c r="J1736" i="10"/>
  <c r="J1737" i="10"/>
  <c r="J1738" i="10"/>
  <c r="J1739" i="10"/>
  <c r="J1740" i="10"/>
  <c r="J1741" i="10"/>
  <c r="J1742" i="10"/>
  <c r="J1743" i="10"/>
  <c r="J1744" i="10"/>
  <c r="J1745" i="10"/>
  <c r="J1746" i="10"/>
  <c r="J1747" i="10"/>
  <c r="J1748" i="10"/>
  <c r="J1749" i="10"/>
  <c r="J1750" i="10"/>
  <c r="J1751" i="10"/>
  <c r="J1752" i="10"/>
  <c r="J1753" i="10"/>
  <c r="J1754" i="10"/>
  <c r="J1755" i="10"/>
  <c r="J1756" i="10"/>
  <c r="J1757" i="10"/>
  <c r="J1758" i="10"/>
  <c r="J1759" i="10"/>
  <c r="J1760" i="10"/>
  <c r="J1761" i="10"/>
  <c r="J1762" i="10"/>
  <c r="J1763" i="10"/>
  <c r="J1764" i="10"/>
  <c r="J1765" i="10"/>
  <c r="J1766" i="10"/>
  <c r="J1767" i="10"/>
  <c r="J1768" i="10"/>
  <c r="J1769" i="10"/>
  <c r="J1770" i="10"/>
  <c r="J1771" i="10"/>
  <c r="J1772" i="10"/>
  <c r="J1773" i="10"/>
  <c r="J1774" i="10"/>
  <c r="J1775" i="10"/>
  <c r="J1776" i="10"/>
  <c r="J1777" i="10"/>
  <c r="J1778" i="10"/>
  <c r="J1779" i="10"/>
  <c r="J1780" i="10"/>
  <c r="J1781" i="10"/>
  <c r="J1782" i="10"/>
  <c r="J1783" i="10"/>
  <c r="J1784" i="10"/>
  <c r="J1785" i="10"/>
  <c r="J1786" i="10"/>
  <c r="J1787" i="10"/>
  <c r="J1788" i="10"/>
  <c r="J1789" i="10"/>
  <c r="J1790" i="10"/>
  <c r="J1791" i="10"/>
  <c r="J1792" i="10"/>
  <c r="J1793" i="10"/>
  <c r="J1794" i="10"/>
  <c r="J1795" i="10"/>
  <c r="J1796" i="10"/>
  <c r="J1797" i="10"/>
  <c r="J1798" i="10"/>
  <c r="J1799" i="10"/>
  <c r="J1800" i="10"/>
  <c r="J1801" i="10"/>
  <c r="J1802" i="10"/>
  <c r="J1803" i="10"/>
  <c r="J1804" i="10"/>
  <c r="J1805" i="10"/>
  <c r="J1806" i="10"/>
  <c r="J1807" i="10"/>
  <c r="J1808" i="10"/>
  <c r="J1809" i="10"/>
  <c r="J1810" i="10"/>
  <c r="J1811" i="10"/>
  <c r="J1812" i="10"/>
  <c r="J1813" i="10"/>
  <c r="J1814" i="10"/>
  <c r="J1815" i="10"/>
  <c r="J1816" i="10"/>
  <c r="J1817" i="10"/>
  <c r="J1818" i="10"/>
  <c r="J1819" i="10"/>
  <c r="J1820" i="10"/>
  <c r="J1821" i="10"/>
  <c r="J1822" i="10"/>
  <c r="J1823" i="10"/>
  <c r="J1824" i="10"/>
  <c r="J1825" i="10"/>
  <c r="J1826" i="10"/>
  <c r="J1827" i="10"/>
  <c r="J1828" i="10"/>
  <c r="J1829" i="10"/>
  <c r="J1830" i="10"/>
  <c r="J1831" i="10"/>
  <c r="J1832" i="10"/>
  <c r="J1833" i="10"/>
  <c r="J1834" i="10"/>
  <c r="J1835" i="10"/>
  <c r="J1836" i="10"/>
  <c r="J1837" i="10"/>
  <c r="J1838" i="10"/>
  <c r="J1839" i="10"/>
  <c r="J1840" i="10"/>
  <c r="J1841" i="10"/>
  <c r="J1842" i="10"/>
  <c r="J1843" i="10"/>
  <c r="J1844" i="10"/>
  <c r="J1845" i="10"/>
  <c r="J1846" i="10"/>
  <c r="J1847" i="10"/>
  <c r="J1848" i="10"/>
  <c r="J1849" i="10"/>
  <c r="J1850" i="10"/>
  <c r="J1851" i="10"/>
  <c r="J1852" i="10"/>
  <c r="J1853" i="10"/>
  <c r="J1854" i="10"/>
  <c r="J1855" i="10"/>
  <c r="J1856" i="10"/>
  <c r="J1857" i="10"/>
  <c r="J1858" i="10"/>
  <c r="J1859" i="10"/>
  <c r="J1860" i="10"/>
  <c r="J1861" i="10"/>
  <c r="J1862" i="10"/>
  <c r="J1863" i="10"/>
  <c r="J1864" i="10"/>
  <c r="J1865" i="10"/>
  <c r="J1866" i="10"/>
  <c r="J1867" i="10"/>
  <c r="J1868" i="10"/>
  <c r="J1869" i="10"/>
  <c r="J1870" i="10"/>
  <c r="J1871" i="10"/>
  <c r="J1872" i="10"/>
  <c r="J1873" i="10"/>
  <c r="J1874" i="10"/>
  <c r="J1875" i="10"/>
  <c r="J1876" i="10"/>
  <c r="J1877" i="10"/>
  <c r="J1878" i="10"/>
  <c r="J1879" i="10"/>
  <c r="J1880" i="10"/>
  <c r="J1881" i="10"/>
  <c r="J1882" i="10"/>
  <c r="J1883" i="10"/>
  <c r="J1884" i="10"/>
  <c r="J1885" i="10"/>
  <c r="J1886" i="10"/>
  <c r="J1887" i="10"/>
  <c r="J1888" i="10"/>
  <c r="J1889" i="10"/>
  <c r="J1890" i="10"/>
  <c r="J1891" i="10"/>
  <c r="J1892" i="10"/>
  <c r="J1893" i="10"/>
  <c r="J1894" i="10"/>
  <c r="J1895" i="10"/>
  <c r="J1896" i="10"/>
  <c r="J1897" i="10"/>
  <c r="J1898" i="10"/>
  <c r="J1899" i="10"/>
  <c r="J1900" i="10"/>
  <c r="J1901" i="10"/>
  <c r="J1902" i="10"/>
  <c r="J1903" i="10"/>
  <c r="J1904" i="10"/>
  <c r="J1905" i="10"/>
  <c r="J1906" i="10"/>
  <c r="J1907" i="10"/>
  <c r="J1908" i="10"/>
  <c r="J1909" i="10"/>
  <c r="J1910" i="10"/>
  <c r="J1911" i="10"/>
  <c r="J1912" i="10"/>
  <c r="J1913" i="10"/>
  <c r="J1914" i="10"/>
  <c r="J1915" i="10"/>
  <c r="J1916" i="10"/>
  <c r="J1917" i="10"/>
  <c r="J1918" i="10"/>
  <c r="J1919" i="10"/>
  <c r="J1920" i="10"/>
  <c r="J1921" i="10"/>
  <c r="J1922" i="10"/>
  <c r="J1923" i="10"/>
  <c r="J1924" i="10"/>
  <c r="J1925" i="10"/>
  <c r="J1926" i="10"/>
  <c r="J1927" i="10"/>
  <c r="J1928" i="10"/>
  <c r="J1929" i="10"/>
  <c r="J1930" i="10"/>
  <c r="J1931" i="10"/>
  <c r="J1932" i="10"/>
  <c r="J1933" i="10"/>
  <c r="J1934" i="10"/>
  <c r="J1935" i="10"/>
  <c r="J1936" i="10"/>
  <c r="J1937" i="10"/>
  <c r="J1938" i="10"/>
  <c r="J1939" i="10"/>
  <c r="J1940" i="10"/>
  <c r="J1941" i="10"/>
  <c r="J1942" i="10"/>
  <c r="J1943" i="10"/>
  <c r="J1944" i="10"/>
  <c r="J1945" i="10"/>
  <c r="J1946" i="10"/>
  <c r="J1947" i="10"/>
  <c r="J1948" i="10"/>
  <c r="J1949" i="10"/>
  <c r="J1950" i="10"/>
  <c r="J1951" i="10"/>
  <c r="J1952" i="10"/>
  <c r="J1953" i="10"/>
  <c r="J1954" i="10"/>
  <c r="J1955" i="10"/>
  <c r="J1956" i="10"/>
  <c r="J1957" i="10"/>
  <c r="J1958" i="10"/>
  <c r="J1959" i="10"/>
  <c r="J1960" i="10"/>
  <c r="J1961" i="10"/>
  <c r="J1962" i="10"/>
  <c r="J1963" i="10"/>
  <c r="J1964" i="10"/>
  <c r="J1965" i="10"/>
  <c r="J1966" i="10"/>
  <c r="J1967" i="10"/>
  <c r="J1968" i="10"/>
  <c r="J1969" i="10"/>
  <c r="J1970" i="10"/>
  <c r="J1971" i="10"/>
  <c r="J1972" i="10"/>
  <c r="J1973" i="10"/>
  <c r="J1974" i="10"/>
  <c r="J1975" i="10"/>
  <c r="J1976" i="10"/>
  <c r="J1977" i="10"/>
  <c r="J1978" i="10"/>
  <c r="J1979" i="10"/>
  <c r="J1980" i="10"/>
  <c r="J1981" i="10"/>
  <c r="J1982" i="10"/>
  <c r="J1983" i="10"/>
  <c r="J1984" i="10"/>
  <c r="J1985" i="10"/>
  <c r="J1986" i="10"/>
  <c r="J1987" i="10"/>
  <c r="J1988" i="10"/>
  <c r="J1989" i="10"/>
  <c r="J1990" i="10"/>
  <c r="J1991" i="10"/>
  <c r="J1992" i="10"/>
  <c r="J1993" i="10"/>
  <c r="J1994" i="10"/>
  <c r="J1995" i="10"/>
  <c r="J1996" i="10"/>
  <c r="J1997" i="10"/>
  <c r="J1998" i="10"/>
  <c r="J1999" i="10"/>
  <c r="J2000" i="10"/>
  <c r="J2001" i="10"/>
  <c r="J2002" i="10"/>
  <c r="J2003" i="10"/>
  <c r="J2004" i="10"/>
  <c r="J2005" i="10"/>
  <c r="J2006" i="10"/>
  <c r="J2007" i="10"/>
  <c r="J2008" i="10"/>
  <c r="J2009" i="10"/>
  <c r="J2010" i="10"/>
  <c r="J2011" i="10"/>
  <c r="J2012" i="10"/>
  <c r="J2013" i="10"/>
  <c r="J2014" i="10"/>
  <c r="J2015" i="10"/>
  <c r="J2016" i="10"/>
  <c r="J2017" i="10"/>
  <c r="J2018" i="10"/>
  <c r="J2019" i="10"/>
  <c r="J2020" i="10"/>
  <c r="J2021" i="10"/>
  <c r="J2022" i="10"/>
  <c r="J2023" i="10"/>
  <c r="J2024" i="10"/>
  <c r="J2025" i="10"/>
  <c r="J2026" i="10"/>
  <c r="J2027" i="10"/>
  <c r="J2028" i="10"/>
  <c r="J2029" i="10"/>
  <c r="J2030" i="10"/>
  <c r="J2031" i="10"/>
  <c r="J2032" i="10"/>
  <c r="J2033" i="10"/>
  <c r="J2034" i="10"/>
  <c r="J2035" i="10"/>
  <c r="J2036" i="10"/>
  <c r="J2037" i="10"/>
  <c r="J2038" i="10"/>
  <c r="J2039" i="10"/>
  <c r="J2040" i="10"/>
  <c r="J2041" i="10"/>
  <c r="J2042" i="10"/>
  <c r="J2043" i="10"/>
  <c r="J2044" i="10"/>
  <c r="J2045" i="10"/>
  <c r="J2046" i="10"/>
  <c r="J2047" i="10"/>
  <c r="J2048" i="10"/>
  <c r="J2049" i="10"/>
  <c r="J2050" i="10"/>
  <c r="J2051" i="10"/>
  <c r="J2052" i="10"/>
  <c r="J2053" i="10"/>
  <c r="J2054" i="10"/>
  <c r="J2055" i="10"/>
  <c r="J2056" i="10"/>
  <c r="J2057" i="10"/>
  <c r="J2058" i="10"/>
  <c r="J2059" i="10"/>
  <c r="J2060" i="10"/>
  <c r="J2061" i="10"/>
  <c r="J2062" i="10"/>
  <c r="J2063" i="10"/>
  <c r="J2064" i="10"/>
  <c r="J2065" i="10"/>
  <c r="J2066" i="10"/>
  <c r="J2067" i="10"/>
  <c r="J2068" i="10"/>
  <c r="J2069" i="10"/>
  <c r="J2070" i="10"/>
  <c r="J2071" i="10"/>
  <c r="J2072" i="10"/>
  <c r="J2073" i="10"/>
  <c r="J2074" i="10"/>
  <c r="J2075" i="10"/>
  <c r="J2076" i="10"/>
  <c r="J2077" i="10"/>
  <c r="J2078" i="10"/>
  <c r="J2079" i="10"/>
  <c r="J2080" i="10"/>
  <c r="J2081" i="10"/>
  <c r="J2082" i="10"/>
  <c r="J2083" i="10"/>
  <c r="J2084" i="10"/>
  <c r="J2085" i="10"/>
  <c r="J2086" i="10"/>
  <c r="J2087" i="10"/>
  <c r="J2088" i="10"/>
  <c r="J2089" i="10"/>
  <c r="J2090" i="10"/>
  <c r="J2091" i="10"/>
  <c r="J2092" i="10"/>
  <c r="J2093" i="10"/>
  <c r="J2094" i="10"/>
  <c r="J2095" i="10"/>
  <c r="J2096" i="10"/>
  <c r="J2097" i="10"/>
  <c r="J2098" i="10"/>
  <c r="J2099" i="10"/>
  <c r="J2100" i="10"/>
  <c r="J2101" i="10"/>
  <c r="J2102" i="10"/>
  <c r="J2103" i="10"/>
  <c r="J2104" i="10"/>
  <c r="J2105" i="10"/>
  <c r="J2106" i="10"/>
  <c r="J2107" i="10"/>
  <c r="J2108" i="10"/>
  <c r="J2109" i="10"/>
  <c r="J2110" i="10"/>
  <c r="J2111" i="10"/>
  <c r="J2112" i="10"/>
  <c r="J2113" i="10"/>
  <c r="J2114" i="10"/>
  <c r="J2115" i="10"/>
  <c r="J2116" i="10"/>
  <c r="J2117" i="10"/>
  <c r="J2118" i="10"/>
  <c r="J2119" i="10"/>
  <c r="J2120" i="10"/>
  <c r="J2121" i="10"/>
  <c r="J2122" i="10"/>
  <c r="J2123" i="10"/>
  <c r="J2124" i="10"/>
  <c r="J2125" i="10"/>
  <c r="J2126" i="10"/>
  <c r="J2127" i="10"/>
  <c r="J2128" i="10"/>
  <c r="J2129" i="10"/>
  <c r="J2130" i="10"/>
  <c r="J2131" i="10"/>
  <c r="J2132" i="10"/>
  <c r="J2133" i="10"/>
  <c r="J2134" i="10"/>
  <c r="J2135" i="10"/>
  <c r="J2136" i="10"/>
  <c r="J2137" i="10"/>
  <c r="J2138" i="10"/>
  <c r="J2139" i="10"/>
  <c r="J2140" i="10"/>
  <c r="J2141" i="10"/>
  <c r="J2142" i="10"/>
  <c r="J2143" i="10"/>
  <c r="J2144" i="10"/>
  <c r="J2145" i="10"/>
  <c r="J2146" i="10"/>
  <c r="J2147" i="10"/>
  <c r="J2148" i="10"/>
  <c r="J2149" i="10"/>
  <c r="J2150" i="10"/>
  <c r="J2151" i="10"/>
  <c r="J2152" i="10"/>
  <c r="J2153" i="10"/>
  <c r="J2154" i="10"/>
  <c r="J2155" i="10"/>
  <c r="J2156" i="10"/>
  <c r="J2157" i="10"/>
  <c r="J2158" i="10"/>
  <c r="J2159" i="10"/>
  <c r="J2160" i="10"/>
  <c r="J2161" i="10"/>
  <c r="J2162" i="10"/>
  <c r="J2163" i="10"/>
  <c r="J2164" i="10"/>
  <c r="J2165" i="10"/>
  <c r="J2166" i="10"/>
  <c r="J2167" i="10"/>
  <c r="J2168" i="10"/>
  <c r="J2169" i="10"/>
  <c r="J2170" i="10"/>
  <c r="J2171" i="10"/>
  <c r="J2172" i="10"/>
  <c r="J2173" i="10"/>
  <c r="J2174" i="10"/>
  <c r="J2175" i="10"/>
  <c r="J2176" i="10"/>
  <c r="J2177" i="10"/>
  <c r="J2178" i="10"/>
  <c r="J2179" i="10"/>
  <c r="J2180" i="10"/>
  <c r="J2181" i="10"/>
  <c r="J2182" i="10"/>
  <c r="J2183" i="10"/>
  <c r="J2184" i="10"/>
  <c r="J2185" i="10"/>
  <c r="J2186" i="10"/>
  <c r="J2187" i="10"/>
  <c r="J2188" i="10"/>
  <c r="J2189" i="10"/>
  <c r="J2190" i="10"/>
  <c r="J2191" i="10"/>
  <c r="J2192" i="10"/>
  <c r="J2193" i="10"/>
  <c r="J2194" i="10"/>
  <c r="J2195" i="10"/>
  <c r="J2196" i="10"/>
  <c r="J2197" i="10"/>
  <c r="J2198" i="10"/>
  <c r="J2199" i="10"/>
  <c r="J2200" i="10"/>
  <c r="J2201" i="10"/>
  <c r="J2202" i="10"/>
  <c r="J2203" i="10"/>
  <c r="J2204" i="10"/>
  <c r="J2205" i="10"/>
  <c r="J2206" i="10"/>
  <c r="J2207" i="10"/>
  <c r="J2208" i="10"/>
  <c r="J2209" i="10"/>
  <c r="J2210" i="10"/>
  <c r="J2211" i="10"/>
  <c r="J2212" i="10"/>
  <c r="J2213" i="10"/>
  <c r="J2214" i="10"/>
  <c r="J2215" i="10"/>
  <c r="J2216" i="10"/>
  <c r="J2217" i="10"/>
  <c r="J2218" i="10"/>
  <c r="J2219" i="10"/>
  <c r="J2220" i="10"/>
  <c r="J2221" i="10"/>
  <c r="J2222" i="10"/>
  <c r="J2223" i="10"/>
  <c r="J2224" i="10"/>
  <c r="J2225" i="10"/>
  <c r="J2226" i="10"/>
  <c r="J2227" i="10"/>
  <c r="J2228" i="10"/>
  <c r="J2229" i="10"/>
  <c r="J2230" i="10"/>
  <c r="J2231" i="10"/>
  <c r="J2232" i="10"/>
  <c r="J2233" i="10"/>
  <c r="J2234" i="10"/>
  <c r="J2235" i="10"/>
  <c r="J2236" i="10"/>
  <c r="J2237" i="10"/>
  <c r="J2238" i="10"/>
  <c r="J2239" i="10"/>
  <c r="J2240" i="10"/>
  <c r="J2241" i="10"/>
  <c r="J2242" i="10"/>
  <c r="J2243" i="10"/>
  <c r="J2244" i="10"/>
  <c r="J2245" i="10"/>
  <c r="J2246" i="10"/>
  <c r="J2247" i="10"/>
  <c r="J2248" i="10"/>
  <c r="J2249" i="10"/>
  <c r="J2250" i="10"/>
  <c r="J2251" i="10"/>
  <c r="J2252" i="10"/>
  <c r="J2253" i="10"/>
  <c r="J2254" i="10"/>
  <c r="J2255" i="10"/>
  <c r="J2256" i="10"/>
  <c r="J2257" i="10"/>
  <c r="J2258" i="10"/>
  <c r="J2259" i="10"/>
  <c r="J2260" i="10"/>
  <c r="J2261" i="10"/>
  <c r="J2262" i="10"/>
  <c r="J2263" i="10"/>
  <c r="J2264" i="10"/>
  <c r="J2265" i="10"/>
  <c r="J2266" i="10"/>
  <c r="J2267" i="10"/>
  <c r="J2268" i="10"/>
  <c r="J2269" i="10"/>
  <c r="J2270" i="10"/>
  <c r="J2271" i="10"/>
  <c r="J2272" i="10"/>
  <c r="J2273" i="10"/>
  <c r="J2274" i="10"/>
  <c r="J2275" i="10"/>
  <c r="J2276" i="10"/>
  <c r="J2277" i="10"/>
  <c r="J2278" i="10"/>
  <c r="J2279" i="10"/>
  <c r="J2280" i="10"/>
  <c r="J2281" i="10"/>
  <c r="J2282" i="10"/>
  <c r="J2283" i="10"/>
  <c r="J2284" i="10"/>
  <c r="J2285" i="10"/>
  <c r="J2286" i="10"/>
  <c r="J2287" i="10"/>
  <c r="J2288" i="10"/>
  <c r="J2289" i="10"/>
  <c r="J2290" i="10"/>
  <c r="J2291" i="10"/>
  <c r="J2292" i="10"/>
  <c r="J2293" i="10"/>
  <c r="J2294" i="10"/>
  <c r="J2295" i="10"/>
  <c r="J2296" i="10"/>
  <c r="J2297" i="10"/>
  <c r="J2298" i="10"/>
  <c r="J2299" i="10"/>
  <c r="J2300" i="10"/>
  <c r="J2301" i="10"/>
  <c r="J2302" i="10"/>
  <c r="J2303" i="10"/>
  <c r="J2304" i="10"/>
  <c r="J2305" i="10"/>
  <c r="J2306" i="10"/>
  <c r="J2307" i="10"/>
  <c r="J2308" i="10"/>
  <c r="J2309" i="10"/>
  <c r="J2310" i="10"/>
  <c r="J2311" i="10"/>
  <c r="J2312" i="10"/>
  <c r="J2313" i="10"/>
  <c r="J2314" i="10"/>
  <c r="J2315" i="10"/>
  <c r="J2316" i="10"/>
  <c r="J2317" i="10"/>
  <c r="J2318" i="10"/>
  <c r="J2319" i="10"/>
  <c r="J2320" i="10"/>
  <c r="J2321" i="10"/>
  <c r="J2322" i="10"/>
  <c r="J2323" i="10"/>
  <c r="J2324" i="10"/>
  <c r="J2325" i="10"/>
  <c r="J2326" i="10"/>
  <c r="J2327" i="10"/>
  <c r="J2328" i="10"/>
  <c r="J2329" i="10"/>
  <c r="J2330" i="10"/>
  <c r="J2331" i="10"/>
  <c r="J2332" i="10"/>
  <c r="J2333" i="10"/>
  <c r="J2334" i="10"/>
  <c r="J2335" i="10"/>
  <c r="J2336" i="10"/>
  <c r="J2337" i="10"/>
  <c r="J2338" i="10"/>
  <c r="J2339" i="10"/>
  <c r="J2340" i="10"/>
  <c r="J2341" i="10"/>
  <c r="J2342" i="10"/>
  <c r="J2343" i="10"/>
  <c r="J2344" i="10"/>
  <c r="J2345" i="10"/>
  <c r="J2346" i="10"/>
  <c r="J2347" i="10"/>
  <c r="J2348" i="10"/>
  <c r="J2349" i="10"/>
  <c r="J2350" i="10"/>
  <c r="J2351" i="10"/>
  <c r="J2352" i="10"/>
  <c r="J2353" i="10"/>
  <c r="J2354" i="10"/>
  <c r="J2355" i="10"/>
  <c r="J2356" i="10"/>
  <c r="J2357" i="10"/>
  <c r="J2358" i="10"/>
  <c r="J2359" i="10"/>
  <c r="J2360" i="10"/>
  <c r="J2361" i="10"/>
  <c r="J2362" i="10"/>
  <c r="J2363" i="10"/>
  <c r="J2364" i="10"/>
  <c r="J2365" i="10"/>
  <c r="J2366" i="10"/>
  <c r="J2367" i="10"/>
  <c r="J2368" i="10"/>
  <c r="J2369" i="10"/>
  <c r="J2370" i="10"/>
  <c r="J2371" i="10"/>
  <c r="J2372" i="10"/>
  <c r="J2373" i="10"/>
  <c r="J2374" i="10"/>
  <c r="J2375" i="10"/>
  <c r="J2376" i="10"/>
  <c r="J2377" i="10"/>
  <c r="J2378" i="10"/>
  <c r="J2379" i="10"/>
  <c r="J2380" i="10"/>
  <c r="J2381" i="10"/>
  <c r="J2382" i="10"/>
  <c r="J2383" i="10"/>
  <c r="J2384" i="10"/>
  <c r="J2385" i="10"/>
  <c r="J2386" i="10"/>
  <c r="J2387" i="10"/>
  <c r="J2388" i="10"/>
  <c r="J2389" i="10"/>
  <c r="J2390" i="10"/>
  <c r="J2391" i="10"/>
  <c r="J2392" i="10"/>
  <c r="J2393" i="10"/>
  <c r="J2394" i="10"/>
  <c r="J2395" i="10"/>
  <c r="J2396" i="10"/>
  <c r="J2397" i="10"/>
  <c r="J2398" i="10"/>
  <c r="J2399" i="10"/>
  <c r="J2400" i="10"/>
  <c r="J2401" i="10"/>
  <c r="J2402" i="10"/>
  <c r="J2403" i="10"/>
  <c r="J2404" i="10"/>
  <c r="J2405" i="10"/>
  <c r="J2406" i="10"/>
  <c r="J2407" i="10"/>
  <c r="J2408" i="10"/>
  <c r="J2409" i="10"/>
  <c r="J2410" i="10"/>
  <c r="J2411" i="10"/>
  <c r="J2412" i="10"/>
  <c r="J2413" i="10"/>
  <c r="J2414" i="10"/>
  <c r="J2415" i="10"/>
  <c r="J2416" i="10"/>
  <c r="J2417" i="10"/>
  <c r="J2418" i="10"/>
  <c r="J2419" i="10"/>
  <c r="J2420" i="10"/>
  <c r="J2421" i="10"/>
  <c r="J2422" i="10"/>
  <c r="J2423" i="10"/>
  <c r="J2424" i="10"/>
  <c r="J2425" i="10"/>
  <c r="J2426" i="10"/>
  <c r="J2427" i="10"/>
  <c r="J2428" i="10"/>
  <c r="J2429" i="10"/>
  <c r="J2430" i="10"/>
  <c r="J2431" i="10"/>
  <c r="J2432" i="10"/>
  <c r="J2433" i="10"/>
  <c r="J2434" i="10"/>
  <c r="J2435" i="10"/>
  <c r="J2436" i="10"/>
  <c r="J2437" i="10"/>
  <c r="J2438" i="10"/>
  <c r="J2439" i="10"/>
  <c r="J2440" i="10"/>
  <c r="J2441" i="10"/>
  <c r="J2442" i="10"/>
  <c r="J2443" i="10"/>
  <c r="J2444" i="10"/>
  <c r="J2445" i="10"/>
  <c r="J2446" i="10"/>
  <c r="J2447" i="10"/>
  <c r="J2448" i="10"/>
  <c r="J2449" i="10"/>
  <c r="J2450" i="10"/>
  <c r="J2451" i="10"/>
  <c r="J2452" i="10"/>
  <c r="J2453" i="10"/>
  <c r="J2454" i="10"/>
  <c r="J2455" i="10"/>
  <c r="J2456" i="10"/>
  <c r="J2457" i="10"/>
  <c r="J2458" i="10"/>
  <c r="J2459" i="10"/>
  <c r="J2460" i="10"/>
  <c r="J2461" i="10"/>
  <c r="J2462" i="10"/>
  <c r="J2463" i="10"/>
  <c r="J2464" i="10"/>
  <c r="J2465" i="10"/>
  <c r="J2466" i="10"/>
  <c r="J2467" i="10"/>
  <c r="J2468" i="10"/>
  <c r="J2469" i="10"/>
  <c r="J2470" i="10"/>
  <c r="J2471" i="10"/>
  <c r="J2472" i="10"/>
  <c r="J2473" i="10"/>
  <c r="J2474" i="10"/>
  <c r="J2475" i="10"/>
  <c r="J2476" i="10"/>
  <c r="J2477" i="10"/>
  <c r="J2478" i="10"/>
  <c r="J2479" i="10"/>
  <c r="J2480" i="10"/>
  <c r="J2481" i="10"/>
  <c r="J2482" i="10"/>
  <c r="J2483" i="10"/>
  <c r="J2484" i="10"/>
  <c r="J2485" i="10"/>
  <c r="J2486" i="10"/>
  <c r="J2487" i="10"/>
  <c r="J2488" i="10"/>
  <c r="J2489" i="10"/>
  <c r="J2490" i="10"/>
  <c r="J2491" i="10"/>
  <c r="J2492" i="10"/>
  <c r="J2493" i="10"/>
  <c r="J2494" i="10"/>
  <c r="J2495" i="10"/>
  <c r="J2496" i="10"/>
  <c r="J2497" i="10"/>
  <c r="J2498" i="10"/>
  <c r="J2499" i="10"/>
  <c r="J2500" i="10"/>
  <c r="J2501" i="10"/>
  <c r="J2502" i="10"/>
  <c r="J2503" i="10"/>
  <c r="J2504" i="10"/>
  <c r="J2505" i="10"/>
  <c r="J2506" i="10"/>
  <c r="J2507" i="10"/>
  <c r="J2508" i="10"/>
  <c r="J2509" i="10"/>
  <c r="J2510" i="10"/>
  <c r="J2511" i="10"/>
  <c r="J2512" i="10"/>
  <c r="J2513" i="10"/>
  <c r="J2514" i="10"/>
  <c r="J2515" i="10"/>
  <c r="J2516" i="10"/>
  <c r="J2517" i="10"/>
  <c r="J2518" i="10"/>
  <c r="J2519" i="10"/>
  <c r="J2520" i="10"/>
  <c r="J2521" i="10"/>
  <c r="J2522" i="10"/>
  <c r="J2523" i="10"/>
  <c r="J2524" i="10"/>
  <c r="J2525" i="10"/>
  <c r="J2526" i="10"/>
  <c r="J2527" i="10"/>
  <c r="J2528" i="10"/>
  <c r="J2529" i="10"/>
  <c r="J2530" i="10"/>
  <c r="J2531" i="10"/>
  <c r="J2532" i="10"/>
  <c r="J2533" i="10"/>
  <c r="J2534" i="10"/>
  <c r="J2535" i="10"/>
  <c r="J2536" i="10"/>
  <c r="J2537" i="10"/>
  <c r="J2538" i="10"/>
  <c r="J2539" i="10"/>
  <c r="J2540" i="10"/>
  <c r="J2541" i="10"/>
  <c r="J2542" i="10"/>
  <c r="J2543" i="10"/>
  <c r="J2544" i="10"/>
  <c r="J2545" i="10"/>
  <c r="J2546" i="10"/>
  <c r="J2547" i="10"/>
  <c r="J2548" i="10"/>
  <c r="J2549" i="10"/>
  <c r="J2550" i="10"/>
  <c r="J2551" i="10"/>
  <c r="J2552" i="10"/>
  <c r="J2553" i="10"/>
  <c r="J2554" i="10"/>
  <c r="J2555" i="10"/>
  <c r="J2556" i="10"/>
  <c r="J2557" i="10"/>
  <c r="J2558" i="10"/>
  <c r="J2559" i="10"/>
  <c r="J2560" i="10"/>
  <c r="J2561" i="10"/>
  <c r="J2562" i="10"/>
  <c r="J2563" i="10"/>
  <c r="J2564" i="10"/>
  <c r="J2565" i="10"/>
  <c r="J2566" i="10"/>
  <c r="J2567" i="10"/>
  <c r="J2568" i="10"/>
  <c r="J2569" i="10"/>
  <c r="J2570" i="10"/>
  <c r="J2571" i="10"/>
  <c r="J2572" i="10"/>
  <c r="J2573" i="10"/>
  <c r="J2574" i="10"/>
  <c r="J2575" i="10"/>
  <c r="J2576" i="10"/>
  <c r="J2577" i="10"/>
  <c r="J2578" i="10"/>
  <c r="J2579" i="10"/>
  <c r="J2580" i="10"/>
  <c r="J2581" i="10"/>
  <c r="J2582" i="10"/>
  <c r="J2583" i="10"/>
  <c r="J2584" i="10"/>
  <c r="J2585" i="10"/>
  <c r="J2586" i="10"/>
  <c r="J2587" i="10"/>
  <c r="J2588" i="10"/>
  <c r="J2589" i="10"/>
  <c r="J2590" i="10"/>
  <c r="J2591" i="10"/>
  <c r="J2592" i="10"/>
  <c r="J2593" i="10"/>
  <c r="J2594" i="10"/>
  <c r="J2595" i="10"/>
  <c r="J2596" i="10"/>
  <c r="J2597" i="10"/>
  <c r="J2598" i="10"/>
  <c r="J2599" i="10"/>
  <c r="J2600" i="10"/>
  <c r="J2601" i="10"/>
  <c r="J2602" i="10"/>
  <c r="J2603" i="10"/>
  <c r="J2604" i="10"/>
  <c r="J2605" i="10"/>
  <c r="J2606" i="10"/>
  <c r="J2607" i="10"/>
  <c r="J2608" i="10"/>
  <c r="J2609" i="10"/>
  <c r="J2610" i="10"/>
  <c r="J2611" i="10"/>
  <c r="J2612" i="10"/>
  <c r="J2613" i="10"/>
  <c r="J2614" i="10"/>
  <c r="J2615" i="10"/>
  <c r="J2616" i="10"/>
  <c r="J2617" i="10"/>
  <c r="J2618" i="10"/>
  <c r="J2619" i="10"/>
  <c r="J2620" i="10"/>
  <c r="J2621" i="10"/>
  <c r="J2622" i="10"/>
  <c r="J2623" i="10"/>
  <c r="J2624" i="10"/>
  <c r="J2625" i="10"/>
  <c r="J2626" i="10"/>
  <c r="J2627" i="10"/>
  <c r="J2628" i="10"/>
  <c r="J2629" i="10"/>
  <c r="J2630" i="10"/>
  <c r="J2631" i="10"/>
  <c r="J2632" i="10"/>
  <c r="J2633" i="10"/>
  <c r="J2634" i="10"/>
  <c r="J2635" i="10"/>
  <c r="J2636" i="10"/>
  <c r="J2637" i="10"/>
  <c r="J2638" i="10"/>
  <c r="J2639" i="10"/>
  <c r="J2640" i="10"/>
  <c r="J2641" i="10"/>
  <c r="J2642" i="10"/>
  <c r="J2643" i="10"/>
  <c r="J2644" i="10"/>
  <c r="J2645" i="10"/>
  <c r="J2646" i="10"/>
  <c r="J2647" i="10"/>
  <c r="J2648" i="10"/>
  <c r="J2649" i="10"/>
  <c r="J2650" i="10"/>
  <c r="J2651" i="10"/>
  <c r="J2652" i="10"/>
  <c r="J2653" i="10"/>
  <c r="J2654" i="10"/>
  <c r="J2655" i="10"/>
  <c r="J2656" i="10"/>
  <c r="J2657" i="10"/>
  <c r="J2658" i="10"/>
  <c r="J2659" i="10"/>
  <c r="J2660" i="10"/>
  <c r="J2661" i="10"/>
  <c r="J2662" i="10"/>
  <c r="J2663" i="10"/>
  <c r="J2664" i="10"/>
  <c r="J2665" i="10"/>
  <c r="J2666" i="10"/>
  <c r="J2667" i="10"/>
  <c r="J2668" i="10"/>
  <c r="J2669" i="10"/>
  <c r="J2670" i="10"/>
  <c r="J2671" i="10"/>
  <c r="J2672" i="10"/>
  <c r="J2673" i="10"/>
  <c r="J2674" i="10"/>
  <c r="J2675" i="10"/>
  <c r="J2676" i="10"/>
  <c r="J2677" i="10"/>
  <c r="J2678" i="10"/>
  <c r="J2679" i="10"/>
  <c r="J2680" i="10"/>
  <c r="J2681" i="10"/>
  <c r="J2682" i="10"/>
  <c r="J2683" i="10"/>
  <c r="J2684" i="10"/>
  <c r="J2685" i="10"/>
  <c r="J2686" i="10"/>
  <c r="J2687" i="10"/>
  <c r="J2688" i="10"/>
  <c r="J2689" i="10"/>
  <c r="J2690" i="10"/>
  <c r="J2691" i="10"/>
  <c r="J2692" i="10"/>
  <c r="J2693" i="10"/>
  <c r="J2694" i="10"/>
  <c r="J2695" i="10"/>
  <c r="J2696" i="10"/>
  <c r="J2697" i="10"/>
  <c r="J2698" i="10"/>
  <c r="J2699" i="10"/>
  <c r="J2700" i="10"/>
  <c r="J2701" i="10"/>
  <c r="J2702" i="10"/>
  <c r="J2703" i="10"/>
  <c r="J2704" i="10"/>
  <c r="J2705" i="10"/>
  <c r="J2706" i="10"/>
  <c r="J2707" i="10"/>
  <c r="J2708" i="10"/>
  <c r="J2709" i="10"/>
  <c r="J2710" i="10"/>
  <c r="J2711" i="10"/>
  <c r="J2712" i="10"/>
  <c r="J2713" i="10"/>
  <c r="J2714" i="10"/>
  <c r="J2715" i="10"/>
  <c r="J2716" i="10"/>
  <c r="J2717" i="10"/>
  <c r="J2718" i="10"/>
  <c r="J2719" i="10"/>
  <c r="J2720" i="10"/>
  <c r="J2721" i="10"/>
  <c r="J2722" i="10"/>
  <c r="J2723" i="10"/>
  <c r="J2724" i="10"/>
  <c r="J2725" i="10"/>
  <c r="J2726" i="10"/>
  <c r="J2727" i="10"/>
  <c r="J2728" i="10"/>
  <c r="J2729" i="10"/>
  <c r="J2730" i="10"/>
  <c r="J2731" i="10"/>
  <c r="J2732" i="10"/>
  <c r="J2733" i="10"/>
  <c r="J2734" i="10"/>
  <c r="J2735" i="10"/>
  <c r="J2736" i="10"/>
  <c r="J2737" i="10"/>
  <c r="J2738" i="10"/>
  <c r="J2739" i="10"/>
  <c r="J2740" i="10"/>
  <c r="J2741" i="10"/>
  <c r="J2742" i="10"/>
  <c r="J2743" i="10"/>
  <c r="J2744" i="10"/>
  <c r="J2745" i="10"/>
  <c r="J2746" i="10"/>
  <c r="J2747" i="10"/>
  <c r="J2748" i="10"/>
  <c r="J2749" i="10"/>
  <c r="J2750" i="10"/>
  <c r="J2751" i="10"/>
  <c r="J2752" i="10"/>
  <c r="J2753" i="10"/>
  <c r="J2754" i="10"/>
  <c r="J2755" i="10"/>
  <c r="J2756" i="10"/>
  <c r="J2757" i="10"/>
  <c r="J2758" i="10"/>
  <c r="J2759" i="10"/>
  <c r="J2760" i="10"/>
  <c r="J2761" i="10"/>
  <c r="J2762" i="10"/>
  <c r="J2763" i="10"/>
  <c r="J2764" i="10"/>
  <c r="J2765" i="10"/>
  <c r="J2766" i="10"/>
  <c r="J2767" i="10"/>
  <c r="J2768" i="10"/>
  <c r="J2769" i="10"/>
  <c r="J2770" i="10"/>
  <c r="J2771" i="10"/>
  <c r="J2772" i="10"/>
  <c r="J2773" i="10"/>
  <c r="J2774" i="10"/>
  <c r="J2775" i="10"/>
  <c r="J2776" i="10"/>
  <c r="J2777" i="10"/>
  <c r="J2778" i="10"/>
  <c r="J2779" i="10"/>
  <c r="J2780" i="10"/>
  <c r="J2781" i="10"/>
  <c r="J2782" i="10"/>
  <c r="J2783" i="10"/>
  <c r="J2784" i="10"/>
  <c r="J2785" i="10"/>
  <c r="J2786" i="10"/>
  <c r="J2787" i="10"/>
  <c r="J2788" i="10"/>
  <c r="J2789" i="10"/>
  <c r="J2790" i="10"/>
  <c r="J2791" i="10"/>
  <c r="J2792" i="10"/>
  <c r="J2793" i="10"/>
  <c r="J2794" i="10"/>
  <c r="J2795" i="10"/>
  <c r="J2796" i="10"/>
  <c r="J2797" i="10"/>
  <c r="J2798" i="10"/>
  <c r="J2799" i="10"/>
  <c r="J2800" i="10"/>
  <c r="J2801" i="10"/>
  <c r="J2802" i="10"/>
  <c r="J2803" i="10"/>
  <c r="J2804" i="10"/>
  <c r="J2805" i="10"/>
  <c r="J2806" i="10"/>
  <c r="J2807" i="10"/>
  <c r="J2808" i="10"/>
  <c r="J2809" i="10"/>
  <c r="J2810" i="10"/>
  <c r="J2811" i="10"/>
  <c r="J2812" i="10"/>
  <c r="J2813" i="10"/>
  <c r="J2814" i="10"/>
  <c r="J2815" i="10"/>
  <c r="J2816" i="10"/>
  <c r="J2817" i="10"/>
  <c r="J2818" i="10"/>
  <c r="J2819" i="10"/>
  <c r="J2820" i="10"/>
  <c r="J2821" i="10"/>
  <c r="J2822" i="10"/>
  <c r="J2823" i="10"/>
  <c r="J2824" i="10"/>
  <c r="J2825" i="10"/>
  <c r="J2826" i="10"/>
  <c r="J2827" i="10"/>
  <c r="J2828" i="10"/>
  <c r="J2829" i="10"/>
  <c r="J2830" i="10"/>
  <c r="J2831" i="10"/>
  <c r="J2832" i="10"/>
  <c r="J2833" i="10"/>
  <c r="J2834" i="10"/>
  <c r="J2835" i="10"/>
  <c r="J2836" i="10"/>
  <c r="J2837" i="10"/>
  <c r="J2838" i="10"/>
  <c r="J2839" i="10"/>
  <c r="J2840" i="10"/>
  <c r="J2841" i="10"/>
  <c r="J2842" i="10"/>
  <c r="J2843" i="10"/>
  <c r="J2844" i="10"/>
  <c r="J2845" i="10"/>
  <c r="J2846" i="10"/>
  <c r="J2847" i="10"/>
  <c r="J2848" i="10"/>
  <c r="J2849" i="10"/>
  <c r="J2850" i="10"/>
  <c r="J2851" i="10"/>
  <c r="J2852" i="10"/>
  <c r="J2853" i="10"/>
  <c r="J2854" i="10"/>
  <c r="J2855" i="10"/>
  <c r="J2856" i="10"/>
  <c r="J2857" i="10"/>
  <c r="J2858" i="10"/>
  <c r="J2859" i="10"/>
  <c r="J2860" i="10"/>
  <c r="J2861" i="10"/>
  <c r="J2862" i="10"/>
  <c r="J2863" i="10"/>
  <c r="J2864" i="10"/>
  <c r="J2865" i="10"/>
  <c r="J2866" i="10"/>
  <c r="J2867" i="10"/>
  <c r="J2868" i="10"/>
  <c r="J2869" i="10"/>
  <c r="J2870" i="10"/>
  <c r="J2871" i="10"/>
  <c r="J2872" i="10"/>
  <c r="J2873" i="10"/>
  <c r="J2874" i="10"/>
  <c r="J2875" i="10"/>
  <c r="J2876" i="10"/>
  <c r="J2877" i="10"/>
  <c r="J2878" i="10"/>
  <c r="J2879" i="10"/>
  <c r="J2880" i="10"/>
  <c r="J2881" i="10"/>
  <c r="J2882" i="10"/>
  <c r="J2883" i="10"/>
  <c r="J2884" i="10"/>
  <c r="J2885" i="10"/>
  <c r="J2886" i="10"/>
  <c r="J2887" i="10"/>
  <c r="J2888" i="10"/>
  <c r="J2889" i="10"/>
  <c r="J2890" i="10"/>
  <c r="J2891" i="10"/>
  <c r="J2892" i="10"/>
  <c r="J2893" i="10"/>
  <c r="J2894" i="10"/>
  <c r="J2895" i="10"/>
  <c r="J2896" i="10"/>
  <c r="J2897" i="10"/>
  <c r="J2898" i="10"/>
  <c r="J2899" i="10"/>
  <c r="J2900" i="10"/>
  <c r="J2901" i="10"/>
  <c r="J2902" i="10"/>
  <c r="J2903" i="10"/>
  <c r="J2904" i="10"/>
  <c r="J2905" i="10"/>
  <c r="J2906" i="10"/>
  <c r="J2907" i="10"/>
  <c r="J2908" i="10"/>
  <c r="J2909" i="10"/>
  <c r="J2910" i="10"/>
  <c r="J2911" i="10"/>
  <c r="J2912" i="10"/>
  <c r="J2913" i="10"/>
  <c r="J2914" i="10"/>
  <c r="J2915" i="10"/>
  <c r="J2916" i="10"/>
  <c r="J2917" i="10"/>
  <c r="J2918" i="10"/>
  <c r="J2919" i="10"/>
  <c r="J2920" i="10"/>
  <c r="J2921" i="10"/>
  <c r="J2922" i="10"/>
  <c r="J2923" i="10"/>
  <c r="J2924" i="10"/>
  <c r="J2925" i="10"/>
  <c r="J2926" i="10"/>
  <c r="J2927" i="10"/>
  <c r="J2928" i="10"/>
  <c r="J2929" i="10"/>
  <c r="J2930" i="10"/>
  <c r="J2931" i="10"/>
  <c r="J2932" i="10"/>
  <c r="J2933" i="10"/>
  <c r="J2934" i="10"/>
  <c r="J2935" i="10"/>
  <c r="J2936" i="10"/>
  <c r="J2937" i="10"/>
  <c r="J2938" i="10"/>
  <c r="J2939" i="10"/>
  <c r="J2940" i="10"/>
  <c r="J2941" i="10"/>
  <c r="J2942" i="10"/>
  <c r="J2943" i="10"/>
  <c r="J2944" i="10"/>
  <c r="J2945" i="10"/>
  <c r="J2946" i="10"/>
  <c r="J2947" i="10"/>
  <c r="J2948" i="10"/>
  <c r="J2949" i="10"/>
  <c r="J2950" i="10"/>
  <c r="J2951" i="10"/>
  <c r="J2952" i="10"/>
  <c r="J2953" i="10"/>
  <c r="J2954" i="10"/>
  <c r="J2955" i="10"/>
  <c r="J2956" i="10"/>
  <c r="J2957" i="10"/>
  <c r="J2958" i="10"/>
  <c r="J2959" i="10"/>
  <c r="J2960" i="10"/>
  <c r="J2961" i="10"/>
  <c r="J2962" i="10"/>
  <c r="J2963" i="10"/>
  <c r="J2964" i="10"/>
  <c r="J2965" i="10"/>
  <c r="J2966" i="10"/>
  <c r="J2967" i="10"/>
  <c r="J2968" i="10"/>
  <c r="J2969" i="10"/>
  <c r="J2970" i="10"/>
  <c r="J2971" i="10"/>
  <c r="J2972" i="10"/>
  <c r="J2973" i="10"/>
  <c r="J2974" i="10"/>
  <c r="J2975" i="10"/>
  <c r="J2976" i="10"/>
  <c r="J2977" i="10"/>
  <c r="J2978" i="10"/>
  <c r="J2979" i="10"/>
  <c r="J2980" i="10"/>
  <c r="J2981" i="10"/>
  <c r="J2982" i="10"/>
  <c r="J2983" i="10"/>
  <c r="J2984" i="10"/>
  <c r="J2985" i="10"/>
  <c r="J2986" i="10"/>
  <c r="J2987" i="10"/>
  <c r="J2988" i="10"/>
  <c r="J2989" i="10"/>
  <c r="J2990" i="10"/>
  <c r="J2991" i="10"/>
  <c r="J2992" i="10"/>
  <c r="J2993" i="10"/>
  <c r="J2994" i="10"/>
  <c r="J2995" i="10"/>
  <c r="J2996" i="10"/>
  <c r="J2997" i="10"/>
  <c r="J2998" i="10"/>
  <c r="J2999" i="10"/>
  <c r="J3000" i="10"/>
  <c r="J3001" i="10"/>
  <c r="J3002" i="10"/>
  <c r="J3003" i="10"/>
  <c r="J3004" i="10"/>
  <c r="J3005" i="10"/>
  <c r="J3006" i="10"/>
  <c r="J3007" i="10"/>
  <c r="J3008" i="10"/>
  <c r="J3009" i="10"/>
  <c r="J3010" i="10"/>
  <c r="J3011" i="10"/>
  <c r="J3012" i="10"/>
  <c r="J3013" i="10"/>
  <c r="J3014" i="10"/>
  <c r="J3015" i="10"/>
  <c r="J3016" i="10"/>
  <c r="J3017" i="10"/>
  <c r="J3018" i="10"/>
  <c r="J3019" i="10"/>
  <c r="J3020" i="10"/>
  <c r="J3021" i="10"/>
  <c r="J3022" i="10"/>
  <c r="J3023" i="10"/>
  <c r="J3024" i="10"/>
  <c r="J3025" i="10"/>
  <c r="J3026" i="10"/>
  <c r="J3027" i="10"/>
  <c r="J3028" i="10"/>
  <c r="J3029" i="10"/>
  <c r="J3030" i="10"/>
  <c r="J3031" i="10"/>
  <c r="J3032" i="10"/>
  <c r="J3033" i="10"/>
  <c r="J3034" i="10"/>
  <c r="J3035" i="10"/>
  <c r="J3036" i="10"/>
  <c r="J3037" i="10"/>
  <c r="J3038" i="10"/>
  <c r="J3039" i="10"/>
  <c r="J3040" i="10"/>
  <c r="J3041" i="10"/>
  <c r="J3042" i="10"/>
  <c r="J3043" i="10"/>
  <c r="J3044" i="10"/>
  <c r="J3045" i="10"/>
  <c r="J3046" i="10"/>
  <c r="J3047" i="10"/>
  <c r="J3048" i="10"/>
  <c r="J3049" i="10"/>
  <c r="J3050" i="10"/>
  <c r="J3051" i="10"/>
  <c r="J3052" i="10"/>
  <c r="J3053" i="10"/>
  <c r="J3054" i="10"/>
  <c r="J3055" i="10"/>
  <c r="J3056" i="10"/>
  <c r="J3057" i="10"/>
  <c r="J3058" i="10"/>
  <c r="J3059" i="10"/>
  <c r="J3060" i="10"/>
  <c r="J3061" i="10"/>
  <c r="J3062" i="10"/>
  <c r="J3063" i="10"/>
  <c r="J3064" i="10"/>
  <c r="J3065" i="10"/>
  <c r="J3066" i="10"/>
  <c r="J3067" i="10"/>
  <c r="J3068" i="10"/>
  <c r="J3069" i="10"/>
  <c r="J3070" i="10"/>
  <c r="J3071" i="10"/>
  <c r="J3072" i="10"/>
  <c r="J3073" i="10"/>
  <c r="J3074" i="10"/>
  <c r="J3075" i="10"/>
  <c r="J3076" i="10"/>
  <c r="J3077" i="10"/>
  <c r="J3078" i="10"/>
  <c r="J3079" i="10"/>
  <c r="J3080" i="10"/>
  <c r="J3081" i="10"/>
  <c r="J3082" i="10"/>
  <c r="J3083" i="10"/>
  <c r="J3084" i="10"/>
  <c r="J3085" i="10"/>
  <c r="J3086" i="10"/>
  <c r="J3087" i="10"/>
  <c r="J3088" i="10"/>
  <c r="J3089" i="10"/>
  <c r="J3090" i="10"/>
  <c r="J3091" i="10"/>
  <c r="J3092" i="10"/>
  <c r="J3093" i="10"/>
  <c r="J3094" i="10"/>
  <c r="J3095" i="10"/>
  <c r="J3096" i="10"/>
  <c r="J3097" i="10"/>
  <c r="J3098" i="10"/>
  <c r="J3099" i="10"/>
  <c r="J3100" i="10"/>
  <c r="J3101" i="10"/>
  <c r="J3102" i="10"/>
  <c r="J3103" i="10"/>
  <c r="J3104" i="10"/>
  <c r="J3105" i="10"/>
  <c r="J3106" i="10"/>
  <c r="J3107" i="10"/>
  <c r="J3108" i="10"/>
  <c r="J3109" i="10"/>
  <c r="J3110" i="10"/>
  <c r="J3111" i="10"/>
  <c r="J3112" i="10"/>
  <c r="J3113" i="10"/>
  <c r="J3114" i="10"/>
  <c r="J3115" i="10"/>
  <c r="J3116" i="10"/>
  <c r="J3117" i="10"/>
  <c r="J3118" i="10"/>
  <c r="J3119" i="10"/>
  <c r="J3120" i="10"/>
  <c r="J3121" i="10"/>
  <c r="J3122" i="10"/>
  <c r="J3123" i="10"/>
  <c r="J3124" i="10"/>
  <c r="J3125" i="10"/>
  <c r="J3126" i="10"/>
  <c r="J3127" i="10"/>
  <c r="J3128" i="10"/>
  <c r="J3129" i="10"/>
  <c r="J3130" i="10"/>
  <c r="J3131" i="10"/>
  <c r="J3132" i="10"/>
  <c r="J3133" i="10"/>
  <c r="J3134" i="10"/>
  <c r="J3135" i="10"/>
  <c r="J3136" i="10"/>
  <c r="J3137" i="10"/>
  <c r="J3138" i="10"/>
  <c r="J3139" i="10"/>
  <c r="J3140" i="10"/>
  <c r="J3141" i="10"/>
  <c r="J3142" i="10"/>
  <c r="J3143" i="10"/>
  <c r="J3144" i="10"/>
  <c r="J3145" i="10"/>
  <c r="J3146" i="10"/>
  <c r="J3147" i="10"/>
  <c r="J3148" i="10"/>
  <c r="J3149" i="10"/>
  <c r="J3150" i="10"/>
  <c r="J3151" i="10"/>
  <c r="J3152" i="10"/>
  <c r="J3153" i="10"/>
  <c r="J3154" i="10"/>
  <c r="J3155" i="10"/>
  <c r="J3156" i="10"/>
  <c r="J3157" i="10"/>
  <c r="J3158" i="10"/>
  <c r="J3159" i="10"/>
  <c r="J3160" i="10"/>
  <c r="J3161" i="10"/>
  <c r="J3162" i="10"/>
  <c r="J3163" i="10"/>
  <c r="J3164" i="10"/>
  <c r="J3165" i="10"/>
  <c r="J3166" i="10"/>
  <c r="J3167" i="10"/>
  <c r="J3168" i="10"/>
  <c r="J3169" i="10"/>
  <c r="J3170" i="10"/>
  <c r="J3171" i="10"/>
  <c r="J3172" i="10"/>
  <c r="J3173" i="10"/>
  <c r="J3174" i="10"/>
  <c r="J3175" i="10"/>
  <c r="J3176" i="10"/>
  <c r="J3177" i="10"/>
  <c r="J3178" i="10"/>
  <c r="J3179" i="10"/>
  <c r="J3180" i="10"/>
  <c r="J3181" i="10"/>
  <c r="J3182" i="10"/>
  <c r="J3183" i="10"/>
  <c r="J3184" i="10"/>
  <c r="J3185" i="10"/>
  <c r="J3186" i="10"/>
  <c r="J3187" i="10"/>
  <c r="J3188" i="10"/>
  <c r="J3189" i="10"/>
  <c r="J3190" i="10"/>
  <c r="J3191" i="10"/>
  <c r="J3192" i="10"/>
  <c r="J3193" i="10"/>
  <c r="J3194" i="10"/>
  <c r="J3195" i="10"/>
  <c r="J3196" i="10"/>
  <c r="J3197" i="10"/>
  <c r="J3198" i="10"/>
  <c r="J3199" i="10"/>
  <c r="J3200" i="10"/>
  <c r="J3201" i="10"/>
  <c r="J3202" i="10"/>
  <c r="J3203" i="10"/>
  <c r="J3204" i="10"/>
  <c r="J3205" i="10"/>
  <c r="J3206" i="10"/>
  <c r="J3207" i="10"/>
  <c r="J3208" i="10"/>
  <c r="J3209" i="10"/>
  <c r="J3210" i="10"/>
  <c r="J3211" i="10"/>
  <c r="J3212" i="10"/>
  <c r="J3213" i="10"/>
  <c r="J3214" i="10"/>
  <c r="J3215" i="10"/>
  <c r="J3216" i="10"/>
  <c r="J3217" i="10"/>
  <c r="J3218" i="10"/>
  <c r="J3219" i="10"/>
  <c r="J3220" i="10"/>
  <c r="J3221" i="10"/>
  <c r="J3222" i="10"/>
  <c r="J3223" i="10"/>
  <c r="J3224" i="10"/>
  <c r="J3225" i="10"/>
  <c r="J3226" i="10"/>
  <c r="J3227" i="10"/>
  <c r="J3228" i="10"/>
  <c r="J3229" i="10"/>
  <c r="J3230" i="10"/>
  <c r="J3231" i="10"/>
  <c r="J3232" i="10"/>
  <c r="J3233" i="10"/>
  <c r="J3234" i="10"/>
  <c r="J3235" i="10"/>
  <c r="J3236" i="10"/>
  <c r="J3237" i="10"/>
  <c r="J3238" i="10"/>
  <c r="J3239" i="10"/>
  <c r="J3240" i="10"/>
  <c r="J3241" i="10"/>
  <c r="J3242" i="10"/>
  <c r="J3243" i="10"/>
  <c r="J3244" i="10"/>
  <c r="J3245" i="10"/>
  <c r="J3246" i="10"/>
  <c r="J3247" i="10"/>
  <c r="J3248" i="10"/>
  <c r="J3249" i="10"/>
  <c r="J3250" i="10"/>
  <c r="J3251" i="10"/>
  <c r="J3252" i="10"/>
  <c r="J3253" i="10"/>
  <c r="J3254" i="10"/>
  <c r="J3255" i="10"/>
  <c r="J3256" i="10"/>
  <c r="J3257" i="10"/>
  <c r="J3258" i="10"/>
  <c r="J3259" i="10"/>
  <c r="J3260" i="10"/>
  <c r="J3261" i="10"/>
  <c r="J3262" i="10"/>
  <c r="J3263" i="10"/>
  <c r="J3264" i="10"/>
  <c r="J3265" i="10"/>
  <c r="J3266" i="10"/>
  <c r="J3267" i="10"/>
  <c r="J3268" i="10"/>
  <c r="J3269" i="10"/>
  <c r="J3270" i="10"/>
  <c r="J3271" i="10"/>
  <c r="J3272" i="10"/>
  <c r="J3273" i="10"/>
  <c r="J3274" i="10"/>
  <c r="J3275" i="10"/>
  <c r="J3276" i="10"/>
  <c r="J3277" i="10"/>
  <c r="J3278" i="10"/>
  <c r="J3279" i="10"/>
  <c r="J3280" i="10"/>
  <c r="J3281" i="10"/>
  <c r="J3282" i="10"/>
  <c r="J3283" i="10"/>
  <c r="J3284" i="10"/>
  <c r="J3285" i="10"/>
  <c r="J3286" i="10"/>
  <c r="J3287" i="10"/>
  <c r="J3288" i="10"/>
  <c r="J3289" i="10"/>
  <c r="J3290" i="10"/>
  <c r="J3291" i="10"/>
  <c r="J3292" i="10"/>
  <c r="J3293" i="10"/>
  <c r="J3294" i="10"/>
  <c r="J3295" i="10"/>
  <c r="J3296" i="10"/>
  <c r="J3297" i="10"/>
  <c r="J3298" i="10"/>
  <c r="J3299" i="10"/>
  <c r="J3300" i="10"/>
  <c r="J3301" i="10"/>
  <c r="J3302" i="10"/>
  <c r="J3303" i="10"/>
  <c r="J3304" i="10"/>
  <c r="J3305" i="10"/>
  <c r="J3306" i="10"/>
  <c r="J3307" i="10"/>
  <c r="J3308" i="10"/>
  <c r="J3309" i="10"/>
  <c r="J3310" i="10"/>
  <c r="J3311" i="10"/>
  <c r="J3312" i="10"/>
  <c r="J3313" i="10"/>
  <c r="J3314" i="10"/>
  <c r="J3315" i="10"/>
  <c r="J3316" i="10"/>
  <c r="J3317" i="10"/>
  <c r="J3318" i="10"/>
  <c r="J3319" i="10"/>
  <c r="J3320" i="10"/>
  <c r="J3321" i="10"/>
  <c r="J3322" i="10"/>
  <c r="J3323" i="10"/>
  <c r="J3324" i="10"/>
  <c r="J3325" i="10"/>
  <c r="J3326" i="10"/>
  <c r="J3327" i="10"/>
  <c r="J3328" i="10"/>
  <c r="J3329" i="10"/>
  <c r="J3330" i="10"/>
  <c r="J3331" i="10"/>
  <c r="J3332" i="10"/>
  <c r="J3333" i="10"/>
  <c r="J3334" i="10"/>
  <c r="J3335" i="10"/>
  <c r="J3336" i="10"/>
  <c r="J3337" i="10"/>
  <c r="J3338" i="10"/>
  <c r="J3339" i="10"/>
  <c r="J3340" i="10"/>
  <c r="J3341" i="10"/>
  <c r="J3342" i="10"/>
  <c r="J3343" i="10"/>
  <c r="J3344" i="10"/>
  <c r="J3345" i="10"/>
  <c r="J3346" i="10"/>
  <c r="J3347" i="10"/>
  <c r="J3348" i="10"/>
  <c r="J3349" i="10"/>
  <c r="J3350" i="10"/>
  <c r="J3351" i="10"/>
  <c r="J3352" i="10"/>
  <c r="J3353" i="10"/>
  <c r="J3354" i="10"/>
  <c r="J3355" i="10"/>
  <c r="J3356" i="10"/>
  <c r="J3357" i="10"/>
  <c r="J3358" i="10"/>
  <c r="J3359" i="10"/>
  <c r="J3360" i="10"/>
  <c r="J3361" i="10"/>
  <c r="J3362" i="10"/>
  <c r="J3363" i="10"/>
  <c r="J3364" i="10"/>
  <c r="J3365" i="10"/>
  <c r="J3366" i="10"/>
  <c r="J3367" i="10"/>
  <c r="J3368" i="10"/>
  <c r="J3369" i="10"/>
  <c r="J3370" i="10"/>
  <c r="J3371" i="10"/>
  <c r="J3372" i="10"/>
  <c r="J3373" i="10"/>
  <c r="J3374" i="10"/>
  <c r="J3375" i="10"/>
  <c r="J3376" i="10"/>
  <c r="J3377" i="10"/>
  <c r="J3378" i="10"/>
  <c r="J3379" i="10"/>
  <c r="J3380" i="10"/>
  <c r="J3381" i="10"/>
  <c r="J3382" i="10"/>
  <c r="J3383" i="10"/>
  <c r="J3384" i="10"/>
  <c r="J3385" i="10"/>
  <c r="J3386" i="10"/>
  <c r="J3387" i="10"/>
  <c r="J3388" i="10"/>
  <c r="J3389" i="10"/>
  <c r="J3390" i="10"/>
  <c r="J3391" i="10"/>
  <c r="J3392" i="10"/>
  <c r="J3393" i="10"/>
  <c r="J3394" i="10"/>
  <c r="J3395" i="10"/>
  <c r="J3396" i="10"/>
  <c r="J3397" i="10"/>
  <c r="J3398" i="10"/>
  <c r="J3399" i="10"/>
  <c r="J3400" i="10"/>
  <c r="J3401" i="10"/>
  <c r="J3402" i="10"/>
  <c r="J3403" i="10"/>
  <c r="J3404" i="10"/>
  <c r="J3405" i="10"/>
  <c r="J3406" i="10"/>
  <c r="J3407" i="10"/>
  <c r="J3408" i="10"/>
  <c r="J3409" i="10"/>
  <c r="J3410" i="10"/>
  <c r="J3411" i="10"/>
  <c r="J3412" i="10"/>
  <c r="J3413" i="10"/>
  <c r="J3414" i="10"/>
  <c r="J3415" i="10"/>
  <c r="J3416" i="10"/>
  <c r="J3417" i="10"/>
  <c r="J3418" i="10"/>
  <c r="J3419" i="10"/>
  <c r="J3420" i="10"/>
  <c r="J3421" i="10"/>
  <c r="J3422" i="10"/>
  <c r="J3423" i="10"/>
  <c r="J3424" i="10"/>
  <c r="J3425" i="10"/>
  <c r="J3426" i="10"/>
  <c r="J3427" i="10"/>
  <c r="J3428" i="10"/>
  <c r="J3429" i="10"/>
  <c r="J3430" i="10"/>
  <c r="J3431" i="10"/>
  <c r="J3432" i="10"/>
  <c r="J3433" i="10"/>
  <c r="J3434" i="10"/>
  <c r="J3435" i="10"/>
  <c r="J3436" i="10"/>
  <c r="J3437" i="10"/>
  <c r="J3438" i="10"/>
  <c r="J3439" i="10"/>
  <c r="J3440" i="10"/>
  <c r="J3441" i="10"/>
  <c r="J3442" i="10"/>
  <c r="J3443" i="10"/>
  <c r="J3444" i="10"/>
  <c r="J3445" i="10"/>
  <c r="J3446" i="10"/>
  <c r="J3447" i="10"/>
  <c r="J3448" i="10"/>
  <c r="J3449" i="10"/>
  <c r="J3450" i="10"/>
  <c r="J3451" i="10"/>
  <c r="J3452" i="10"/>
  <c r="J3453" i="10"/>
  <c r="J3454" i="10"/>
  <c r="J3455" i="10"/>
  <c r="J3456" i="10"/>
  <c r="J3457" i="10"/>
  <c r="J3458" i="10"/>
  <c r="J3459" i="10"/>
  <c r="J3460" i="10"/>
  <c r="J3461" i="10"/>
  <c r="J3462" i="10"/>
  <c r="J3463" i="10"/>
  <c r="J3464" i="10"/>
  <c r="J3465" i="10"/>
  <c r="J3466" i="10"/>
  <c r="J3467" i="10"/>
  <c r="J3468" i="10"/>
  <c r="J3469" i="10"/>
  <c r="J3470" i="10"/>
  <c r="J3471" i="10"/>
  <c r="J3472" i="10"/>
  <c r="J3473" i="10"/>
  <c r="J3474" i="10"/>
  <c r="J3475" i="10"/>
  <c r="J3476" i="10"/>
  <c r="J3477" i="10"/>
  <c r="J3478" i="10"/>
  <c r="J3479" i="10"/>
  <c r="J3480" i="10"/>
  <c r="J3481" i="10"/>
  <c r="J3482" i="10"/>
  <c r="J3483" i="10"/>
  <c r="J3484" i="10"/>
  <c r="J3485" i="10"/>
  <c r="J3486" i="10"/>
  <c r="J3487" i="10"/>
  <c r="J3488" i="10"/>
  <c r="J3489" i="10"/>
  <c r="J3490" i="10"/>
  <c r="J3491" i="10"/>
  <c r="J3492" i="10"/>
  <c r="J3493" i="10"/>
  <c r="J3494" i="10"/>
  <c r="K3" i="7"/>
  <c r="J3" i="7" s="1"/>
  <c r="J4" i="7"/>
  <c r="O4" i="10"/>
  <c r="N3494" i="10"/>
  <c r="E3494" i="10"/>
  <c r="F3494" i="10" s="1"/>
  <c r="N3493" i="10"/>
  <c r="E3493" i="10"/>
  <c r="F3493" i="10" s="1"/>
  <c r="I3493" i="10" s="1"/>
  <c r="B3493" i="10"/>
  <c r="B3494" i="10" s="1"/>
  <c r="N3492" i="10"/>
  <c r="E3492" i="10"/>
  <c r="F3492" i="10" s="1"/>
  <c r="N3491" i="10"/>
  <c r="E3491" i="10"/>
  <c r="F3491" i="10" s="1"/>
  <c r="N3490" i="10"/>
  <c r="E3490" i="10"/>
  <c r="F3490" i="10" s="1"/>
  <c r="G3490" i="10" s="1"/>
  <c r="N3489" i="10"/>
  <c r="E3489" i="10"/>
  <c r="F3489" i="10" s="1"/>
  <c r="N3488" i="10"/>
  <c r="E3488" i="10"/>
  <c r="F3488" i="10" s="1"/>
  <c r="N3487" i="10"/>
  <c r="E3487" i="10"/>
  <c r="F3487" i="10" s="1"/>
  <c r="H3487" i="10" s="1"/>
  <c r="N3486" i="10"/>
  <c r="E3486" i="10"/>
  <c r="F3486" i="10" s="1"/>
  <c r="N3485" i="10"/>
  <c r="E3485" i="10"/>
  <c r="F3485" i="10" s="1"/>
  <c r="N3484" i="10"/>
  <c r="E3484" i="10"/>
  <c r="F3484" i="10" s="1"/>
  <c r="I3484" i="10" s="1"/>
  <c r="N3483" i="10"/>
  <c r="E3483" i="10"/>
  <c r="F3483" i="10" s="1"/>
  <c r="N3482" i="10"/>
  <c r="E3482" i="10"/>
  <c r="F3482" i="10" s="1"/>
  <c r="N3481" i="10"/>
  <c r="E3481" i="10"/>
  <c r="F3481" i="10" s="1"/>
  <c r="N3480" i="10"/>
  <c r="E3480" i="10"/>
  <c r="F3480" i="10" s="1"/>
  <c r="H3480" i="10" s="1"/>
  <c r="N3479" i="10"/>
  <c r="E3479" i="10"/>
  <c r="F3479" i="10" s="1"/>
  <c r="N3478" i="10"/>
  <c r="E3478" i="10"/>
  <c r="F3478" i="10" s="1"/>
  <c r="N3477" i="10"/>
  <c r="E3477" i="10"/>
  <c r="F3477" i="10" s="1"/>
  <c r="N3476" i="10"/>
  <c r="E3476" i="10"/>
  <c r="F3476" i="10" s="1"/>
  <c r="N3475" i="10"/>
  <c r="E3475" i="10"/>
  <c r="F3475" i="10" s="1"/>
  <c r="H3475" i="10" s="1"/>
  <c r="B3475" i="10"/>
  <c r="B3476" i="10" s="1"/>
  <c r="N3474" i="10"/>
  <c r="E3474" i="10"/>
  <c r="F3474" i="10" s="1"/>
  <c r="I3474" i="10" s="1"/>
  <c r="N3473" i="10"/>
  <c r="E3473" i="10"/>
  <c r="F3473" i="10" s="1"/>
  <c r="G3473" i="10" s="1"/>
  <c r="N3472" i="10"/>
  <c r="E3472" i="10"/>
  <c r="F3472" i="10" s="1"/>
  <c r="G3472" i="10" s="1"/>
  <c r="N3471" i="10"/>
  <c r="E3471" i="10"/>
  <c r="F3471" i="10" s="1"/>
  <c r="N3470" i="10"/>
  <c r="E3470" i="10"/>
  <c r="F3470" i="10" s="1"/>
  <c r="N3469" i="10"/>
  <c r="E3469" i="10"/>
  <c r="F3469" i="10" s="1"/>
  <c r="H3469" i="10" s="1"/>
  <c r="N3468" i="10"/>
  <c r="E3468" i="10"/>
  <c r="F3468" i="10" s="1"/>
  <c r="N3467" i="10"/>
  <c r="E3467" i="10"/>
  <c r="F3467" i="10" s="1"/>
  <c r="N3466" i="10"/>
  <c r="E3466" i="10"/>
  <c r="F3466" i="10" s="1"/>
  <c r="I3466" i="10" s="1"/>
  <c r="N3465" i="10"/>
  <c r="E3465" i="10"/>
  <c r="F3465" i="10" s="1"/>
  <c r="N3464" i="10"/>
  <c r="E3464" i="10"/>
  <c r="F3464" i="10" s="1"/>
  <c r="G3464" i="10" s="1"/>
  <c r="N3463" i="10"/>
  <c r="E3463" i="10"/>
  <c r="F3463" i="10" s="1"/>
  <c r="N3462" i="10"/>
  <c r="E3462" i="10"/>
  <c r="F3462" i="10" s="1"/>
  <c r="H3462" i="10" s="1"/>
  <c r="N3461" i="10"/>
  <c r="E3461" i="10"/>
  <c r="F3461" i="10" s="1"/>
  <c r="H3461" i="10" s="1"/>
  <c r="N3460" i="10"/>
  <c r="E3460" i="10"/>
  <c r="F3460" i="10" s="1"/>
  <c r="N3459" i="10"/>
  <c r="E3459" i="10"/>
  <c r="F3459" i="10" s="1"/>
  <c r="G3459" i="10" s="1"/>
  <c r="N3458" i="10"/>
  <c r="E3458" i="10"/>
  <c r="F3458" i="10" s="1"/>
  <c r="N3457" i="10"/>
  <c r="E3457" i="10"/>
  <c r="F3457" i="10" s="1"/>
  <c r="H3457" i="10" s="1"/>
  <c r="N3456" i="10"/>
  <c r="E3456" i="10"/>
  <c r="F3456" i="10" s="1"/>
  <c r="I3456" i="10" s="1"/>
  <c r="N3455" i="10"/>
  <c r="E3455" i="10"/>
  <c r="F3455" i="10" s="1"/>
  <c r="N3454" i="10"/>
  <c r="E3454" i="10"/>
  <c r="F3454" i="10" s="1"/>
  <c r="I3454" i="10" s="1"/>
  <c r="N3453" i="10"/>
  <c r="E3453" i="10"/>
  <c r="F3453" i="10" s="1"/>
  <c r="H3453" i="10" s="1"/>
  <c r="N3452" i="10"/>
  <c r="E3452" i="10"/>
  <c r="F3452" i="10" s="1"/>
  <c r="B3452" i="10"/>
  <c r="B3453" i="10" s="1"/>
  <c r="B3454" i="10" s="1"/>
  <c r="N3451" i="10"/>
  <c r="E3451" i="10"/>
  <c r="F3451" i="10" s="1"/>
  <c r="H3451" i="10" s="1"/>
  <c r="N3450" i="10"/>
  <c r="E3450" i="10"/>
  <c r="F3450" i="10" s="1"/>
  <c r="H3450" i="10" s="1"/>
  <c r="N3449" i="10"/>
  <c r="E3449" i="10"/>
  <c r="F3449" i="10" s="1"/>
  <c r="N3448" i="10"/>
  <c r="E3448" i="10"/>
  <c r="F3448" i="10" s="1"/>
  <c r="I3448" i="10" s="1"/>
  <c r="N3447" i="10"/>
  <c r="E3447" i="10"/>
  <c r="F3447" i="10" s="1"/>
  <c r="I3447" i="10" s="1"/>
  <c r="N3446" i="10"/>
  <c r="E3446" i="10"/>
  <c r="F3446" i="10" s="1"/>
  <c r="N3445" i="10"/>
  <c r="E3445" i="10"/>
  <c r="F3445" i="10" s="1"/>
  <c r="G3445" i="10" s="1"/>
  <c r="N3444" i="10"/>
  <c r="E3444" i="10"/>
  <c r="F3444" i="10" s="1"/>
  <c r="N3443" i="10"/>
  <c r="E3443" i="10"/>
  <c r="F3443" i="10" s="1"/>
  <c r="N3442" i="10"/>
  <c r="E3442" i="10"/>
  <c r="F3442" i="10" s="1"/>
  <c r="H3442" i="10" s="1"/>
  <c r="N3441" i="10"/>
  <c r="E3441" i="10"/>
  <c r="F3441" i="10" s="1"/>
  <c r="N3440" i="10"/>
  <c r="E3440" i="10"/>
  <c r="F3440" i="10" s="1"/>
  <c r="N3439" i="10"/>
  <c r="E3439" i="10"/>
  <c r="F3439" i="10" s="1"/>
  <c r="I3439" i="10" s="1"/>
  <c r="N3438" i="10"/>
  <c r="E3438" i="10"/>
  <c r="F3438" i="10" s="1"/>
  <c r="G3438" i="10" s="1"/>
  <c r="N3437" i="10"/>
  <c r="E3437" i="10"/>
  <c r="F3437" i="10" s="1"/>
  <c r="G3437" i="10" s="1"/>
  <c r="N3436" i="10"/>
  <c r="E3436" i="10"/>
  <c r="F3436" i="10" s="1"/>
  <c r="N3435" i="10"/>
  <c r="E3435" i="10"/>
  <c r="F3435" i="10" s="1"/>
  <c r="B3435" i="10"/>
  <c r="N3434" i="10"/>
  <c r="E3434" i="10"/>
  <c r="F3434" i="10" s="1"/>
  <c r="B3434" i="10"/>
  <c r="N3433" i="10"/>
  <c r="E3433" i="10"/>
  <c r="F3433" i="10" s="1"/>
  <c r="N3432" i="10"/>
  <c r="E3432" i="10"/>
  <c r="F3432" i="10" s="1"/>
  <c r="N3431" i="10"/>
  <c r="E3431" i="10"/>
  <c r="F3431" i="10" s="1"/>
  <c r="G3431" i="10" s="1"/>
  <c r="N3430" i="10"/>
  <c r="E3430" i="10"/>
  <c r="F3430" i="10" s="1"/>
  <c r="N3429" i="10"/>
  <c r="F3429" i="10"/>
  <c r="E3429" i="10"/>
  <c r="N3428" i="10"/>
  <c r="E3428" i="10"/>
  <c r="F3428" i="10" s="1"/>
  <c r="G3428" i="10" s="1"/>
  <c r="N3427" i="10"/>
  <c r="E3427" i="10"/>
  <c r="F3427" i="10" s="1"/>
  <c r="G3427" i="10" s="1"/>
  <c r="N3426" i="10"/>
  <c r="E3426" i="10"/>
  <c r="F3426" i="10" s="1"/>
  <c r="N3425" i="10"/>
  <c r="E3425" i="10"/>
  <c r="F3425" i="10" s="1"/>
  <c r="I3425" i="10" s="1"/>
  <c r="N3424" i="10"/>
  <c r="E3424" i="10"/>
  <c r="F3424" i="10" s="1"/>
  <c r="N3423" i="10"/>
  <c r="E3423" i="10"/>
  <c r="F3423" i="10" s="1"/>
  <c r="N3422" i="10"/>
  <c r="H3422" i="10"/>
  <c r="E3422" i="10"/>
  <c r="F3422" i="10" s="1"/>
  <c r="G3422" i="10" s="1"/>
  <c r="N3421" i="10"/>
  <c r="E3421" i="10"/>
  <c r="F3421" i="10" s="1"/>
  <c r="H3421" i="10" s="1"/>
  <c r="N3420" i="10"/>
  <c r="E3420" i="10"/>
  <c r="F3420" i="10" s="1"/>
  <c r="H3420" i="10" s="1"/>
  <c r="N3419" i="10"/>
  <c r="E3419" i="10"/>
  <c r="F3419" i="10" s="1"/>
  <c r="N3418" i="10"/>
  <c r="E3418" i="10"/>
  <c r="F3418" i="10" s="1"/>
  <c r="N3417" i="10"/>
  <c r="E3417" i="10"/>
  <c r="F3417" i="10" s="1"/>
  <c r="B3417" i="10"/>
  <c r="N3416" i="10"/>
  <c r="E3416" i="10"/>
  <c r="F3416" i="10" s="1"/>
  <c r="I3416" i="10" s="1"/>
  <c r="B3416" i="10"/>
  <c r="N3415" i="10"/>
  <c r="E3415" i="10"/>
  <c r="F3415" i="10" s="1"/>
  <c r="N3414" i="10"/>
  <c r="E3414" i="10"/>
  <c r="F3414" i="10" s="1"/>
  <c r="N3413" i="10"/>
  <c r="E3413" i="10"/>
  <c r="F3413" i="10" s="1"/>
  <c r="H3413" i="10" s="1"/>
  <c r="N3412" i="10"/>
  <c r="E3412" i="10"/>
  <c r="F3412" i="10" s="1"/>
  <c r="N3411" i="10"/>
  <c r="E3411" i="10"/>
  <c r="F3411" i="10" s="1"/>
  <c r="G3411" i="10" s="1"/>
  <c r="N3410" i="10"/>
  <c r="E3410" i="10"/>
  <c r="F3410" i="10" s="1"/>
  <c r="N3409" i="10"/>
  <c r="E3409" i="10"/>
  <c r="F3409" i="10" s="1"/>
  <c r="N3408" i="10"/>
  <c r="E3408" i="10"/>
  <c r="F3408" i="10" s="1"/>
  <c r="N3407" i="10"/>
  <c r="E3407" i="10"/>
  <c r="F3407" i="10" s="1"/>
  <c r="N3406" i="10"/>
  <c r="E3406" i="10"/>
  <c r="F3406" i="10" s="1"/>
  <c r="H3406" i="10" s="1"/>
  <c r="N3405" i="10"/>
  <c r="E3405" i="10"/>
  <c r="F3405" i="10" s="1"/>
  <c r="I3405" i="10" s="1"/>
  <c r="N3404" i="10"/>
  <c r="E3404" i="10"/>
  <c r="F3404" i="10" s="1"/>
  <c r="H3404" i="10" s="1"/>
  <c r="N3403" i="10"/>
  <c r="E3403" i="10"/>
  <c r="F3403" i="10" s="1"/>
  <c r="G3403" i="10" s="1"/>
  <c r="N3402" i="10"/>
  <c r="E3402" i="10"/>
  <c r="F3402" i="10" s="1"/>
  <c r="I3402" i="10" s="1"/>
  <c r="N3401" i="10"/>
  <c r="E3401" i="10"/>
  <c r="F3401" i="10" s="1"/>
  <c r="G3401" i="10" s="1"/>
  <c r="N3400" i="10"/>
  <c r="E3400" i="10"/>
  <c r="F3400" i="10" s="1"/>
  <c r="N3399" i="10"/>
  <c r="E3399" i="10"/>
  <c r="F3399" i="10" s="1"/>
  <c r="N3398" i="10"/>
  <c r="E3398" i="10"/>
  <c r="F3398" i="10" s="1"/>
  <c r="I3398" i="10" s="1"/>
  <c r="B3398" i="10"/>
  <c r="B3399" i="10" s="1"/>
  <c r="N3397" i="10"/>
  <c r="E3397" i="10"/>
  <c r="F3397" i="10" s="1"/>
  <c r="N3396" i="10"/>
  <c r="E3396" i="10"/>
  <c r="F3396" i="10" s="1"/>
  <c r="N3395" i="10"/>
  <c r="E3395" i="10"/>
  <c r="F3395" i="10" s="1"/>
  <c r="I3395" i="10" s="1"/>
  <c r="N3394" i="10"/>
  <c r="E3394" i="10"/>
  <c r="F3394" i="10" s="1"/>
  <c r="H3394" i="10" s="1"/>
  <c r="N3393" i="10"/>
  <c r="E3393" i="10"/>
  <c r="F3393" i="10" s="1"/>
  <c r="G3393" i="10" s="1"/>
  <c r="N3392" i="10"/>
  <c r="E3392" i="10"/>
  <c r="F3392" i="10" s="1"/>
  <c r="N3391" i="10"/>
  <c r="E3391" i="10"/>
  <c r="F3391" i="10" s="1"/>
  <c r="N3390" i="10"/>
  <c r="E3390" i="10"/>
  <c r="F3390" i="10" s="1"/>
  <c r="G3390" i="10" s="1"/>
  <c r="N3389" i="10"/>
  <c r="E3389" i="10"/>
  <c r="F3389" i="10" s="1"/>
  <c r="N3388" i="10"/>
  <c r="E3388" i="10"/>
  <c r="F3388" i="10" s="1"/>
  <c r="H3388" i="10" s="1"/>
  <c r="N3387" i="10"/>
  <c r="E3387" i="10"/>
  <c r="F3387" i="10" s="1"/>
  <c r="I3387" i="10" s="1"/>
  <c r="N3386" i="10"/>
  <c r="E3386" i="10"/>
  <c r="F3386" i="10" s="1"/>
  <c r="H3386" i="10" s="1"/>
  <c r="N3385" i="10"/>
  <c r="E3385" i="10"/>
  <c r="F3385" i="10" s="1"/>
  <c r="G3385" i="10" s="1"/>
  <c r="N3384" i="10"/>
  <c r="E3384" i="10"/>
  <c r="F3384" i="10" s="1"/>
  <c r="N3383" i="10"/>
  <c r="E3383" i="10"/>
  <c r="F3383" i="10" s="1"/>
  <c r="G3383" i="10" s="1"/>
  <c r="N3382" i="10"/>
  <c r="E3382" i="10"/>
  <c r="F3382" i="10" s="1"/>
  <c r="G3382" i="10" s="1"/>
  <c r="N3381" i="10"/>
  <c r="E3381" i="10"/>
  <c r="F3381" i="10" s="1"/>
  <c r="N3380" i="10"/>
  <c r="E3380" i="10"/>
  <c r="F3380" i="10" s="1"/>
  <c r="I3380" i="10" s="1"/>
  <c r="B3380" i="10"/>
  <c r="N3379" i="10"/>
  <c r="E3379" i="10"/>
  <c r="F3379" i="10" s="1"/>
  <c r="I3379" i="10" s="1"/>
  <c r="N3378" i="10"/>
  <c r="E3378" i="10"/>
  <c r="F3378" i="10" s="1"/>
  <c r="N3377" i="10"/>
  <c r="E3377" i="10"/>
  <c r="F3377" i="10" s="1"/>
  <c r="N3376" i="10"/>
  <c r="E3376" i="10"/>
  <c r="F3376" i="10" s="1"/>
  <c r="N3375" i="10"/>
  <c r="E3375" i="10"/>
  <c r="F3375" i="10" s="1"/>
  <c r="N3374" i="10"/>
  <c r="E3374" i="10"/>
  <c r="F3374" i="10" s="1"/>
  <c r="N3373" i="10"/>
  <c r="E3373" i="10"/>
  <c r="F3373" i="10" s="1"/>
  <c r="N3372" i="10"/>
  <c r="E3372" i="10"/>
  <c r="F3372" i="10" s="1"/>
  <c r="N3371" i="10"/>
  <c r="E3371" i="10"/>
  <c r="F3371" i="10" s="1"/>
  <c r="I3371" i="10" s="1"/>
  <c r="N3370" i="10"/>
  <c r="E3370" i="10"/>
  <c r="F3370" i="10" s="1"/>
  <c r="N3369" i="10"/>
  <c r="E3369" i="10"/>
  <c r="F3369" i="10" s="1"/>
  <c r="N3368" i="10"/>
  <c r="E3368" i="10"/>
  <c r="F3368" i="10" s="1"/>
  <c r="N3367" i="10"/>
  <c r="E3367" i="10"/>
  <c r="F3367" i="10" s="1"/>
  <c r="B3367" i="10"/>
  <c r="B3368" i="10" s="1"/>
  <c r="B3369" i="10" s="1"/>
  <c r="B3370" i="10" s="1"/>
  <c r="N3366" i="10"/>
  <c r="E3366" i="10"/>
  <c r="F3366" i="10" s="1"/>
  <c r="N3365" i="10"/>
  <c r="E3365" i="10"/>
  <c r="F3365" i="10" s="1"/>
  <c r="N3364" i="10"/>
  <c r="E3364" i="10"/>
  <c r="F3364" i="10" s="1"/>
  <c r="N3363" i="10"/>
  <c r="E3363" i="10"/>
  <c r="F3363" i="10" s="1"/>
  <c r="I3363" i="10" s="1"/>
  <c r="N3362" i="10"/>
  <c r="E3362" i="10"/>
  <c r="F3362" i="10" s="1"/>
  <c r="N3361" i="10"/>
  <c r="E3361" i="10"/>
  <c r="F3361" i="10" s="1"/>
  <c r="N3360" i="10"/>
  <c r="E3360" i="10"/>
  <c r="F3360" i="10" s="1"/>
  <c r="N3359" i="10"/>
  <c r="E3359" i="10"/>
  <c r="F3359" i="10" s="1"/>
  <c r="N3358" i="10"/>
  <c r="E3358" i="10"/>
  <c r="F3358" i="10" s="1"/>
  <c r="N3357" i="10"/>
  <c r="E3357" i="10"/>
  <c r="F3357" i="10" s="1"/>
  <c r="B3357" i="10"/>
  <c r="B3358" i="10" s="1"/>
  <c r="N3356" i="10"/>
  <c r="E3356" i="10"/>
  <c r="F3356" i="10" s="1"/>
  <c r="I3356" i="10" s="1"/>
  <c r="N3355" i="10"/>
  <c r="E3355" i="10"/>
  <c r="F3355" i="10" s="1"/>
  <c r="N3354" i="10"/>
  <c r="E3354" i="10"/>
  <c r="F3354" i="10" s="1"/>
  <c r="N3353" i="10"/>
  <c r="E3353" i="10"/>
  <c r="F3353" i="10" s="1"/>
  <c r="N3352" i="10"/>
  <c r="E3352" i="10"/>
  <c r="F3352" i="10" s="1"/>
  <c r="N3351" i="10"/>
  <c r="E3351" i="10"/>
  <c r="F3351" i="10" s="1"/>
  <c r="G3351" i="10" s="1"/>
  <c r="N3350" i="10"/>
  <c r="E3350" i="10"/>
  <c r="F3350" i="10" s="1"/>
  <c r="N3349" i="10"/>
  <c r="E3349" i="10"/>
  <c r="F3349" i="10" s="1"/>
  <c r="N3348" i="10"/>
  <c r="E3348" i="10"/>
  <c r="F3348" i="10" s="1"/>
  <c r="I3348" i="10" s="1"/>
  <c r="N3347" i="10"/>
  <c r="E3347" i="10"/>
  <c r="F3347" i="10" s="1"/>
  <c r="H3347" i="10" s="1"/>
  <c r="N3346" i="10"/>
  <c r="E3346" i="10"/>
  <c r="F3346" i="10" s="1"/>
  <c r="N3345" i="10"/>
  <c r="E3345" i="10"/>
  <c r="F3345" i="10" s="1"/>
  <c r="N3344" i="10"/>
  <c r="E3344" i="10"/>
  <c r="F3344" i="10" s="1"/>
  <c r="N3343" i="10"/>
  <c r="E3343" i="10"/>
  <c r="F3343" i="10" s="1"/>
  <c r="N3342" i="10"/>
  <c r="E3342" i="10"/>
  <c r="F3342" i="10" s="1"/>
  <c r="N3341" i="10"/>
  <c r="E3341" i="10"/>
  <c r="F3341" i="10" s="1"/>
  <c r="N3340" i="10"/>
  <c r="E3340" i="10"/>
  <c r="F3340" i="10" s="1"/>
  <c r="N3339" i="10"/>
  <c r="E3339" i="10"/>
  <c r="F3339" i="10" s="1"/>
  <c r="B3339" i="10"/>
  <c r="B3340" i="10" s="1"/>
  <c r="N3338" i="10"/>
  <c r="E3338" i="10"/>
  <c r="F3338" i="10" s="1"/>
  <c r="I3338" i="10" s="1"/>
  <c r="N3337" i="10"/>
  <c r="E3337" i="10"/>
  <c r="F3337" i="10" s="1"/>
  <c r="H3337" i="10" s="1"/>
  <c r="N3336" i="10"/>
  <c r="E3336" i="10"/>
  <c r="F3336" i="10" s="1"/>
  <c r="I3336" i="10" s="1"/>
  <c r="N3335" i="10"/>
  <c r="E3335" i="10"/>
  <c r="F3335" i="10" s="1"/>
  <c r="N3334" i="10"/>
  <c r="E3334" i="10"/>
  <c r="F3334" i="10" s="1"/>
  <c r="N3333" i="10"/>
  <c r="E3333" i="10"/>
  <c r="F3333" i="10" s="1"/>
  <c r="N3332" i="10"/>
  <c r="E3332" i="10"/>
  <c r="F3332" i="10" s="1"/>
  <c r="N3331" i="10"/>
  <c r="E3331" i="10"/>
  <c r="F3331" i="10" s="1"/>
  <c r="N3330" i="10"/>
  <c r="E3330" i="10"/>
  <c r="F3330" i="10" s="1"/>
  <c r="G3330" i="10" s="1"/>
  <c r="N3329" i="10"/>
  <c r="E3329" i="10"/>
  <c r="F3329" i="10" s="1"/>
  <c r="N3328" i="10"/>
  <c r="E3328" i="10"/>
  <c r="F3328" i="10" s="1"/>
  <c r="I3328" i="10" s="1"/>
  <c r="N3327" i="10"/>
  <c r="E3327" i="10"/>
  <c r="F3327" i="10" s="1"/>
  <c r="N3326" i="10"/>
  <c r="E3326" i="10"/>
  <c r="F3326" i="10" s="1"/>
  <c r="N3325" i="10"/>
  <c r="E3325" i="10"/>
  <c r="F3325" i="10" s="1"/>
  <c r="N3324" i="10"/>
  <c r="E3324" i="10"/>
  <c r="F3324" i="10" s="1"/>
  <c r="N3323" i="10"/>
  <c r="E3323" i="10"/>
  <c r="F3323" i="10" s="1"/>
  <c r="I3323" i="10" s="1"/>
  <c r="N3322" i="10"/>
  <c r="E3322" i="10"/>
  <c r="F3322" i="10" s="1"/>
  <c r="N3321" i="10"/>
  <c r="E3321" i="10"/>
  <c r="F3321" i="10" s="1"/>
  <c r="I3321" i="10" s="1"/>
  <c r="B3321" i="10"/>
  <c r="B3322" i="10" s="1"/>
  <c r="N3320" i="10"/>
  <c r="E3320" i="10"/>
  <c r="F3320" i="10" s="1"/>
  <c r="I3320" i="10" s="1"/>
  <c r="N3319" i="10"/>
  <c r="E3319" i="10"/>
  <c r="F3319" i="10" s="1"/>
  <c r="N3318" i="10"/>
  <c r="E3318" i="10"/>
  <c r="F3318" i="10" s="1"/>
  <c r="N3317" i="10"/>
  <c r="E3317" i="10"/>
  <c r="F3317" i="10" s="1"/>
  <c r="G3317" i="10" s="1"/>
  <c r="N3316" i="10"/>
  <c r="E3316" i="10"/>
  <c r="F3316" i="10" s="1"/>
  <c r="N3315" i="10"/>
  <c r="E3315" i="10"/>
  <c r="F3315" i="10" s="1"/>
  <c r="N3314" i="10"/>
  <c r="E3314" i="10"/>
  <c r="F3314" i="10" s="1"/>
  <c r="H3314" i="10" s="1"/>
  <c r="N3313" i="10"/>
  <c r="E3313" i="10"/>
  <c r="F3313" i="10" s="1"/>
  <c r="N3312" i="10"/>
  <c r="E3312" i="10"/>
  <c r="F3312" i="10" s="1"/>
  <c r="N3311" i="10"/>
  <c r="E3311" i="10"/>
  <c r="F3311" i="10" s="1"/>
  <c r="N3310" i="10"/>
  <c r="E3310" i="10"/>
  <c r="F3310" i="10" s="1"/>
  <c r="G3310" i="10" s="1"/>
  <c r="N3309" i="10"/>
  <c r="E3309" i="10"/>
  <c r="F3309" i="10" s="1"/>
  <c r="N3308" i="10"/>
  <c r="E3308" i="10"/>
  <c r="F3308" i="10" s="1"/>
  <c r="N3307" i="10"/>
  <c r="E3307" i="10"/>
  <c r="F3307" i="10" s="1"/>
  <c r="N3306" i="10"/>
  <c r="E3306" i="10"/>
  <c r="F3306" i="10" s="1"/>
  <c r="N3305" i="10"/>
  <c r="E3305" i="10"/>
  <c r="F3305" i="10" s="1"/>
  <c r="I3305" i="10" s="1"/>
  <c r="N3304" i="10"/>
  <c r="E3304" i="10"/>
  <c r="F3304" i="10" s="1"/>
  <c r="I3304" i="10" s="1"/>
  <c r="N3303" i="10"/>
  <c r="E3303" i="10"/>
  <c r="F3303" i="10" s="1"/>
  <c r="B3303" i="10"/>
  <c r="B3304" i="10" s="1"/>
  <c r="N3302" i="10"/>
  <c r="E3302" i="10"/>
  <c r="F3302" i="10" s="1"/>
  <c r="N3301" i="10"/>
  <c r="E3301" i="10"/>
  <c r="F3301" i="10" s="1"/>
  <c r="H3301" i="10" s="1"/>
  <c r="N3300" i="10"/>
  <c r="E3300" i="10"/>
  <c r="F3300" i="10" s="1"/>
  <c r="N3299" i="10"/>
  <c r="E3299" i="10"/>
  <c r="F3299" i="10" s="1"/>
  <c r="N3298" i="10"/>
  <c r="E3298" i="10"/>
  <c r="F3298" i="10" s="1"/>
  <c r="N3297" i="10"/>
  <c r="E3297" i="10"/>
  <c r="F3297" i="10" s="1"/>
  <c r="N3296" i="10"/>
  <c r="E3296" i="10"/>
  <c r="F3296" i="10" s="1"/>
  <c r="N3295" i="10"/>
  <c r="E3295" i="10"/>
  <c r="F3295" i="10" s="1"/>
  <c r="N3294" i="10"/>
  <c r="E3294" i="10"/>
  <c r="F3294" i="10" s="1"/>
  <c r="N3293" i="10"/>
  <c r="E3293" i="10"/>
  <c r="F3293" i="10" s="1"/>
  <c r="H3293" i="10" s="1"/>
  <c r="N3292" i="10"/>
  <c r="E3292" i="10"/>
  <c r="F3292" i="10" s="1"/>
  <c r="N3291" i="10"/>
  <c r="E3291" i="10"/>
  <c r="F3291" i="10" s="1"/>
  <c r="N3290" i="10"/>
  <c r="E3290" i="10"/>
  <c r="F3290" i="10" s="1"/>
  <c r="N3289" i="10"/>
  <c r="E3289" i="10"/>
  <c r="F3289" i="10" s="1"/>
  <c r="H3289" i="10" s="1"/>
  <c r="N3288" i="10"/>
  <c r="E3288" i="10"/>
  <c r="F3288" i="10" s="1"/>
  <c r="N3287" i="10"/>
  <c r="E3287" i="10"/>
  <c r="F3287" i="10" s="1"/>
  <c r="N3286" i="10"/>
  <c r="E3286" i="10"/>
  <c r="F3286" i="10" s="1"/>
  <c r="N3285" i="10"/>
  <c r="E3285" i="10"/>
  <c r="F3285" i="10" s="1"/>
  <c r="N3284" i="10"/>
  <c r="E3284" i="10"/>
  <c r="F3284" i="10" s="1"/>
  <c r="N3283" i="10"/>
  <c r="E3283" i="10"/>
  <c r="F3283" i="10" s="1"/>
  <c r="N3282" i="10"/>
  <c r="E3282" i="10"/>
  <c r="F3282" i="10" s="1"/>
  <c r="N3281" i="10"/>
  <c r="E3281" i="10"/>
  <c r="F3281" i="10" s="1"/>
  <c r="N3280" i="10"/>
  <c r="E3280" i="10"/>
  <c r="F3280" i="10" s="1"/>
  <c r="B3280" i="10"/>
  <c r="B3281" i="10" s="1"/>
  <c r="B3282" i="10" s="1"/>
  <c r="N3279" i="10"/>
  <c r="E3279" i="10"/>
  <c r="F3279" i="10" s="1"/>
  <c r="N3278" i="10"/>
  <c r="E3278" i="10"/>
  <c r="F3278" i="10" s="1"/>
  <c r="H3278" i="10" s="1"/>
  <c r="N3277" i="10"/>
  <c r="E3277" i="10"/>
  <c r="F3277" i="10" s="1"/>
  <c r="G3277" i="10" s="1"/>
  <c r="N3276" i="10"/>
  <c r="E3276" i="10"/>
  <c r="F3276" i="10" s="1"/>
  <c r="N3275" i="10"/>
  <c r="E3275" i="10"/>
  <c r="F3275" i="10" s="1"/>
  <c r="N3274" i="10"/>
  <c r="E3274" i="10"/>
  <c r="F3274" i="10" s="1"/>
  <c r="N3273" i="10"/>
  <c r="E3273" i="10"/>
  <c r="F3273" i="10" s="1"/>
  <c r="G3273" i="10" s="1"/>
  <c r="N3272" i="10"/>
  <c r="E3272" i="10"/>
  <c r="F3272" i="10" s="1"/>
  <c r="N3271" i="10"/>
  <c r="E3271" i="10"/>
  <c r="F3271" i="10" s="1"/>
  <c r="H3271" i="10" s="1"/>
  <c r="N3270" i="10"/>
  <c r="E3270" i="10"/>
  <c r="F3270" i="10" s="1"/>
  <c r="N3269" i="10"/>
  <c r="E3269" i="10"/>
  <c r="F3269" i="10" s="1"/>
  <c r="I3269" i="10" s="1"/>
  <c r="N3268" i="10"/>
  <c r="E3268" i="10"/>
  <c r="F3268" i="10" s="1"/>
  <c r="N3267" i="10"/>
  <c r="E3267" i="10"/>
  <c r="F3267" i="10" s="1"/>
  <c r="I3267" i="10" s="1"/>
  <c r="N3266" i="10"/>
  <c r="E3266" i="10"/>
  <c r="F3266" i="10" s="1"/>
  <c r="N3265" i="10"/>
  <c r="E3265" i="10"/>
  <c r="F3265" i="10" s="1"/>
  <c r="N3264" i="10"/>
  <c r="E3264" i="10"/>
  <c r="F3264" i="10" s="1"/>
  <c r="N3263" i="10"/>
  <c r="E3263" i="10"/>
  <c r="F3263" i="10" s="1"/>
  <c r="H3263" i="10" s="1"/>
  <c r="N3262" i="10"/>
  <c r="E3262" i="10"/>
  <c r="F3262" i="10" s="1"/>
  <c r="G3262" i="10" s="1"/>
  <c r="B3262" i="10"/>
  <c r="B3263" i="10" s="1"/>
  <c r="N3261" i="10"/>
  <c r="E3261" i="10"/>
  <c r="F3261" i="10" s="1"/>
  <c r="I3261" i="10" s="1"/>
  <c r="N3260" i="10"/>
  <c r="E3260" i="10"/>
  <c r="F3260" i="10" s="1"/>
  <c r="H3260" i="10" s="1"/>
  <c r="N3259" i="10"/>
  <c r="E3259" i="10"/>
  <c r="F3259" i="10" s="1"/>
  <c r="N3258" i="10"/>
  <c r="E3258" i="10"/>
  <c r="F3258" i="10" s="1"/>
  <c r="H3258" i="10" s="1"/>
  <c r="N3257" i="10"/>
  <c r="E3257" i="10"/>
  <c r="F3257" i="10" s="1"/>
  <c r="N3256" i="10"/>
  <c r="E3256" i="10"/>
  <c r="F3256" i="10" s="1"/>
  <c r="N3255" i="10"/>
  <c r="E3255" i="10"/>
  <c r="F3255" i="10" s="1"/>
  <c r="N3254" i="10"/>
  <c r="E3254" i="10"/>
  <c r="F3254" i="10" s="1"/>
  <c r="N3253" i="10"/>
  <c r="E3253" i="10"/>
  <c r="F3253" i="10" s="1"/>
  <c r="I3253" i="10" s="1"/>
  <c r="N3252" i="10"/>
  <c r="E3252" i="10"/>
  <c r="F3252" i="10" s="1"/>
  <c r="I3252" i="10" s="1"/>
  <c r="N3251" i="10"/>
  <c r="E3251" i="10"/>
  <c r="F3251" i="10" s="1"/>
  <c r="N3250" i="10"/>
  <c r="E3250" i="10"/>
  <c r="F3250" i="10" s="1"/>
  <c r="N3249" i="10"/>
  <c r="E3249" i="10"/>
  <c r="F3249" i="10" s="1"/>
  <c r="N3248" i="10"/>
  <c r="E3248" i="10"/>
  <c r="F3248" i="10" s="1"/>
  <c r="N3247" i="10"/>
  <c r="E3247" i="10"/>
  <c r="F3247" i="10" s="1"/>
  <c r="N3246" i="10"/>
  <c r="E3246" i="10"/>
  <c r="F3246" i="10" s="1"/>
  <c r="N3245" i="10"/>
  <c r="E3245" i="10"/>
  <c r="F3245" i="10" s="1"/>
  <c r="N3244" i="10"/>
  <c r="E3244" i="10"/>
  <c r="F3244" i="10" s="1"/>
  <c r="B3244" i="10"/>
  <c r="B3245" i="10" s="1"/>
  <c r="N3243" i="10"/>
  <c r="E3243" i="10"/>
  <c r="F3243" i="10" s="1"/>
  <c r="N3242" i="10"/>
  <c r="E3242" i="10"/>
  <c r="F3242" i="10" s="1"/>
  <c r="N3241" i="10"/>
  <c r="E3241" i="10"/>
  <c r="F3241" i="10" s="1"/>
  <c r="N3240" i="10"/>
  <c r="E3240" i="10"/>
  <c r="F3240" i="10" s="1"/>
  <c r="N3239" i="10"/>
  <c r="E3239" i="10"/>
  <c r="F3239" i="10" s="1"/>
  <c r="N3238" i="10"/>
  <c r="E3238" i="10"/>
  <c r="F3238" i="10" s="1"/>
  <c r="N3237" i="10"/>
  <c r="E3237" i="10"/>
  <c r="F3237" i="10" s="1"/>
  <c r="N3236" i="10"/>
  <c r="E3236" i="10"/>
  <c r="F3236" i="10" s="1"/>
  <c r="N3235" i="10"/>
  <c r="E3235" i="10"/>
  <c r="F3235" i="10" s="1"/>
  <c r="N3234" i="10"/>
  <c r="E3234" i="10"/>
  <c r="F3234" i="10" s="1"/>
  <c r="N3233" i="10"/>
  <c r="E3233" i="10"/>
  <c r="F3233" i="10" s="1"/>
  <c r="N3232" i="10"/>
  <c r="E3232" i="10"/>
  <c r="F3232" i="10" s="1"/>
  <c r="N3231" i="10"/>
  <c r="E3231" i="10"/>
  <c r="F3231" i="10" s="1"/>
  <c r="N3230" i="10"/>
  <c r="E3230" i="10"/>
  <c r="F3230" i="10" s="1"/>
  <c r="N3229" i="10"/>
  <c r="E3229" i="10"/>
  <c r="F3229" i="10" s="1"/>
  <c r="N3228" i="10"/>
  <c r="E3228" i="10"/>
  <c r="F3228" i="10" s="1"/>
  <c r="N3227" i="10"/>
  <c r="E3227" i="10"/>
  <c r="F3227" i="10" s="1"/>
  <c r="N3226" i="10"/>
  <c r="E3226" i="10"/>
  <c r="F3226" i="10" s="1"/>
  <c r="B3226" i="10"/>
  <c r="B3227" i="10" s="1"/>
  <c r="N3225" i="10"/>
  <c r="E3225" i="10"/>
  <c r="F3225" i="10" s="1"/>
  <c r="N3224" i="10"/>
  <c r="E3224" i="10"/>
  <c r="F3224" i="10" s="1"/>
  <c r="N3223" i="10"/>
  <c r="E3223" i="10"/>
  <c r="F3223" i="10" s="1"/>
  <c r="I3223" i="10" s="1"/>
  <c r="N3222" i="10"/>
  <c r="E3222" i="10"/>
  <c r="F3222" i="10" s="1"/>
  <c r="N3221" i="10"/>
  <c r="E3221" i="10"/>
  <c r="F3221" i="10" s="1"/>
  <c r="N3220" i="10"/>
  <c r="E3220" i="10"/>
  <c r="F3220" i="10" s="1"/>
  <c r="N3219" i="10"/>
  <c r="E3219" i="10"/>
  <c r="F3219" i="10" s="1"/>
  <c r="N3218" i="10"/>
  <c r="E3218" i="10"/>
  <c r="F3218" i="10" s="1"/>
  <c r="N3217" i="10"/>
  <c r="E3217" i="10"/>
  <c r="F3217" i="10" s="1"/>
  <c r="N3216" i="10"/>
  <c r="E3216" i="10"/>
  <c r="F3216" i="10" s="1"/>
  <c r="N3215" i="10"/>
  <c r="E3215" i="10"/>
  <c r="F3215" i="10" s="1"/>
  <c r="N3214" i="10"/>
  <c r="E3214" i="10"/>
  <c r="F3214" i="10" s="1"/>
  <c r="N3213" i="10"/>
  <c r="E3213" i="10"/>
  <c r="F3213" i="10" s="1"/>
  <c r="G3213" i="10" s="1"/>
  <c r="N3212" i="10"/>
  <c r="E3212" i="10"/>
  <c r="F3212" i="10" s="1"/>
  <c r="N3211" i="10"/>
  <c r="E3211" i="10"/>
  <c r="F3211" i="10" s="1"/>
  <c r="N3210" i="10"/>
  <c r="E3210" i="10"/>
  <c r="F3210" i="10" s="1"/>
  <c r="N3209" i="10"/>
  <c r="E3209" i="10"/>
  <c r="F3209" i="10" s="1"/>
  <c r="N3208" i="10"/>
  <c r="E3208" i="10"/>
  <c r="F3208" i="10" s="1"/>
  <c r="B3208" i="10"/>
  <c r="B3209" i="10" s="1"/>
  <c r="N3207" i="10"/>
  <c r="E3207" i="10"/>
  <c r="F3207" i="10" s="1"/>
  <c r="I3207" i="10" s="1"/>
  <c r="N3206" i="10"/>
  <c r="E3206" i="10"/>
  <c r="F3206" i="10" s="1"/>
  <c r="N3205" i="10"/>
  <c r="E3205" i="10"/>
  <c r="F3205" i="10" s="1"/>
  <c r="N3204" i="10"/>
  <c r="E3204" i="10"/>
  <c r="F3204" i="10" s="1"/>
  <c r="N3203" i="10"/>
  <c r="E3203" i="10"/>
  <c r="F3203" i="10" s="1"/>
  <c r="N3202" i="10"/>
  <c r="E3202" i="10"/>
  <c r="F3202" i="10" s="1"/>
  <c r="I3202" i="10" s="1"/>
  <c r="N3201" i="10"/>
  <c r="E3201" i="10"/>
  <c r="F3201" i="10" s="1"/>
  <c r="N3200" i="10"/>
  <c r="E3200" i="10"/>
  <c r="F3200" i="10" s="1"/>
  <c r="H3200" i="10" s="1"/>
  <c r="N3199" i="10"/>
  <c r="E3199" i="10"/>
  <c r="F3199" i="10" s="1"/>
  <c r="N3198" i="10"/>
  <c r="E3198" i="10"/>
  <c r="F3198" i="10" s="1"/>
  <c r="N3197" i="10"/>
  <c r="E3197" i="10"/>
  <c r="F3197" i="10" s="1"/>
  <c r="N3196" i="10"/>
  <c r="E3196" i="10"/>
  <c r="F3196" i="10" s="1"/>
  <c r="N3195" i="10"/>
  <c r="E3195" i="10"/>
  <c r="F3195" i="10" s="1"/>
  <c r="B3195" i="10"/>
  <c r="B3196" i="10" s="1"/>
  <c r="B3197" i="10" s="1"/>
  <c r="N3194" i="10"/>
  <c r="E3194" i="10"/>
  <c r="F3194" i="10" s="1"/>
  <c r="N3193" i="10"/>
  <c r="E3193" i="10"/>
  <c r="F3193" i="10" s="1"/>
  <c r="N3192" i="10"/>
  <c r="E3192" i="10"/>
  <c r="F3192" i="10" s="1"/>
  <c r="N3191" i="10"/>
  <c r="E3191" i="10"/>
  <c r="F3191" i="10" s="1"/>
  <c r="N3190" i="10"/>
  <c r="E3190" i="10"/>
  <c r="F3190" i="10" s="1"/>
  <c r="I3190" i="10" s="1"/>
  <c r="N3189" i="10"/>
  <c r="E3189" i="10"/>
  <c r="F3189" i="10" s="1"/>
  <c r="N3188" i="10"/>
  <c r="E3188" i="10"/>
  <c r="F3188" i="10" s="1"/>
  <c r="I3188" i="10" s="1"/>
  <c r="N3187" i="10"/>
  <c r="E3187" i="10"/>
  <c r="F3187" i="10" s="1"/>
  <c r="I3187" i="10" s="1"/>
  <c r="N3186" i="10"/>
  <c r="E3186" i="10"/>
  <c r="F3186" i="10" s="1"/>
  <c r="N3185" i="10"/>
  <c r="E3185" i="10"/>
  <c r="F3185" i="10" s="1"/>
  <c r="B3185" i="10"/>
  <c r="N3184" i="10"/>
  <c r="E3184" i="10"/>
  <c r="F3184" i="10" s="1"/>
  <c r="N3183" i="10"/>
  <c r="E3183" i="10"/>
  <c r="F3183" i="10" s="1"/>
  <c r="N3182" i="10"/>
  <c r="E3182" i="10"/>
  <c r="F3182" i="10" s="1"/>
  <c r="N3181" i="10"/>
  <c r="E3181" i="10"/>
  <c r="F3181" i="10" s="1"/>
  <c r="N3180" i="10"/>
  <c r="E3180" i="10"/>
  <c r="F3180" i="10" s="1"/>
  <c r="N3179" i="10"/>
  <c r="E3179" i="10"/>
  <c r="F3179" i="10" s="1"/>
  <c r="N3178" i="10"/>
  <c r="E3178" i="10"/>
  <c r="F3178" i="10" s="1"/>
  <c r="I3178" i="10" s="1"/>
  <c r="N3177" i="10"/>
  <c r="E3177" i="10"/>
  <c r="F3177" i="10" s="1"/>
  <c r="N3176" i="10"/>
  <c r="E3176" i="10"/>
  <c r="F3176" i="10" s="1"/>
  <c r="N3175" i="10"/>
  <c r="E3175" i="10"/>
  <c r="F3175" i="10" s="1"/>
  <c r="N3174" i="10"/>
  <c r="E3174" i="10"/>
  <c r="F3174" i="10" s="1"/>
  <c r="N3173" i="10"/>
  <c r="E3173" i="10"/>
  <c r="F3173" i="10" s="1"/>
  <c r="N3172" i="10"/>
  <c r="E3172" i="10"/>
  <c r="F3172" i="10" s="1"/>
  <c r="N3171" i="10"/>
  <c r="E3171" i="10"/>
  <c r="F3171" i="10" s="1"/>
  <c r="N3170" i="10"/>
  <c r="E3170" i="10"/>
  <c r="F3170" i="10" s="1"/>
  <c r="N3169" i="10"/>
  <c r="E3169" i="10"/>
  <c r="F3169" i="10" s="1"/>
  <c r="N3168" i="10"/>
  <c r="E3168" i="10"/>
  <c r="F3168" i="10" s="1"/>
  <c r="N3167" i="10"/>
  <c r="E3167" i="10"/>
  <c r="F3167" i="10" s="1"/>
  <c r="B3167" i="10"/>
  <c r="B3168" i="10" s="1"/>
  <c r="N3166" i="10"/>
  <c r="E3166" i="10"/>
  <c r="F3166" i="10" s="1"/>
  <c r="N3165" i="10"/>
  <c r="E3165" i="10"/>
  <c r="F3165" i="10" s="1"/>
  <c r="N3164" i="10"/>
  <c r="E3164" i="10"/>
  <c r="F3164" i="10" s="1"/>
  <c r="N3163" i="10"/>
  <c r="E3163" i="10"/>
  <c r="F3163" i="10" s="1"/>
  <c r="N3162" i="10"/>
  <c r="E3162" i="10"/>
  <c r="F3162" i="10" s="1"/>
  <c r="H3162" i="10" s="1"/>
  <c r="N3161" i="10"/>
  <c r="E3161" i="10"/>
  <c r="F3161" i="10" s="1"/>
  <c r="N3160" i="10"/>
  <c r="E3160" i="10"/>
  <c r="F3160" i="10" s="1"/>
  <c r="N3159" i="10"/>
  <c r="E3159" i="10"/>
  <c r="F3159" i="10" s="1"/>
  <c r="N3158" i="10"/>
  <c r="E3158" i="10"/>
  <c r="F3158" i="10" s="1"/>
  <c r="N3157" i="10"/>
  <c r="E3157" i="10"/>
  <c r="F3157" i="10" s="1"/>
  <c r="N3156" i="10"/>
  <c r="E3156" i="10"/>
  <c r="F3156" i="10" s="1"/>
  <c r="H3156" i="10" s="1"/>
  <c r="N3155" i="10"/>
  <c r="E3155" i="10"/>
  <c r="F3155" i="10" s="1"/>
  <c r="N3154" i="10"/>
  <c r="E3154" i="10"/>
  <c r="F3154" i="10" s="1"/>
  <c r="H3154" i="10" s="1"/>
  <c r="N3153" i="10"/>
  <c r="E3153" i="10"/>
  <c r="F3153" i="10" s="1"/>
  <c r="N3152" i="10"/>
  <c r="E3152" i="10"/>
  <c r="F3152" i="10" s="1"/>
  <c r="N3151" i="10"/>
  <c r="E3151" i="10"/>
  <c r="F3151" i="10" s="1"/>
  <c r="N3150" i="10"/>
  <c r="E3150" i="10"/>
  <c r="F3150" i="10" s="1"/>
  <c r="N3149" i="10"/>
  <c r="E3149" i="10"/>
  <c r="F3149" i="10" s="1"/>
  <c r="B3149" i="10"/>
  <c r="B3150" i="10" s="1"/>
  <c r="N3148" i="10"/>
  <c r="E3148" i="10"/>
  <c r="F3148" i="10" s="1"/>
  <c r="N3147" i="10"/>
  <c r="E3147" i="10"/>
  <c r="F3147" i="10" s="1"/>
  <c r="G3147" i="10" s="1"/>
  <c r="N3146" i="10"/>
  <c r="E3146" i="10"/>
  <c r="F3146" i="10" s="1"/>
  <c r="N3145" i="10"/>
  <c r="E3145" i="10"/>
  <c r="F3145" i="10" s="1"/>
  <c r="N3144" i="10"/>
  <c r="E3144" i="10"/>
  <c r="F3144" i="10" s="1"/>
  <c r="N3143" i="10"/>
  <c r="E3143" i="10"/>
  <c r="F3143" i="10" s="1"/>
  <c r="N3142" i="10"/>
  <c r="E3142" i="10"/>
  <c r="F3142" i="10" s="1"/>
  <c r="N3141" i="10"/>
  <c r="E3141" i="10"/>
  <c r="F3141" i="10" s="1"/>
  <c r="N3140" i="10"/>
  <c r="E3140" i="10"/>
  <c r="F3140" i="10" s="1"/>
  <c r="N3139" i="10"/>
  <c r="E3139" i="10"/>
  <c r="F3139" i="10" s="1"/>
  <c r="N3138" i="10"/>
  <c r="E3138" i="10"/>
  <c r="F3138" i="10" s="1"/>
  <c r="N3137" i="10"/>
  <c r="E3137" i="10"/>
  <c r="F3137" i="10" s="1"/>
  <c r="N3136" i="10"/>
  <c r="E3136" i="10"/>
  <c r="F3136" i="10" s="1"/>
  <c r="N3135" i="10"/>
  <c r="E3135" i="10"/>
  <c r="F3135" i="10" s="1"/>
  <c r="N3134" i="10"/>
  <c r="E3134" i="10"/>
  <c r="F3134" i="10" s="1"/>
  <c r="H3134" i="10" s="1"/>
  <c r="N3133" i="10"/>
  <c r="E3133" i="10"/>
  <c r="F3133" i="10" s="1"/>
  <c r="I3133" i="10" s="1"/>
  <c r="N3132" i="10"/>
  <c r="E3132" i="10"/>
  <c r="F3132" i="10" s="1"/>
  <c r="N3131" i="10"/>
  <c r="E3131" i="10"/>
  <c r="F3131" i="10" s="1"/>
  <c r="G3131" i="10" s="1"/>
  <c r="B3131" i="10"/>
  <c r="N3130" i="10"/>
  <c r="E3130" i="10"/>
  <c r="F3130" i="10" s="1"/>
  <c r="N3129" i="10"/>
  <c r="E3129" i="10"/>
  <c r="F3129" i="10" s="1"/>
  <c r="I3129" i="10" s="1"/>
  <c r="N3128" i="10"/>
  <c r="E3128" i="10"/>
  <c r="F3128" i="10" s="1"/>
  <c r="I3128" i="10" s="1"/>
  <c r="N3127" i="10"/>
  <c r="E3127" i="10"/>
  <c r="F3127" i="10" s="1"/>
  <c r="G3127" i="10" s="1"/>
  <c r="N3126" i="10"/>
  <c r="E3126" i="10"/>
  <c r="F3126" i="10" s="1"/>
  <c r="H3126" i="10" s="1"/>
  <c r="N3125" i="10"/>
  <c r="E3125" i="10"/>
  <c r="F3125" i="10" s="1"/>
  <c r="H3125" i="10" s="1"/>
  <c r="N3124" i="10"/>
  <c r="E3124" i="10"/>
  <c r="F3124" i="10" s="1"/>
  <c r="I3124" i="10" s="1"/>
  <c r="N3123" i="10"/>
  <c r="E3123" i="10"/>
  <c r="F3123" i="10" s="1"/>
  <c r="I3123" i="10" s="1"/>
  <c r="N3122" i="10"/>
  <c r="E3122" i="10"/>
  <c r="F3122" i="10" s="1"/>
  <c r="I3122" i="10" s="1"/>
  <c r="N3121" i="10"/>
  <c r="E3121" i="10"/>
  <c r="F3121" i="10" s="1"/>
  <c r="N3120" i="10"/>
  <c r="E3120" i="10"/>
  <c r="F3120" i="10" s="1"/>
  <c r="N3119" i="10"/>
  <c r="E3119" i="10"/>
  <c r="F3119" i="10" s="1"/>
  <c r="N3118" i="10"/>
  <c r="E3118" i="10"/>
  <c r="F3118" i="10" s="1"/>
  <c r="N3117" i="10"/>
  <c r="E3117" i="10"/>
  <c r="F3117" i="10" s="1"/>
  <c r="H3117" i="10" s="1"/>
  <c r="N3116" i="10"/>
  <c r="E3116" i="10"/>
  <c r="F3116" i="10" s="1"/>
  <c r="I3116" i="10" s="1"/>
  <c r="N3115" i="10"/>
  <c r="E3115" i="10"/>
  <c r="F3115" i="10" s="1"/>
  <c r="G3115" i="10" s="1"/>
  <c r="N3114" i="10"/>
  <c r="E3114" i="10"/>
  <c r="F3114" i="10" s="1"/>
  <c r="N3113" i="10"/>
  <c r="E3113" i="10"/>
  <c r="F3113" i="10" s="1"/>
  <c r="N3112" i="10"/>
  <c r="E3112" i="10"/>
  <c r="F3112" i="10" s="1"/>
  <c r="N3111" i="10"/>
  <c r="E3111" i="10"/>
  <c r="F3111" i="10" s="1"/>
  <c r="N3110" i="10"/>
  <c r="E3110" i="10"/>
  <c r="F3110" i="10" s="1"/>
  <c r="G3110" i="10" s="1"/>
  <c r="N3109" i="10"/>
  <c r="E3109" i="10"/>
  <c r="F3109" i="10" s="1"/>
  <c r="N3108" i="10"/>
  <c r="E3108" i="10"/>
  <c r="F3108" i="10" s="1"/>
  <c r="B3108" i="10"/>
  <c r="B3109" i="10" s="1"/>
  <c r="N3107" i="10"/>
  <c r="E3107" i="10"/>
  <c r="F3107" i="10" s="1"/>
  <c r="N3106" i="10"/>
  <c r="E3106" i="10"/>
  <c r="F3106" i="10" s="1"/>
  <c r="N3105" i="10"/>
  <c r="E3105" i="10"/>
  <c r="F3105" i="10" s="1"/>
  <c r="I3105" i="10" s="1"/>
  <c r="N3104" i="10"/>
  <c r="E3104" i="10"/>
  <c r="F3104" i="10" s="1"/>
  <c r="N3103" i="10"/>
  <c r="E3103" i="10"/>
  <c r="F3103" i="10" s="1"/>
  <c r="G3103" i="10" s="1"/>
  <c r="N3102" i="10"/>
  <c r="E3102" i="10"/>
  <c r="F3102" i="10" s="1"/>
  <c r="N3101" i="10"/>
  <c r="E3101" i="10"/>
  <c r="F3101" i="10" s="1"/>
  <c r="N3100" i="10"/>
  <c r="E3100" i="10"/>
  <c r="F3100" i="10" s="1"/>
  <c r="G3100" i="10" s="1"/>
  <c r="N3099" i="10"/>
  <c r="E3099" i="10"/>
  <c r="F3099" i="10" s="1"/>
  <c r="N3098" i="10"/>
  <c r="E3098" i="10"/>
  <c r="F3098" i="10" s="1"/>
  <c r="G3098" i="10" s="1"/>
  <c r="N3097" i="10"/>
  <c r="E3097" i="10"/>
  <c r="F3097" i="10" s="1"/>
  <c r="I3097" i="10" s="1"/>
  <c r="N3096" i="10"/>
  <c r="E3096" i="10"/>
  <c r="F3096" i="10" s="1"/>
  <c r="N3095" i="10"/>
  <c r="E3095" i="10"/>
  <c r="F3095" i="10" s="1"/>
  <c r="G3095" i="10" s="1"/>
  <c r="N3094" i="10"/>
  <c r="E3094" i="10"/>
  <c r="F3094" i="10" s="1"/>
  <c r="N3093" i="10"/>
  <c r="E3093" i="10"/>
  <c r="F3093" i="10" s="1"/>
  <c r="N3092" i="10"/>
  <c r="E3092" i="10"/>
  <c r="F3092" i="10" s="1"/>
  <c r="N3091" i="10"/>
  <c r="E3091" i="10"/>
  <c r="F3091" i="10" s="1"/>
  <c r="N3090" i="10"/>
  <c r="E3090" i="10"/>
  <c r="F3090" i="10" s="1"/>
  <c r="B3090" i="10"/>
  <c r="B3091" i="10" s="1"/>
  <c r="N3089" i="10"/>
  <c r="E3089" i="10"/>
  <c r="F3089" i="10" s="1"/>
  <c r="N3088" i="10"/>
  <c r="E3088" i="10"/>
  <c r="F3088" i="10" s="1"/>
  <c r="N3087" i="10"/>
  <c r="E3087" i="10"/>
  <c r="F3087" i="10" s="1"/>
  <c r="I3087" i="10" s="1"/>
  <c r="N3086" i="10"/>
  <c r="E3086" i="10"/>
  <c r="F3086" i="10" s="1"/>
  <c r="N3085" i="10"/>
  <c r="E3085" i="10"/>
  <c r="F3085" i="10" s="1"/>
  <c r="H3085" i="10" s="1"/>
  <c r="N3084" i="10"/>
  <c r="E3084" i="10"/>
  <c r="F3084" i="10" s="1"/>
  <c r="N3083" i="10"/>
  <c r="E3083" i="10"/>
  <c r="F3083" i="10" s="1"/>
  <c r="N3082" i="10"/>
  <c r="E3082" i="10"/>
  <c r="F3082" i="10" s="1"/>
  <c r="I3082" i="10" s="1"/>
  <c r="N3081" i="10"/>
  <c r="E3081" i="10"/>
  <c r="F3081" i="10" s="1"/>
  <c r="N3080" i="10"/>
  <c r="E3080" i="10"/>
  <c r="F3080" i="10" s="1"/>
  <c r="G3080" i="10" s="1"/>
  <c r="N3079" i="10"/>
  <c r="E3079" i="10"/>
  <c r="F3079" i="10" s="1"/>
  <c r="H3079" i="10" s="1"/>
  <c r="N3078" i="10"/>
  <c r="E3078" i="10"/>
  <c r="F3078" i="10" s="1"/>
  <c r="N3077" i="10"/>
  <c r="H3077" i="10"/>
  <c r="E3077" i="10"/>
  <c r="F3077" i="10" s="1"/>
  <c r="G3077" i="10" s="1"/>
  <c r="N3076" i="10"/>
  <c r="E3076" i="10"/>
  <c r="F3076" i="10" s="1"/>
  <c r="H3076" i="10" s="1"/>
  <c r="N3075" i="10"/>
  <c r="E3075" i="10"/>
  <c r="F3075" i="10" s="1"/>
  <c r="N3074" i="10"/>
  <c r="E3074" i="10"/>
  <c r="F3074" i="10" s="1"/>
  <c r="N3073" i="10"/>
  <c r="E3073" i="10"/>
  <c r="F3073" i="10" s="1"/>
  <c r="N3072" i="10"/>
  <c r="E3072" i="10"/>
  <c r="F3072" i="10" s="1"/>
  <c r="B3072" i="10"/>
  <c r="B3073" i="10" s="1"/>
  <c r="N3071" i="10"/>
  <c r="E3071" i="10"/>
  <c r="F3071" i="10" s="1"/>
  <c r="N3070" i="10"/>
  <c r="E3070" i="10"/>
  <c r="F3070" i="10" s="1"/>
  <c r="N3069" i="10"/>
  <c r="E3069" i="10"/>
  <c r="F3069" i="10" s="1"/>
  <c r="N3068" i="10"/>
  <c r="E3068" i="10"/>
  <c r="F3068" i="10" s="1"/>
  <c r="N3067" i="10"/>
  <c r="E3067" i="10"/>
  <c r="F3067" i="10" s="1"/>
  <c r="N3066" i="10"/>
  <c r="E3066" i="10"/>
  <c r="F3066" i="10" s="1"/>
  <c r="N3065" i="10"/>
  <c r="E3065" i="10"/>
  <c r="F3065" i="10" s="1"/>
  <c r="G3065" i="10" s="1"/>
  <c r="N3064" i="10"/>
  <c r="E3064" i="10"/>
  <c r="F3064" i="10" s="1"/>
  <c r="N3063" i="10"/>
  <c r="E3063" i="10"/>
  <c r="F3063" i="10" s="1"/>
  <c r="G3063" i="10" s="1"/>
  <c r="N3062" i="10"/>
  <c r="E3062" i="10"/>
  <c r="F3062" i="10" s="1"/>
  <c r="N3061" i="10"/>
  <c r="E3061" i="10"/>
  <c r="F3061" i="10" s="1"/>
  <c r="N3060" i="10"/>
  <c r="E3060" i="10"/>
  <c r="F3060" i="10" s="1"/>
  <c r="N3059" i="10"/>
  <c r="E3059" i="10"/>
  <c r="F3059" i="10" s="1"/>
  <c r="I3059" i="10" s="1"/>
  <c r="N3058" i="10"/>
  <c r="E3058" i="10"/>
  <c r="F3058" i="10" s="1"/>
  <c r="I3058" i="10" s="1"/>
  <c r="N3057" i="10"/>
  <c r="E3057" i="10"/>
  <c r="F3057" i="10" s="1"/>
  <c r="N3056" i="10"/>
  <c r="E3056" i="10"/>
  <c r="F3056" i="10" s="1"/>
  <c r="N3055" i="10"/>
  <c r="E3055" i="10"/>
  <c r="F3055" i="10" s="1"/>
  <c r="N3054" i="10"/>
  <c r="E3054" i="10"/>
  <c r="F3054" i="10" s="1"/>
  <c r="I3054" i="10" s="1"/>
  <c r="B3054" i="10"/>
  <c r="B3055" i="10" s="1"/>
  <c r="N3053" i="10"/>
  <c r="E3053" i="10"/>
  <c r="F3053" i="10" s="1"/>
  <c r="N3052" i="10"/>
  <c r="E3052" i="10"/>
  <c r="F3052" i="10" s="1"/>
  <c r="N3051" i="10"/>
  <c r="E3051" i="10"/>
  <c r="F3051" i="10" s="1"/>
  <c r="N3050" i="10"/>
  <c r="E3050" i="10"/>
  <c r="F3050" i="10" s="1"/>
  <c r="I3050" i="10" s="1"/>
  <c r="N3049" i="10"/>
  <c r="E3049" i="10"/>
  <c r="F3049" i="10" s="1"/>
  <c r="N3048" i="10"/>
  <c r="E3048" i="10"/>
  <c r="F3048" i="10" s="1"/>
  <c r="N3047" i="10"/>
  <c r="E3047" i="10"/>
  <c r="F3047" i="10" s="1"/>
  <c r="N3046" i="10"/>
  <c r="E3046" i="10"/>
  <c r="F3046" i="10" s="1"/>
  <c r="N3045" i="10"/>
  <c r="E3045" i="10"/>
  <c r="F3045" i="10" s="1"/>
  <c r="N3044" i="10"/>
  <c r="E3044" i="10"/>
  <c r="F3044" i="10" s="1"/>
  <c r="N3043" i="10"/>
  <c r="E3043" i="10"/>
  <c r="F3043" i="10" s="1"/>
  <c r="N3042" i="10"/>
  <c r="E3042" i="10"/>
  <c r="F3042" i="10" s="1"/>
  <c r="I3042" i="10" s="1"/>
  <c r="N3041" i="10"/>
  <c r="E3041" i="10"/>
  <c r="F3041" i="10" s="1"/>
  <c r="N3040" i="10"/>
  <c r="E3040" i="10"/>
  <c r="F3040" i="10" s="1"/>
  <c r="N3039" i="10"/>
  <c r="E3039" i="10"/>
  <c r="F3039" i="10" s="1"/>
  <c r="N3038" i="10"/>
  <c r="E3038" i="10"/>
  <c r="F3038" i="10" s="1"/>
  <c r="N3037" i="10"/>
  <c r="E3037" i="10"/>
  <c r="F3037" i="10" s="1"/>
  <c r="N3036" i="10"/>
  <c r="E3036" i="10"/>
  <c r="F3036" i="10" s="1"/>
  <c r="B3036" i="10"/>
  <c r="B3037" i="10" s="1"/>
  <c r="N3035" i="10"/>
  <c r="E3035" i="10"/>
  <c r="F3035" i="10" s="1"/>
  <c r="N3034" i="10"/>
  <c r="E3034" i="10"/>
  <c r="F3034" i="10" s="1"/>
  <c r="N3033" i="10"/>
  <c r="E3033" i="10"/>
  <c r="F3033" i="10" s="1"/>
  <c r="N3032" i="10"/>
  <c r="E3032" i="10"/>
  <c r="F3032" i="10" s="1"/>
  <c r="I3032" i="10" s="1"/>
  <c r="N3031" i="10"/>
  <c r="E3031" i="10"/>
  <c r="F3031" i="10" s="1"/>
  <c r="N3030" i="10"/>
  <c r="E3030" i="10"/>
  <c r="F3030" i="10" s="1"/>
  <c r="N3029" i="10"/>
  <c r="E3029" i="10"/>
  <c r="F3029" i="10" s="1"/>
  <c r="N3028" i="10"/>
  <c r="E3028" i="10"/>
  <c r="F3028" i="10" s="1"/>
  <c r="H3028" i="10" s="1"/>
  <c r="N3027" i="10"/>
  <c r="E3027" i="10"/>
  <c r="F3027" i="10" s="1"/>
  <c r="N3026" i="10"/>
  <c r="E3026" i="10"/>
  <c r="F3026" i="10" s="1"/>
  <c r="N3025" i="10"/>
  <c r="E3025" i="10"/>
  <c r="F3025" i="10" s="1"/>
  <c r="N3024" i="10"/>
  <c r="E3024" i="10"/>
  <c r="F3024" i="10" s="1"/>
  <c r="N3023" i="10"/>
  <c r="E3023" i="10"/>
  <c r="F3023" i="10" s="1"/>
  <c r="I3023" i="10" s="1"/>
  <c r="B3023" i="10"/>
  <c r="B3024" i="10" s="1"/>
  <c r="B3025" i="10" s="1"/>
  <c r="N3022" i="10"/>
  <c r="E3022" i="10"/>
  <c r="F3022" i="10" s="1"/>
  <c r="G3022" i="10" s="1"/>
  <c r="N3021" i="10"/>
  <c r="E3021" i="10"/>
  <c r="F3021" i="10" s="1"/>
  <c r="H3021" i="10" s="1"/>
  <c r="N3020" i="10"/>
  <c r="E3020" i="10"/>
  <c r="F3020" i="10" s="1"/>
  <c r="N3019" i="10"/>
  <c r="E3019" i="10"/>
  <c r="F3019" i="10" s="1"/>
  <c r="H3019" i="10" s="1"/>
  <c r="N3018" i="10"/>
  <c r="E3018" i="10"/>
  <c r="F3018" i="10" s="1"/>
  <c r="N3017" i="10"/>
  <c r="E3017" i="10"/>
  <c r="F3017" i="10" s="1"/>
  <c r="N3016" i="10"/>
  <c r="E3016" i="10"/>
  <c r="F3016" i="10" s="1"/>
  <c r="I3016" i="10" s="1"/>
  <c r="N3015" i="10"/>
  <c r="E3015" i="10"/>
  <c r="F3015" i="10" s="1"/>
  <c r="N3014" i="10"/>
  <c r="E3014" i="10"/>
  <c r="F3014" i="10" s="1"/>
  <c r="N3013" i="10"/>
  <c r="E3013" i="10"/>
  <c r="F3013" i="10" s="1"/>
  <c r="B3013" i="10"/>
  <c r="B3014" i="10" s="1"/>
  <c r="N3012" i="10"/>
  <c r="E3012" i="10"/>
  <c r="F3012" i="10" s="1"/>
  <c r="G3012" i="10" s="1"/>
  <c r="N3011" i="10"/>
  <c r="E3011" i="10"/>
  <c r="F3011" i="10" s="1"/>
  <c r="N3010" i="10"/>
  <c r="E3010" i="10"/>
  <c r="F3010" i="10" s="1"/>
  <c r="N3009" i="10"/>
  <c r="E3009" i="10"/>
  <c r="F3009" i="10" s="1"/>
  <c r="N3008" i="10"/>
  <c r="E3008" i="10"/>
  <c r="F3008" i="10" s="1"/>
  <c r="N3007" i="10"/>
  <c r="E3007" i="10"/>
  <c r="F3007" i="10" s="1"/>
  <c r="N3006" i="10"/>
  <c r="E3006" i="10"/>
  <c r="F3006" i="10" s="1"/>
  <c r="N3005" i="10"/>
  <c r="E3005" i="10"/>
  <c r="F3005" i="10" s="1"/>
  <c r="N3004" i="10"/>
  <c r="E3004" i="10"/>
  <c r="F3004" i="10" s="1"/>
  <c r="N3003" i="10"/>
  <c r="E3003" i="10"/>
  <c r="F3003" i="10" s="1"/>
  <c r="N3002" i="10"/>
  <c r="E3002" i="10"/>
  <c r="F3002" i="10" s="1"/>
  <c r="N3001" i="10"/>
  <c r="E3001" i="10"/>
  <c r="F3001" i="10" s="1"/>
  <c r="H3001" i="10" s="1"/>
  <c r="N3000" i="10"/>
  <c r="E3000" i="10"/>
  <c r="F3000" i="10" s="1"/>
  <c r="N2999" i="10"/>
  <c r="E2999" i="10"/>
  <c r="F2999" i="10" s="1"/>
  <c r="I2999" i="10" s="1"/>
  <c r="N2998" i="10"/>
  <c r="E2998" i="10"/>
  <c r="F2998" i="10" s="1"/>
  <c r="N2997" i="10"/>
  <c r="E2997" i="10"/>
  <c r="F2997" i="10" s="1"/>
  <c r="N2996" i="10"/>
  <c r="E2996" i="10"/>
  <c r="F2996" i="10" s="1"/>
  <c r="G2996" i="10" s="1"/>
  <c r="N2995" i="10"/>
  <c r="E2995" i="10"/>
  <c r="F2995" i="10" s="1"/>
  <c r="B2995" i="10"/>
  <c r="B2996" i="10" s="1"/>
  <c r="N2994" i="10"/>
  <c r="E2994" i="10"/>
  <c r="F2994" i="10" s="1"/>
  <c r="N2993" i="10"/>
  <c r="E2993" i="10"/>
  <c r="F2993" i="10" s="1"/>
  <c r="N2992" i="10"/>
  <c r="E2992" i="10"/>
  <c r="F2992" i="10" s="1"/>
  <c r="N2991" i="10"/>
  <c r="E2991" i="10"/>
  <c r="F2991" i="10" s="1"/>
  <c r="N2990" i="10"/>
  <c r="E2990" i="10"/>
  <c r="F2990" i="10" s="1"/>
  <c r="N2989" i="10"/>
  <c r="E2989" i="10"/>
  <c r="F2989" i="10" s="1"/>
  <c r="N2988" i="10"/>
  <c r="E2988" i="10"/>
  <c r="F2988" i="10" s="1"/>
  <c r="N2987" i="10"/>
  <c r="E2987" i="10"/>
  <c r="F2987" i="10" s="1"/>
  <c r="N2986" i="10"/>
  <c r="E2986" i="10"/>
  <c r="F2986" i="10" s="1"/>
  <c r="I2986" i="10" s="1"/>
  <c r="N2985" i="10"/>
  <c r="E2985" i="10"/>
  <c r="F2985" i="10" s="1"/>
  <c r="N2984" i="10"/>
  <c r="E2984" i="10"/>
  <c r="F2984" i="10" s="1"/>
  <c r="N2983" i="10"/>
  <c r="E2983" i="10"/>
  <c r="F2983" i="10" s="1"/>
  <c r="N2982" i="10"/>
  <c r="E2982" i="10"/>
  <c r="F2982" i="10" s="1"/>
  <c r="N2981" i="10"/>
  <c r="E2981" i="10"/>
  <c r="F2981" i="10" s="1"/>
  <c r="N2980" i="10"/>
  <c r="E2980" i="10"/>
  <c r="F2980" i="10" s="1"/>
  <c r="N2979" i="10"/>
  <c r="E2979" i="10"/>
  <c r="F2979" i="10" s="1"/>
  <c r="H2979" i="10" s="1"/>
  <c r="N2978" i="10"/>
  <c r="E2978" i="10"/>
  <c r="F2978" i="10" s="1"/>
  <c r="N2977" i="10"/>
  <c r="E2977" i="10"/>
  <c r="F2977" i="10" s="1"/>
  <c r="B2977" i="10"/>
  <c r="B2978" i="10" s="1"/>
  <c r="N2976" i="10"/>
  <c r="E2976" i="10"/>
  <c r="F2976" i="10" s="1"/>
  <c r="N2975" i="10"/>
  <c r="E2975" i="10"/>
  <c r="F2975" i="10" s="1"/>
  <c r="H2975" i="10" s="1"/>
  <c r="N2974" i="10"/>
  <c r="E2974" i="10"/>
  <c r="F2974" i="10" s="1"/>
  <c r="N2973" i="10"/>
  <c r="E2973" i="10"/>
  <c r="F2973" i="10" s="1"/>
  <c r="H2973" i="10" s="1"/>
  <c r="N2972" i="10"/>
  <c r="E2972" i="10"/>
  <c r="F2972" i="10" s="1"/>
  <c r="I2972" i="10" s="1"/>
  <c r="N2971" i="10"/>
  <c r="E2971" i="10"/>
  <c r="F2971" i="10" s="1"/>
  <c r="N2970" i="10"/>
  <c r="E2970" i="10"/>
  <c r="F2970" i="10" s="1"/>
  <c r="N2969" i="10"/>
  <c r="E2969" i="10"/>
  <c r="F2969" i="10" s="1"/>
  <c r="N2968" i="10"/>
  <c r="E2968" i="10"/>
  <c r="F2968" i="10" s="1"/>
  <c r="N2967" i="10"/>
  <c r="E2967" i="10"/>
  <c r="F2967" i="10" s="1"/>
  <c r="H2967" i="10" s="1"/>
  <c r="N2966" i="10"/>
  <c r="E2966" i="10"/>
  <c r="F2966" i="10" s="1"/>
  <c r="N2965" i="10"/>
  <c r="E2965" i="10"/>
  <c r="F2965" i="10" s="1"/>
  <c r="I2965" i="10" s="1"/>
  <c r="N2964" i="10"/>
  <c r="E2964" i="10"/>
  <c r="F2964" i="10" s="1"/>
  <c r="N2963" i="10"/>
  <c r="E2963" i="10"/>
  <c r="F2963" i="10" s="1"/>
  <c r="N2962" i="10"/>
  <c r="E2962" i="10"/>
  <c r="F2962" i="10" s="1"/>
  <c r="N2961" i="10"/>
  <c r="E2961" i="10"/>
  <c r="F2961" i="10" s="1"/>
  <c r="N2960" i="10"/>
  <c r="E2960" i="10"/>
  <c r="F2960" i="10" s="1"/>
  <c r="N2959" i="10"/>
  <c r="E2959" i="10"/>
  <c r="F2959" i="10" s="1"/>
  <c r="I2959" i="10" s="1"/>
  <c r="B2959" i="10"/>
  <c r="B2960" i="10" s="1"/>
  <c r="N2958" i="10"/>
  <c r="E2958" i="10"/>
  <c r="F2958" i="10" s="1"/>
  <c r="N2957" i="10"/>
  <c r="E2957" i="10"/>
  <c r="F2957" i="10" s="1"/>
  <c r="N2956" i="10"/>
  <c r="E2956" i="10"/>
  <c r="F2956" i="10" s="1"/>
  <c r="N2955" i="10"/>
  <c r="E2955" i="10"/>
  <c r="F2955" i="10" s="1"/>
  <c r="N2954" i="10"/>
  <c r="E2954" i="10"/>
  <c r="F2954" i="10" s="1"/>
  <c r="N2953" i="10"/>
  <c r="E2953" i="10"/>
  <c r="F2953" i="10" s="1"/>
  <c r="N2952" i="10"/>
  <c r="E2952" i="10"/>
  <c r="F2952" i="10" s="1"/>
  <c r="N2951" i="10"/>
  <c r="E2951" i="10"/>
  <c r="F2951" i="10" s="1"/>
  <c r="N2950" i="10"/>
  <c r="E2950" i="10"/>
  <c r="F2950" i="10" s="1"/>
  <c r="N2949" i="10"/>
  <c r="E2949" i="10"/>
  <c r="F2949" i="10" s="1"/>
  <c r="H2949" i="10" s="1"/>
  <c r="N2948" i="10"/>
  <c r="E2948" i="10"/>
  <c r="F2948" i="10" s="1"/>
  <c r="N2947" i="10"/>
  <c r="E2947" i="10"/>
  <c r="F2947" i="10" s="1"/>
  <c r="N2946" i="10"/>
  <c r="E2946" i="10"/>
  <c r="F2946" i="10" s="1"/>
  <c r="N2945" i="10"/>
  <c r="E2945" i="10"/>
  <c r="F2945" i="10" s="1"/>
  <c r="N2944" i="10"/>
  <c r="E2944" i="10"/>
  <c r="F2944" i="10" s="1"/>
  <c r="N2943" i="10"/>
  <c r="E2943" i="10"/>
  <c r="F2943" i="10" s="1"/>
  <c r="N2942" i="10"/>
  <c r="E2942" i="10"/>
  <c r="F2942" i="10" s="1"/>
  <c r="N2941" i="10"/>
  <c r="E2941" i="10"/>
  <c r="F2941" i="10" s="1"/>
  <c r="N2940" i="10"/>
  <c r="E2940" i="10"/>
  <c r="F2940" i="10" s="1"/>
  <c r="N2939" i="10"/>
  <c r="E2939" i="10"/>
  <c r="F2939" i="10" s="1"/>
  <c r="N2938" i="10"/>
  <c r="E2938" i="10"/>
  <c r="F2938" i="10" s="1"/>
  <c r="N2937" i="10"/>
  <c r="E2937" i="10"/>
  <c r="F2937" i="10" s="1"/>
  <c r="N2936" i="10"/>
  <c r="E2936" i="10"/>
  <c r="F2936" i="10" s="1"/>
  <c r="B2936" i="10"/>
  <c r="B2937" i="10" s="1"/>
  <c r="N2935" i="10"/>
  <c r="E2935" i="10"/>
  <c r="F2935" i="10" s="1"/>
  <c r="N2934" i="10"/>
  <c r="E2934" i="10"/>
  <c r="F2934" i="10" s="1"/>
  <c r="N2933" i="10"/>
  <c r="E2933" i="10"/>
  <c r="F2933" i="10" s="1"/>
  <c r="N2932" i="10"/>
  <c r="E2932" i="10"/>
  <c r="F2932" i="10" s="1"/>
  <c r="N2931" i="10"/>
  <c r="E2931" i="10"/>
  <c r="F2931" i="10" s="1"/>
  <c r="N2930" i="10"/>
  <c r="E2930" i="10"/>
  <c r="F2930" i="10" s="1"/>
  <c r="N2929" i="10"/>
  <c r="E2929" i="10"/>
  <c r="F2929" i="10" s="1"/>
  <c r="N2928" i="10"/>
  <c r="E2928" i="10"/>
  <c r="F2928" i="10" s="1"/>
  <c r="N2927" i="10"/>
  <c r="E2927" i="10"/>
  <c r="F2927" i="10" s="1"/>
  <c r="I2927" i="10" s="1"/>
  <c r="N2926" i="10"/>
  <c r="E2926" i="10"/>
  <c r="F2926" i="10" s="1"/>
  <c r="N2925" i="10"/>
  <c r="E2925" i="10"/>
  <c r="F2925" i="10" s="1"/>
  <c r="G2925" i="10" s="1"/>
  <c r="N2924" i="10"/>
  <c r="E2924" i="10"/>
  <c r="F2924" i="10" s="1"/>
  <c r="N2923" i="10"/>
  <c r="E2923" i="10"/>
  <c r="F2923" i="10" s="1"/>
  <c r="N2922" i="10"/>
  <c r="E2922" i="10"/>
  <c r="F2922" i="10" s="1"/>
  <c r="N2921" i="10"/>
  <c r="E2921" i="10"/>
  <c r="F2921" i="10" s="1"/>
  <c r="N2920" i="10"/>
  <c r="E2920" i="10"/>
  <c r="F2920" i="10" s="1"/>
  <c r="N2919" i="10"/>
  <c r="E2919" i="10"/>
  <c r="F2919" i="10" s="1"/>
  <c r="N2918" i="10"/>
  <c r="E2918" i="10"/>
  <c r="F2918" i="10" s="1"/>
  <c r="B2918" i="10"/>
  <c r="B2919" i="10" s="1"/>
  <c r="N2917" i="10"/>
  <c r="E2917" i="10"/>
  <c r="F2917" i="10" s="1"/>
  <c r="N2916" i="10"/>
  <c r="E2916" i="10"/>
  <c r="F2916" i="10" s="1"/>
  <c r="N2915" i="10"/>
  <c r="E2915" i="10"/>
  <c r="F2915" i="10" s="1"/>
  <c r="N2914" i="10"/>
  <c r="E2914" i="10"/>
  <c r="F2914" i="10" s="1"/>
  <c r="N2913" i="10"/>
  <c r="E2913" i="10"/>
  <c r="F2913" i="10" s="1"/>
  <c r="N2912" i="10"/>
  <c r="E2912" i="10"/>
  <c r="F2912" i="10" s="1"/>
  <c r="N2911" i="10"/>
  <c r="E2911" i="10"/>
  <c r="F2911" i="10" s="1"/>
  <c r="N2910" i="10"/>
  <c r="E2910" i="10"/>
  <c r="F2910" i="10" s="1"/>
  <c r="N2909" i="10"/>
  <c r="E2909" i="10"/>
  <c r="F2909" i="10" s="1"/>
  <c r="N2908" i="10"/>
  <c r="E2908" i="10"/>
  <c r="F2908" i="10" s="1"/>
  <c r="N2907" i="10"/>
  <c r="E2907" i="10"/>
  <c r="F2907" i="10" s="1"/>
  <c r="N2906" i="10"/>
  <c r="F2906" i="10"/>
  <c r="G2906" i="10" s="1"/>
  <c r="E2906" i="10"/>
  <c r="N2905" i="10"/>
  <c r="E2905" i="10"/>
  <c r="F2905" i="10" s="1"/>
  <c r="N2904" i="10"/>
  <c r="E2904" i="10"/>
  <c r="F2904" i="10" s="1"/>
  <c r="N2903" i="10"/>
  <c r="E2903" i="10"/>
  <c r="F2903" i="10" s="1"/>
  <c r="N2902" i="10"/>
  <c r="E2902" i="10"/>
  <c r="F2902" i="10" s="1"/>
  <c r="H2902" i="10" s="1"/>
  <c r="N2901" i="10"/>
  <c r="E2901" i="10"/>
  <c r="F2901" i="10" s="1"/>
  <c r="I2901" i="10" s="1"/>
  <c r="N2900" i="10"/>
  <c r="E2900" i="10"/>
  <c r="F2900" i="10" s="1"/>
  <c r="B2900" i="10"/>
  <c r="B2901" i="10" s="1"/>
  <c r="N2899" i="10"/>
  <c r="E2899" i="10"/>
  <c r="F2899" i="10" s="1"/>
  <c r="I2899" i="10" s="1"/>
  <c r="N2898" i="10"/>
  <c r="E2898" i="10"/>
  <c r="F2898" i="10" s="1"/>
  <c r="N2897" i="10"/>
  <c r="E2897" i="10"/>
  <c r="F2897" i="10" s="1"/>
  <c r="G2897" i="10" s="1"/>
  <c r="N2896" i="10"/>
  <c r="E2896" i="10"/>
  <c r="F2896" i="10" s="1"/>
  <c r="N2895" i="10"/>
  <c r="E2895" i="10"/>
  <c r="F2895" i="10" s="1"/>
  <c r="N2894" i="10"/>
  <c r="E2894" i="10"/>
  <c r="F2894" i="10" s="1"/>
  <c r="N2893" i="10"/>
  <c r="E2893" i="10"/>
  <c r="F2893" i="10" s="1"/>
  <c r="N2892" i="10"/>
  <c r="E2892" i="10"/>
  <c r="F2892" i="10" s="1"/>
  <c r="N2891" i="10"/>
  <c r="E2891" i="10"/>
  <c r="F2891" i="10" s="1"/>
  <c r="I2891" i="10" s="1"/>
  <c r="N2890" i="10"/>
  <c r="E2890" i="10"/>
  <c r="F2890" i="10" s="1"/>
  <c r="N2889" i="10"/>
  <c r="E2889" i="10"/>
  <c r="F2889" i="10" s="1"/>
  <c r="G2889" i="10" s="1"/>
  <c r="N2888" i="10"/>
  <c r="E2888" i="10"/>
  <c r="F2888" i="10" s="1"/>
  <c r="N2887" i="10"/>
  <c r="E2887" i="10"/>
  <c r="F2887" i="10" s="1"/>
  <c r="N2886" i="10"/>
  <c r="E2886" i="10"/>
  <c r="F2886" i="10" s="1"/>
  <c r="N2885" i="10"/>
  <c r="E2885" i="10"/>
  <c r="F2885" i="10" s="1"/>
  <c r="N2884" i="10"/>
  <c r="E2884" i="10"/>
  <c r="F2884" i="10" s="1"/>
  <c r="N2883" i="10"/>
  <c r="E2883" i="10"/>
  <c r="F2883" i="10" s="1"/>
  <c r="N2882" i="10"/>
  <c r="E2882" i="10"/>
  <c r="F2882" i="10" s="1"/>
  <c r="B2882" i="10"/>
  <c r="B2883" i="10" s="1"/>
  <c r="N2881" i="10"/>
  <c r="E2881" i="10"/>
  <c r="F2881" i="10" s="1"/>
  <c r="I2881" i="10" s="1"/>
  <c r="N2880" i="10"/>
  <c r="E2880" i="10"/>
  <c r="F2880" i="10" s="1"/>
  <c r="N2879" i="10"/>
  <c r="E2879" i="10"/>
  <c r="F2879" i="10" s="1"/>
  <c r="G2879" i="10" s="1"/>
  <c r="N2878" i="10"/>
  <c r="E2878" i="10"/>
  <c r="F2878" i="10" s="1"/>
  <c r="N2877" i="10"/>
  <c r="E2877" i="10"/>
  <c r="F2877" i="10" s="1"/>
  <c r="N2876" i="10"/>
  <c r="E2876" i="10"/>
  <c r="F2876" i="10" s="1"/>
  <c r="N2875" i="10"/>
  <c r="E2875" i="10"/>
  <c r="F2875" i="10" s="1"/>
  <c r="N2874" i="10"/>
  <c r="E2874" i="10"/>
  <c r="F2874" i="10" s="1"/>
  <c r="N2873" i="10"/>
  <c r="E2873" i="10"/>
  <c r="F2873" i="10" s="1"/>
  <c r="I2873" i="10" s="1"/>
  <c r="N2872" i="10"/>
  <c r="E2872" i="10"/>
  <c r="F2872" i="10" s="1"/>
  <c r="N2871" i="10"/>
  <c r="E2871" i="10"/>
  <c r="F2871" i="10" s="1"/>
  <c r="N2870" i="10"/>
  <c r="E2870" i="10"/>
  <c r="F2870" i="10" s="1"/>
  <c r="N2869" i="10"/>
  <c r="E2869" i="10"/>
  <c r="F2869" i="10" s="1"/>
  <c r="N2868" i="10"/>
  <c r="E2868" i="10"/>
  <c r="F2868" i="10" s="1"/>
  <c r="N2867" i="10"/>
  <c r="E2867" i="10"/>
  <c r="F2867" i="10" s="1"/>
  <c r="N2866" i="10"/>
  <c r="E2866" i="10"/>
  <c r="F2866" i="10" s="1"/>
  <c r="N2865" i="10"/>
  <c r="E2865" i="10"/>
  <c r="F2865" i="10" s="1"/>
  <c r="N2864" i="10"/>
  <c r="E2864" i="10"/>
  <c r="F2864" i="10" s="1"/>
  <c r="B2864" i="10"/>
  <c r="B2865" i="10" s="1"/>
  <c r="N2863" i="10"/>
  <c r="E2863" i="10"/>
  <c r="F2863" i="10" s="1"/>
  <c r="N2862" i="10"/>
  <c r="E2862" i="10"/>
  <c r="F2862" i="10" s="1"/>
  <c r="N2861" i="10"/>
  <c r="E2861" i="10"/>
  <c r="F2861" i="10" s="1"/>
  <c r="H2861" i="10" s="1"/>
  <c r="N2860" i="10"/>
  <c r="E2860" i="10"/>
  <c r="F2860" i="10" s="1"/>
  <c r="N2859" i="10"/>
  <c r="E2859" i="10"/>
  <c r="F2859" i="10" s="1"/>
  <c r="N2858" i="10"/>
  <c r="E2858" i="10"/>
  <c r="F2858" i="10" s="1"/>
  <c r="N2857" i="10"/>
  <c r="E2857" i="10"/>
  <c r="F2857" i="10" s="1"/>
  <c r="N2856" i="10"/>
  <c r="E2856" i="10"/>
  <c r="F2856" i="10" s="1"/>
  <c r="N2855" i="10"/>
  <c r="E2855" i="10"/>
  <c r="F2855" i="10" s="1"/>
  <c r="N2854" i="10"/>
  <c r="E2854" i="10"/>
  <c r="F2854" i="10" s="1"/>
  <c r="N2853" i="10"/>
  <c r="E2853" i="10"/>
  <c r="F2853" i="10" s="1"/>
  <c r="I2853" i="10" s="1"/>
  <c r="N2852" i="10"/>
  <c r="E2852" i="10"/>
  <c r="F2852" i="10" s="1"/>
  <c r="H2852" i="10" s="1"/>
  <c r="N2851" i="10"/>
  <c r="E2851" i="10"/>
  <c r="F2851" i="10" s="1"/>
  <c r="I2851" i="10" s="1"/>
  <c r="B2851" i="10"/>
  <c r="B2852" i="10" s="1"/>
  <c r="B2853" i="10" s="1"/>
  <c r="N2850" i="10"/>
  <c r="E2850" i="10"/>
  <c r="F2850" i="10" s="1"/>
  <c r="N2849" i="10"/>
  <c r="E2849" i="10"/>
  <c r="F2849" i="10" s="1"/>
  <c r="I2849" i="10" s="1"/>
  <c r="N2848" i="10"/>
  <c r="E2848" i="10"/>
  <c r="F2848" i="10" s="1"/>
  <c r="G2848" i="10" s="1"/>
  <c r="N2847" i="10"/>
  <c r="E2847" i="10"/>
  <c r="F2847" i="10" s="1"/>
  <c r="N2846" i="10"/>
  <c r="E2846" i="10"/>
  <c r="F2846" i="10" s="1"/>
  <c r="N2845" i="10"/>
  <c r="E2845" i="10"/>
  <c r="F2845" i="10" s="1"/>
  <c r="N2844" i="10"/>
  <c r="E2844" i="10"/>
  <c r="F2844" i="10" s="1"/>
  <c r="N2843" i="10"/>
  <c r="E2843" i="10"/>
  <c r="F2843" i="10" s="1"/>
  <c r="N2842" i="10"/>
  <c r="E2842" i="10"/>
  <c r="F2842" i="10" s="1"/>
  <c r="I2842" i="10" s="1"/>
  <c r="B2842" i="10"/>
  <c r="N2841" i="10"/>
  <c r="E2841" i="10"/>
  <c r="F2841" i="10" s="1"/>
  <c r="B2841" i="10"/>
  <c r="N2840" i="10"/>
  <c r="E2840" i="10"/>
  <c r="F2840" i="10" s="1"/>
  <c r="N2839" i="10"/>
  <c r="E2839" i="10"/>
  <c r="F2839" i="10" s="1"/>
  <c r="N2838" i="10"/>
  <c r="E2838" i="10"/>
  <c r="F2838" i="10" s="1"/>
  <c r="N2837" i="10"/>
  <c r="E2837" i="10"/>
  <c r="F2837" i="10" s="1"/>
  <c r="N2836" i="10"/>
  <c r="E2836" i="10"/>
  <c r="F2836" i="10" s="1"/>
  <c r="N2835" i="10"/>
  <c r="E2835" i="10"/>
  <c r="F2835" i="10" s="1"/>
  <c r="N2834" i="10"/>
  <c r="F2834" i="10"/>
  <c r="I2834" i="10" s="1"/>
  <c r="E2834" i="10"/>
  <c r="N2833" i="10"/>
  <c r="E2833" i="10"/>
  <c r="F2833" i="10" s="1"/>
  <c r="N2832" i="10"/>
  <c r="E2832" i="10"/>
  <c r="F2832" i="10" s="1"/>
  <c r="N2831" i="10"/>
  <c r="E2831" i="10"/>
  <c r="F2831" i="10" s="1"/>
  <c r="N2830" i="10"/>
  <c r="E2830" i="10"/>
  <c r="F2830" i="10" s="1"/>
  <c r="N2829" i="10"/>
  <c r="E2829" i="10"/>
  <c r="F2829" i="10" s="1"/>
  <c r="N2828" i="10"/>
  <c r="E2828" i="10"/>
  <c r="F2828" i="10" s="1"/>
  <c r="N2827" i="10"/>
  <c r="E2827" i="10"/>
  <c r="F2827" i="10" s="1"/>
  <c r="N2826" i="10"/>
  <c r="E2826" i="10"/>
  <c r="F2826" i="10" s="1"/>
  <c r="I2826" i="10" s="1"/>
  <c r="N2825" i="10"/>
  <c r="E2825" i="10"/>
  <c r="F2825" i="10" s="1"/>
  <c r="N2824" i="10"/>
  <c r="E2824" i="10"/>
  <c r="F2824" i="10" s="1"/>
  <c r="N2823" i="10"/>
  <c r="E2823" i="10"/>
  <c r="F2823" i="10" s="1"/>
  <c r="B2823" i="10"/>
  <c r="B2824" i="10" s="1"/>
  <c r="N2822" i="10"/>
  <c r="E2822" i="10"/>
  <c r="F2822" i="10" s="1"/>
  <c r="N2821" i="10"/>
  <c r="E2821" i="10"/>
  <c r="F2821" i="10" s="1"/>
  <c r="N2820" i="10"/>
  <c r="E2820" i="10"/>
  <c r="F2820" i="10" s="1"/>
  <c r="N2819" i="10"/>
  <c r="E2819" i="10"/>
  <c r="F2819" i="10" s="1"/>
  <c r="N2818" i="10"/>
  <c r="E2818" i="10"/>
  <c r="F2818" i="10" s="1"/>
  <c r="N2817" i="10"/>
  <c r="E2817" i="10"/>
  <c r="F2817" i="10" s="1"/>
  <c r="N2816" i="10"/>
  <c r="E2816" i="10"/>
  <c r="F2816" i="10" s="1"/>
  <c r="I2816" i="10" s="1"/>
  <c r="N2815" i="10"/>
  <c r="E2815" i="10"/>
  <c r="F2815" i="10" s="1"/>
  <c r="N2814" i="10"/>
  <c r="E2814" i="10"/>
  <c r="F2814" i="10" s="1"/>
  <c r="N2813" i="10"/>
  <c r="E2813" i="10"/>
  <c r="F2813" i="10" s="1"/>
  <c r="N2812" i="10"/>
  <c r="E2812" i="10"/>
  <c r="F2812" i="10" s="1"/>
  <c r="H2812" i="10" s="1"/>
  <c r="N2811" i="10"/>
  <c r="E2811" i="10"/>
  <c r="F2811" i="10" s="1"/>
  <c r="N2810" i="10"/>
  <c r="E2810" i="10"/>
  <c r="F2810" i="10" s="1"/>
  <c r="N2809" i="10"/>
  <c r="E2809" i="10"/>
  <c r="F2809" i="10" s="1"/>
  <c r="N2808" i="10"/>
  <c r="E2808" i="10"/>
  <c r="F2808" i="10" s="1"/>
  <c r="N2807" i="10"/>
  <c r="E2807" i="10"/>
  <c r="F2807" i="10" s="1"/>
  <c r="G2807" i="10" s="1"/>
  <c r="N2806" i="10"/>
  <c r="E2806" i="10"/>
  <c r="F2806" i="10" s="1"/>
  <c r="N2805" i="10"/>
  <c r="E2805" i="10"/>
  <c r="F2805" i="10" s="1"/>
  <c r="B2805" i="10"/>
  <c r="B2806" i="10" s="1"/>
  <c r="N2804" i="10"/>
  <c r="E2804" i="10"/>
  <c r="F2804" i="10" s="1"/>
  <c r="N2803" i="10"/>
  <c r="E2803" i="10"/>
  <c r="F2803" i="10" s="1"/>
  <c r="N2802" i="10"/>
  <c r="E2802" i="10"/>
  <c r="F2802" i="10" s="1"/>
  <c r="N2801" i="10"/>
  <c r="E2801" i="10"/>
  <c r="F2801" i="10" s="1"/>
  <c r="N2800" i="10"/>
  <c r="E2800" i="10"/>
  <c r="F2800" i="10" s="1"/>
  <c r="N2799" i="10"/>
  <c r="E2799" i="10"/>
  <c r="F2799" i="10" s="1"/>
  <c r="N2798" i="10"/>
  <c r="E2798" i="10"/>
  <c r="F2798" i="10" s="1"/>
  <c r="N2797" i="10"/>
  <c r="E2797" i="10"/>
  <c r="F2797" i="10" s="1"/>
  <c r="N2796" i="10"/>
  <c r="E2796" i="10"/>
  <c r="F2796" i="10" s="1"/>
  <c r="N2795" i="10"/>
  <c r="E2795" i="10"/>
  <c r="F2795" i="10" s="1"/>
  <c r="N2794" i="10"/>
  <c r="E2794" i="10"/>
  <c r="F2794" i="10" s="1"/>
  <c r="H2794" i="10" s="1"/>
  <c r="N2793" i="10"/>
  <c r="E2793" i="10"/>
  <c r="F2793" i="10" s="1"/>
  <c r="N2792" i="10"/>
  <c r="E2792" i="10"/>
  <c r="F2792" i="10" s="1"/>
  <c r="N2791" i="10"/>
  <c r="E2791" i="10"/>
  <c r="F2791" i="10" s="1"/>
  <c r="N2790" i="10"/>
  <c r="E2790" i="10"/>
  <c r="F2790" i="10" s="1"/>
  <c r="N2789" i="10"/>
  <c r="E2789" i="10"/>
  <c r="F2789" i="10" s="1"/>
  <c r="N2788" i="10"/>
  <c r="E2788" i="10"/>
  <c r="F2788" i="10" s="1"/>
  <c r="N2787" i="10"/>
  <c r="E2787" i="10"/>
  <c r="F2787" i="10" s="1"/>
  <c r="B2787" i="10"/>
  <c r="B2788" i="10" s="1"/>
  <c r="N2786" i="10"/>
  <c r="E2786" i="10"/>
  <c r="F2786" i="10" s="1"/>
  <c r="N2785" i="10"/>
  <c r="E2785" i="10"/>
  <c r="F2785" i="10" s="1"/>
  <c r="N2784" i="10"/>
  <c r="E2784" i="10"/>
  <c r="F2784" i="10" s="1"/>
  <c r="H2784" i="10" s="1"/>
  <c r="N2783" i="10"/>
  <c r="E2783" i="10"/>
  <c r="F2783" i="10" s="1"/>
  <c r="N2782" i="10"/>
  <c r="E2782" i="10"/>
  <c r="F2782" i="10" s="1"/>
  <c r="N2781" i="10"/>
  <c r="E2781" i="10"/>
  <c r="F2781" i="10" s="1"/>
  <c r="N2780" i="10"/>
  <c r="E2780" i="10"/>
  <c r="F2780" i="10" s="1"/>
  <c r="N2779" i="10"/>
  <c r="E2779" i="10"/>
  <c r="F2779" i="10" s="1"/>
  <c r="N2778" i="10"/>
  <c r="E2778" i="10"/>
  <c r="F2778" i="10" s="1"/>
  <c r="I2778" i="10" s="1"/>
  <c r="N2777" i="10"/>
  <c r="E2777" i="10"/>
  <c r="F2777" i="10" s="1"/>
  <c r="N2776" i="10"/>
  <c r="E2776" i="10"/>
  <c r="F2776" i="10" s="1"/>
  <c r="G2776" i="10" s="1"/>
  <c r="N2775" i="10"/>
  <c r="E2775" i="10"/>
  <c r="F2775" i="10" s="1"/>
  <c r="N2774" i="10"/>
  <c r="E2774" i="10"/>
  <c r="F2774" i="10" s="1"/>
  <c r="G2774" i="10" s="1"/>
  <c r="N2773" i="10"/>
  <c r="E2773" i="10"/>
  <c r="F2773" i="10" s="1"/>
  <c r="N2772" i="10"/>
  <c r="E2772" i="10"/>
  <c r="F2772" i="10" s="1"/>
  <c r="N2771" i="10"/>
  <c r="E2771" i="10"/>
  <c r="F2771" i="10" s="1"/>
  <c r="G2771" i="10" s="1"/>
  <c r="N2770" i="10"/>
  <c r="E2770" i="10"/>
  <c r="F2770" i="10" s="1"/>
  <c r="N2769" i="10"/>
  <c r="E2769" i="10"/>
  <c r="F2769" i="10" s="1"/>
  <c r="N2768" i="10"/>
  <c r="E2768" i="10"/>
  <c r="F2768" i="10" s="1"/>
  <c r="I2768" i="10" s="1"/>
  <c r="N2767" i="10"/>
  <c r="E2767" i="10"/>
  <c r="F2767" i="10" s="1"/>
  <c r="N2766" i="10"/>
  <c r="E2766" i="10"/>
  <c r="F2766" i="10" s="1"/>
  <c r="N2765" i="10"/>
  <c r="E2765" i="10"/>
  <c r="F2765" i="10" s="1"/>
  <c r="G2765" i="10" s="1"/>
  <c r="N2764" i="10"/>
  <c r="E2764" i="10"/>
  <c r="F2764" i="10" s="1"/>
  <c r="I2764" i="10" s="1"/>
  <c r="B2764" i="10"/>
  <c r="N2763" i="10"/>
  <c r="E2763" i="10"/>
  <c r="F2763" i="10" s="1"/>
  <c r="N2762" i="10"/>
  <c r="E2762" i="10"/>
  <c r="F2762" i="10" s="1"/>
  <c r="N2761" i="10"/>
  <c r="F2761" i="10"/>
  <c r="E2761" i="10"/>
  <c r="N2760" i="10"/>
  <c r="E2760" i="10"/>
  <c r="F2760" i="10" s="1"/>
  <c r="N2759" i="10"/>
  <c r="E2759" i="10"/>
  <c r="F2759" i="10" s="1"/>
  <c r="N2758" i="10"/>
  <c r="E2758" i="10"/>
  <c r="F2758" i="10" s="1"/>
  <c r="N2757" i="10"/>
  <c r="E2757" i="10"/>
  <c r="F2757" i="10" s="1"/>
  <c r="N2756" i="10"/>
  <c r="E2756" i="10"/>
  <c r="F2756" i="10" s="1"/>
  <c r="N2755" i="10"/>
  <c r="E2755" i="10"/>
  <c r="F2755" i="10" s="1"/>
  <c r="G2755" i="10" s="1"/>
  <c r="N2754" i="10"/>
  <c r="E2754" i="10"/>
  <c r="F2754" i="10" s="1"/>
  <c r="I2754" i="10" s="1"/>
  <c r="N2753" i="10"/>
  <c r="E2753" i="10"/>
  <c r="F2753" i="10" s="1"/>
  <c r="N2752" i="10"/>
  <c r="E2752" i="10"/>
  <c r="F2752" i="10" s="1"/>
  <c r="N2751" i="10"/>
  <c r="E2751" i="10"/>
  <c r="F2751" i="10" s="1"/>
  <c r="N2750" i="10"/>
  <c r="E2750" i="10"/>
  <c r="F2750" i="10" s="1"/>
  <c r="N2749" i="10"/>
  <c r="E2749" i="10"/>
  <c r="F2749" i="10" s="1"/>
  <c r="N2748" i="10"/>
  <c r="E2748" i="10"/>
  <c r="F2748" i="10" s="1"/>
  <c r="N2747" i="10"/>
  <c r="E2747" i="10"/>
  <c r="F2747" i="10" s="1"/>
  <c r="N2746" i="10"/>
  <c r="E2746" i="10"/>
  <c r="F2746" i="10" s="1"/>
  <c r="B2746" i="10"/>
  <c r="N2745" i="10"/>
  <c r="E2745" i="10"/>
  <c r="F2745" i="10" s="1"/>
  <c r="N2744" i="10"/>
  <c r="E2744" i="10"/>
  <c r="F2744" i="10" s="1"/>
  <c r="N2743" i="10"/>
  <c r="E2743" i="10"/>
  <c r="F2743" i="10" s="1"/>
  <c r="N2742" i="10"/>
  <c r="E2742" i="10"/>
  <c r="F2742" i="10" s="1"/>
  <c r="G2742" i="10" s="1"/>
  <c r="N2741" i="10"/>
  <c r="E2741" i="10"/>
  <c r="F2741" i="10" s="1"/>
  <c r="N2740" i="10"/>
  <c r="E2740" i="10"/>
  <c r="F2740" i="10" s="1"/>
  <c r="N2739" i="10"/>
  <c r="E2739" i="10"/>
  <c r="F2739" i="10" s="1"/>
  <c r="H2739" i="10" s="1"/>
  <c r="N2738" i="10"/>
  <c r="E2738" i="10"/>
  <c r="F2738" i="10" s="1"/>
  <c r="N2737" i="10"/>
  <c r="E2737" i="10"/>
  <c r="F2737" i="10" s="1"/>
  <c r="N2736" i="10"/>
  <c r="E2736" i="10"/>
  <c r="F2736" i="10" s="1"/>
  <c r="G2736" i="10" s="1"/>
  <c r="N2735" i="10"/>
  <c r="E2735" i="10"/>
  <c r="F2735" i="10" s="1"/>
  <c r="N2734" i="10"/>
  <c r="E2734" i="10"/>
  <c r="F2734" i="10" s="1"/>
  <c r="H2734" i="10" s="1"/>
  <c r="N2733" i="10"/>
  <c r="E2733" i="10"/>
  <c r="F2733" i="10" s="1"/>
  <c r="H2733" i="10" s="1"/>
  <c r="N2732" i="10"/>
  <c r="E2732" i="10"/>
  <c r="F2732" i="10" s="1"/>
  <c r="N2731" i="10"/>
  <c r="E2731" i="10"/>
  <c r="F2731" i="10" s="1"/>
  <c r="N2730" i="10"/>
  <c r="E2730" i="10"/>
  <c r="F2730" i="10" s="1"/>
  <c r="N2729" i="10"/>
  <c r="E2729" i="10"/>
  <c r="F2729" i="10" s="1"/>
  <c r="G2729" i="10" s="1"/>
  <c r="N2728" i="10"/>
  <c r="E2728" i="10"/>
  <c r="F2728" i="10" s="1"/>
  <c r="H2728" i="10" s="1"/>
  <c r="B2728" i="10"/>
  <c r="N2727" i="10"/>
  <c r="E2727" i="10"/>
  <c r="F2727" i="10" s="1"/>
  <c r="N2726" i="10"/>
  <c r="E2726" i="10"/>
  <c r="F2726" i="10" s="1"/>
  <c r="N2725" i="10"/>
  <c r="E2725" i="10"/>
  <c r="F2725" i="10" s="1"/>
  <c r="N2724" i="10"/>
  <c r="E2724" i="10"/>
  <c r="F2724" i="10" s="1"/>
  <c r="N2723" i="10"/>
  <c r="E2723" i="10"/>
  <c r="F2723" i="10" s="1"/>
  <c r="G2723" i="10" s="1"/>
  <c r="N2722" i="10"/>
  <c r="E2722" i="10"/>
  <c r="F2722" i="10" s="1"/>
  <c r="N2721" i="10"/>
  <c r="E2721" i="10"/>
  <c r="F2721" i="10" s="1"/>
  <c r="I2721" i="10" s="1"/>
  <c r="N2720" i="10"/>
  <c r="E2720" i="10"/>
  <c r="F2720" i="10" s="1"/>
  <c r="N2719" i="10"/>
  <c r="E2719" i="10"/>
  <c r="F2719" i="10" s="1"/>
  <c r="N2718" i="10"/>
  <c r="E2718" i="10"/>
  <c r="F2718" i="10" s="1"/>
  <c r="N2717" i="10"/>
  <c r="E2717" i="10"/>
  <c r="F2717" i="10" s="1"/>
  <c r="N2716" i="10"/>
  <c r="E2716" i="10"/>
  <c r="F2716" i="10" s="1"/>
  <c r="I2716" i="10" s="1"/>
  <c r="N2715" i="10"/>
  <c r="E2715" i="10"/>
  <c r="F2715" i="10" s="1"/>
  <c r="G2715" i="10" s="1"/>
  <c r="N2714" i="10"/>
  <c r="E2714" i="10"/>
  <c r="F2714" i="10" s="1"/>
  <c r="N2713" i="10"/>
  <c r="E2713" i="10"/>
  <c r="F2713" i="10" s="1"/>
  <c r="I2713" i="10" s="1"/>
  <c r="N2712" i="10"/>
  <c r="E2712" i="10"/>
  <c r="F2712" i="10" s="1"/>
  <c r="N2711" i="10"/>
  <c r="E2711" i="10"/>
  <c r="F2711" i="10" s="1"/>
  <c r="N2710" i="10"/>
  <c r="E2710" i="10"/>
  <c r="F2710" i="10" s="1"/>
  <c r="G2710" i="10" s="1"/>
  <c r="B2710" i="10"/>
  <c r="B2711" i="10" s="1"/>
  <c r="N2709" i="10"/>
  <c r="E2709" i="10"/>
  <c r="F2709" i="10" s="1"/>
  <c r="N2708" i="10"/>
  <c r="E2708" i="10"/>
  <c r="F2708" i="10" s="1"/>
  <c r="I2708" i="10" s="1"/>
  <c r="N2707" i="10"/>
  <c r="E2707" i="10"/>
  <c r="F2707" i="10" s="1"/>
  <c r="N2706" i="10"/>
  <c r="E2706" i="10"/>
  <c r="F2706" i="10" s="1"/>
  <c r="N2705" i="10"/>
  <c r="E2705" i="10"/>
  <c r="F2705" i="10" s="1"/>
  <c r="G2705" i="10" s="1"/>
  <c r="N2704" i="10"/>
  <c r="E2704" i="10"/>
  <c r="F2704" i="10" s="1"/>
  <c r="N2703" i="10"/>
  <c r="E2703" i="10"/>
  <c r="F2703" i="10" s="1"/>
  <c r="N2702" i="10"/>
  <c r="E2702" i="10"/>
  <c r="F2702" i="10" s="1"/>
  <c r="I2702" i="10" s="1"/>
  <c r="N2701" i="10"/>
  <c r="E2701" i="10"/>
  <c r="F2701" i="10" s="1"/>
  <c r="N2700" i="10"/>
  <c r="E2700" i="10"/>
  <c r="F2700" i="10" s="1"/>
  <c r="H2700" i="10" s="1"/>
  <c r="N2699" i="10"/>
  <c r="E2699" i="10"/>
  <c r="F2699" i="10" s="1"/>
  <c r="N2698" i="10"/>
  <c r="E2698" i="10"/>
  <c r="F2698" i="10" s="1"/>
  <c r="N2697" i="10"/>
  <c r="E2697" i="10"/>
  <c r="F2697" i="10" s="1"/>
  <c r="N2696" i="10"/>
  <c r="E2696" i="10"/>
  <c r="F2696" i="10" s="1"/>
  <c r="N2695" i="10"/>
  <c r="E2695" i="10"/>
  <c r="F2695" i="10" s="1"/>
  <c r="N2694" i="10"/>
  <c r="E2694" i="10"/>
  <c r="F2694" i="10" s="1"/>
  <c r="H2694" i="10" s="1"/>
  <c r="N2693" i="10"/>
  <c r="E2693" i="10"/>
  <c r="F2693" i="10" s="1"/>
  <c r="H2693" i="10" s="1"/>
  <c r="N2692" i="10"/>
  <c r="E2692" i="10"/>
  <c r="F2692" i="10" s="1"/>
  <c r="B2692" i="10"/>
  <c r="B2693" i="10" s="1"/>
  <c r="N2691" i="10"/>
  <c r="E2691" i="10"/>
  <c r="F2691" i="10" s="1"/>
  <c r="N2690" i="10"/>
  <c r="E2690" i="10"/>
  <c r="F2690" i="10" s="1"/>
  <c r="N2689" i="10"/>
  <c r="E2689" i="10"/>
  <c r="F2689" i="10" s="1"/>
  <c r="N2688" i="10"/>
  <c r="E2688" i="10"/>
  <c r="F2688" i="10" s="1"/>
  <c r="N2687" i="10"/>
  <c r="E2687" i="10"/>
  <c r="F2687" i="10" s="1"/>
  <c r="N2686" i="10"/>
  <c r="E2686" i="10"/>
  <c r="F2686" i="10" s="1"/>
  <c r="N2685" i="10"/>
  <c r="E2685" i="10"/>
  <c r="F2685" i="10" s="1"/>
  <c r="N2684" i="10"/>
  <c r="E2684" i="10"/>
  <c r="F2684" i="10" s="1"/>
  <c r="N2683" i="10"/>
  <c r="E2683" i="10"/>
  <c r="F2683" i="10" s="1"/>
  <c r="N2682" i="10"/>
  <c r="E2682" i="10"/>
  <c r="F2682" i="10" s="1"/>
  <c r="N2681" i="10"/>
  <c r="E2681" i="10"/>
  <c r="F2681" i="10" s="1"/>
  <c r="N2680" i="10"/>
  <c r="E2680" i="10"/>
  <c r="F2680" i="10" s="1"/>
  <c r="N2679" i="10"/>
  <c r="E2679" i="10"/>
  <c r="F2679" i="10" s="1"/>
  <c r="H2679" i="10" s="1"/>
  <c r="B2679" i="10"/>
  <c r="B2680" i="10" s="1"/>
  <c r="B2681" i="10" s="1"/>
  <c r="B2682" i="10" s="1"/>
  <c r="N2678" i="10"/>
  <c r="E2678" i="10"/>
  <c r="F2678" i="10" s="1"/>
  <c r="I2678" i="10" s="1"/>
  <c r="N2677" i="10"/>
  <c r="E2677" i="10"/>
  <c r="F2677" i="10" s="1"/>
  <c r="N2676" i="10"/>
  <c r="E2676" i="10"/>
  <c r="F2676" i="10" s="1"/>
  <c r="G2676" i="10" s="1"/>
  <c r="N2675" i="10"/>
  <c r="E2675" i="10"/>
  <c r="F2675" i="10" s="1"/>
  <c r="N2674" i="10"/>
  <c r="E2674" i="10"/>
  <c r="F2674" i="10" s="1"/>
  <c r="N2673" i="10"/>
  <c r="E2673" i="10"/>
  <c r="F2673" i="10" s="1"/>
  <c r="H2673" i="10" s="1"/>
  <c r="N2672" i="10"/>
  <c r="E2672" i="10"/>
  <c r="F2672" i="10" s="1"/>
  <c r="N2671" i="10"/>
  <c r="E2671" i="10"/>
  <c r="F2671" i="10" s="1"/>
  <c r="N2670" i="10"/>
  <c r="E2670" i="10"/>
  <c r="F2670" i="10" s="1"/>
  <c r="I2670" i="10" s="1"/>
  <c r="N2669" i="10"/>
  <c r="E2669" i="10"/>
  <c r="F2669" i="10" s="1"/>
  <c r="I2669" i="10" s="1"/>
  <c r="B2669" i="10"/>
  <c r="B2670" i="10" s="1"/>
  <c r="N2668" i="10"/>
  <c r="E2668" i="10"/>
  <c r="F2668" i="10" s="1"/>
  <c r="N2667" i="10"/>
  <c r="E2667" i="10"/>
  <c r="F2667" i="10" s="1"/>
  <c r="N2666" i="10"/>
  <c r="E2666" i="10"/>
  <c r="F2666" i="10" s="1"/>
  <c r="N2665" i="10"/>
  <c r="E2665" i="10"/>
  <c r="F2665" i="10" s="1"/>
  <c r="N2664" i="10"/>
  <c r="E2664" i="10"/>
  <c r="F2664" i="10" s="1"/>
  <c r="N2663" i="10"/>
  <c r="E2663" i="10"/>
  <c r="F2663" i="10" s="1"/>
  <c r="H2663" i="10" s="1"/>
  <c r="N2662" i="10"/>
  <c r="E2662" i="10"/>
  <c r="F2662" i="10" s="1"/>
  <c r="N2661" i="10"/>
  <c r="E2661" i="10"/>
  <c r="F2661" i="10" s="1"/>
  <c r="N2660" i="10"/>
  <c r="I2660" i="10"/>
  <c r="E2660" i="10"/>
  <c r="F2660" i="10" s="1"/>
  <c r="N2659" i="10"/>
  <c r="E2659" i="10"/>
  <c r="F2659" i="10" s="1"/>
  <c r="N2658" i="10"/>
  <c r="E2658" i="10"/>
  <c r="F2658" i="10" s="1"/>
  <c r="G2658" i="10" s="1"/>
  <c r="N2657" i="10"/>
  <c r="E2657" i="10"/>
  <c r="F2657" i="10" s="1"/>
  <c r="N2656" i="10"/>
  <c r="E2656" i="10"/>
  <c r="F2656" i="10" s="1"/>
  <c r="N2655" i="10"/>
  <c r="E2655" i="10"/>
  <c r="F2655" i="10" s="1"/>
  <c r="H2655" i="10" s="1"/>
  <c r="N2654" i="10"/>
  <c r="E2654" i="10"/>
  <c r="F2654" i="10" s="1"/>
  <c r="N2653" i="10"/>
  <c r="E2653" i="10"/>
  <c r="F2653" i="10" s="1"/>
  <c r="N2652" i="10"/>
  <c r="E2652" i="10"/>
  <c r="F2652" i="10" s="1"/>
  <c r="I2652" i="10" s="1"/>
  <c r="N2651" i="10"/>
  <c r="E2651" i="10"/>
  <c r="F2651" i="10" s="1"/>
  <c r="B2651" i="10"/>
  <c r="B2652" i="10" s="1"/>
  <c r="N2650" i="10"/>
  <c r="E2650" i="10"/>
  <c r="F2650" i="10" s="1"/>
  <c r="N2649" i="10"/>
  <c r="E2649" i="10"/>
  <c r="F2649" i="10" s="1"/>
  <c r="N2648" i="10"/>
  <c r="E2648" i="10"/>
  <c r="F2648" i="10" s="1"/>
  <c r="G2648" i="10" s="1"/>
  <c r="N2647" i="10"/>
  <c r="E2647" i="10"/>
  <c r="F2647" i="10" s="1"/>
  <c r="N2646" i="10"/>
  <c r="E2646" i="10"/>
  <c r="F2646" i="10" s="1"/>
  <c r="N2645" i="10"/>
  <c r="E2645" i="10"/>
  <c r="F2645" i="10" s="1"/>
  <c r="H2645" i="10" s="1"/>
  <c r="N2644" i="10"/>
  <c r="E2644" i="10"/>
  <c r="F2644" i="10" s="1"/>
  <c r="N2643" i="10"/>
  <c r="E2643" i="10"/>
  <c r="F2643" i="10" s="1"/>
  <c r="N2642" i="10"/>
  <c r="E2642" i="10"/>
  <c r="F2642" i="10" s="1"/>
  <c r="N2641" i="10"/>
  <c r="E2641" i="10"/>
  <c r="F2641" i="10" s="1"/>
  <c r="N2640" i="10"/>
  <c r="E2640" i="10"/>
  <c r="F2640" i="10" s="1"/>
  <c r="G2640" i="10" s="1"/>
  <c r="N2639" i="10"/>
  <c r="E2639" i="10"/>
  <c r="F2639" i="10" s="1"/>
  <c r="N2638" i="10"/>
  <c r="E2638" i="10"/>
  <c r="F2638" i="10" s="1"/>
  <c r="N2637" i="10"/>
  <c r="E2637" i="10"/>
  <c r="F2637" i="10" s="1"/>
  <c r="H2637" i="10" s="1"/>
  <c r="N2636" i="10"/>
  <c r="E2636" i="10"/>
  <c r="F2636" i="10" s="1"/>
  <c r="N2635" i="10"/>
  <c r="E2635" i="10"/>
  <c r="F2635" i="10" s="1"/>
  <c r="N2634" i="10"/>
  <c r="E2634" i="10"/>
  <c r="F2634" i="10" s="1"/>
  <c r="N2633" i="10"/>
  <c r="E2633" i="10"/>
  <c r="F2633" i="10" s="1"/>
  <c r="B2633" i="10"/>
  <c r="B2634" i="10" s="1"/>
  <c r="N2632" i="10"/>
  <c r="E2632" i="10"/>
  <c r="F2632" i="10" s="1"/>
  <c r="I2632" i="10" s="1"/>
  <c r="N2631" i="10"/>
  <c r="E2631" i="10"/>
  <c r="F2631" i="10" s="1"/>
  <c r="H2631" i="10" s="1"/>
  <c r="N2630" i="10"/>
  <c r="E2630" i="10"/>
  <c r="F2630" i="10" s="1"/>
  <c r="G2630" i="10" s="1"/>
  <c r="N2629" i="10"/>
  <c r="E2629" i="10"/>
  <c r="F2629" i="10" s="1"/>
  <c r="N2628" i="10"/>
  <c r="E2628" i="10"/>
  <c r="F2628" i="10" s="1"/>
  <c r="N2627" i="10"/>
  <c r="E2627" i="10"/>
  <c r="F2627" i="10" s="1"/>
  <c r="N2626" i="10"/>
  <c r="E2626" i="10"/>
  <c r="F2626" i="10" s="1"/>
  <c r="G2626" i="10" s="1"/>
  <c r="N2625" i="10"/>
  <c r="E2625" i="10"/>
  <c r="F2625" i="10" s="1"/>
  <c r="N2624" i="10"/>
  <c r="E2624" i="10"/>
  <c r="F2624" i="10" s="1"/>
  <c r="N2623" i="10"/>
  <c r="E2623" i="10"/>
  <c r="F2623" i="10" s="1"/>
  <c r="H2623" i="10" s="1"/>
  <c r="N2622" i="10"/>
  <c r="E2622" i="10"/>
  <c r="F2622" i="10" s="1"/>
  <c r="G2622" i="10" s="1"/>
  <c r="N2621" i="10"/>
  <c r="E2621" i="10"/>
  <c r="F2621" i="10" s="1"/>
  <c r="N2620" i="10"/>
  <c r="E2620" i="10"/>
  <c r="F2620" i="10" s="1"/>
  <c r="I2620" i="10" s="1"/>
  <c r="N2619" i="10"/>
  <c r="E2619" i="10"/>
  <c r="F2619" i="10" s="1"/>
  <c r="H2619" i="10" s="1"/>
  <c r="N2618" i="10"/>
  <c r="E2618" i="10"/>
  <c r="F2618" i="10" s="1"/>
  <c r="G2618" i="10" s="1"/>
  <c r="N2617" i="10"/>
  <c r="E2617" i="10"/>
  <c r="F2617" i="10" s="1"/>
  <c r="I2617" i="10" s="1"/>
  <c r="N2616" i="10"/>
  <c r="E2616" i="10"/>
  <c r="F2616" i="10" s="1"/>
  <c r="I2616" i="10" s="1"/>
  <c r="N2615" i="10"/>
  <c r="E2615" i="10"/>
  <c r="F2615" i="10" s="1"/>
  <c r="B2615" i="10"/>
  <c r="B2616" i="10" s="1"/>
  <c r="N2614" i="10"/>
  <c r="E2614" i="10"/>
  <c r="F2614" i="10" s="1"/>
  <c r="I2614" i="10" s="1"/>
  <c r="N2613" i="10"/>
  <c r="E2613" i="10"/>
  <c r="F2613" i="10" s="1"/>
  <c r="G2613" i="10" s="1"/>
  <c r="N2612" i="10"/>
  <c r="E2612" i="10"/>
  <c r="F2612" i="10" s="1"/>
  <c r="N2611" i="10"/>
  <c r="E2611" i="10"/>
  <c r="F2611" i="10" s="1"/>
  <c r="N2610" i="10"/>
  <c r="E2610" i="10"/>
  <c r="F2610" i="10" s="1"/>
  <c r="I2610" i="10" s="1"/>
  <c r="N2609" i="10"/>
  <c r="E2609" i="10"/>
  <c r="F2609" i="10" s="1"/>
  <c r="N2608" i="10"/>
  <c r="E2608" i="10"/>
  <c r="F2608" i="10" s="1"/>
  <c r="N2607" i="10"/>
  <c r="E2607" i="10"/>
  <c r="F2607" i="10" s="1"/>
  <c r="I2607" i="10" s="1"/>
  <c r="N2606" i="10"/>
  <c r="E2606" i="10"/>
  <c r="F2606" i="10" s="1"/>
  <c r="I2606" i="10" s="1"/>
  <c r="N2605" i="10"/>
  <c r="E2605" i="10"/>
  <c r="F2605" i="10" s="1"/>
  <c r="H2605" i="10" s="1"/>
  <c r="N2604" i="10"/>
  <c r="E2604" i="10"/>
  <c r="F2604" i="10" s="1"/>
  <c r="G2604" i="10" s="1"/>
  <c r="N2603" i="10"/>
  <c r="E2603" i="10"/>
  <c r="F2603" i="10" s="1"/>
  <c r="N2602" i="10"/>
  <c r="E2602" i="10"/>
  <c r="F2602" i="10" s="1"/>
  <c r="I2602" i="10" s="1"/>
  <c r="N2601" i="10"/>
  <c r="E2601" i="10"/>
  <c r="F2601" i="10" s="1"/>
  <c r="N2600" i="10"/>
  <c r="E2600" i="10"/>
  <c r="F2600" i="10" s="1"/>
  <c r="G2600" i="10" s="1"/>
  <c r="N2599" i="10"/>
  <c r="E2599" i="10"/>
  <c r="F2599" i="10" s="1"/>
  <c r="N2598" i="10"/>
  <c r="E2598" i="10"/>
  <c r="F2598" i="10" s="1"/>
  <c r="I2598" i="10" s="1"/>
  <c r="N2597" i="10"/>
  <c r="E2597" i="10"/>
  <c r="F2597" i="10" s="1"/>
  <c r="I2597" i="10" s="1"/>
  <c r="N2596" i="10"/>
  <c r="E2596" i="10"/>
  <c r="F2596" i="10" s="1"/>
  <c r="I2596" i="10" s="1"/>
  <c r="N2595" i="10"/>
  <c r="E2595" i="10"/>
  <c r="F2595" i="10" s="1"/>
  <c r="N2594" i="10"/>
  <c r="E2594" i="10"/>
  <c r="F2594" i="10" s="1"/>
  <c r="I2594" i="10" s="1"/>
  <c r="N2593" i="10"/>
  <c r="E2593" i="10"/>
  <c r="F2593" i="10" s="1"/>
  <c r="N2592" i="10"/>
  <c r="E2592" i="10"/>
  <c r="F2592" i="10" s="1"/>
  <c r="I2592" i="10" s="1"/>
  <c r="B2592" i="10"/>
  <c r="B2593" i="10" s="1"/>
  <c r="B2594" i="10" s="1"/>
  <c r="B2595" i="10" s="1"/>
  <c r="B2596" i="10" s="1"/>
  <c r="B2597" i="10" s="1"/>
  <c r="B2598" i="10" s="1"/>
  <c r="N2591" i="10"/>
  <c r="E2591" i="10"/>
  <c r="F2591" i="10" s="1"/>
  <c r="I2591" i="10" s="1"/>
  <c r="N2590" i="10"/>
  <c r="E2590" i="10"/>
  <c r="F2590" i="10" s="1"/>
  <c r="H2590" i="10" s="1"/>
  <c r="N2589" i="10"/>
  <c r="E2589" i="10"/>
  <c r="F2589" i="10" s="1"/>
  <c r="G2589" i="10" s="1"/>
  <c r="N2588" i="10"/>
  <c r="E2588" i="10"/>
  <c r="F2588" i="10" s="1"/>
  <c r="N2587" i="10"/>
  <c r="E2587" i="10"/>
  <c r="F2587" i="10" s="1"/>
  <c r="N2586" i="10"/>
  <c r="E2586" i="10"/>
  <c r="F2586" i="10" s="1"/>
  <c r="N2585" i="10"/>
  <c r="E2585" i="10"/>
  <c r="F2585" i="10" s="1"/>
  <c r="I2585" i="10" s="1"/>
  <c r="N2584" i="10"/>
  <c r="E2584" i="10"/>
  <c r="F2584" i="10" s="1"/>
  <c r="N2583" i="10"/>
  <c r="E2583" i="10"/>
  <c r="F2583" i="10" s="1"/>
  <c r="I2583" i="10" s="1"/>
  <c r="N2582" i="10"/>
  <c r="E2582" i="10"/>
  <c r="F2582" i="10" s="1"/>
  <c r="N2581" i="10"/>
  <c r="E2581" i="10"/>
  <c r="F2581" i="10" s="1"/>
  <c r="N2580" i="10"/>
  <c r="E2580" i="10"/>
  <c r="F2580" i="10" s="1"/>
  <c r="G2580" i="10" s="1"/>
  <c r="N2579" i="10"/>
  <c r="E2579" i="10"/>
  <c r="F2579" i="10" s="1"/>
  <c r="N2578" i="10"/>
  <c r="E2578" i="10"/>
  <c r="F2578" i="10" s="1"/>
  <c r="I2578" i="10" s="1"/>
  <c r="N2577" i="10"/>
  <c r="E2577" i="10"/>
  <c r="F2577" i="10" s="1"/>
  <c r="N2576" i="10"/>
  <c r="E2576" i="10"/>
  <c r="F2576" i="10" s="1"/>
  <c r="N2575" i="10"/>
  <c r="E2575" i="10"/>
  <c r="F2575" i="10" s="1"/>
  <c r="G2575" i="10" s="1"/>
  <c r="N2574" i="10"/>
  <c r="E2574" i="10"/>
  <c r="F2574" i="10" s="1"/>
  <c r="B2574" i="10"/>
  <c r="B2575" i="10" s="1"/>
  <c r="N2573" i="10"/>
  <c r="E2573" i="10"/>
  <c r="F2573" i="10" s="1"/>
  <c r="N2572" i="10"/>
  <c r="E2572" i="10"/>
  <c r="F2572" i="10" s="1"/>
  <c r="N2571" i="10"/>
  <c r="E2571" i="10"/>
  <c r="F2571" i="10" s="1"/>
  <c r="N2570" i="10"/>
  <c r="E2570" i="10"/>
  <c r="F2570" i="10" s="1"/>
  <c r="N2569" i="10"/>
  <c r="E2569" i="10"/>
  <c r="F2569" i="10" s="1"/>
  <c r="N2568" i="10"/>
  <c r="E2568" i="10"/>
  <c r="F2568" i="10" s="1"/>
  <c r="G2568" i="10" s="1"/>
  <c r="N2567" i="10"/>
  <c r="E2567" i="10"/>
  <c r="F2567" i="10" s="1"/>
  <c r="N2566" i="10"/>
  <c r="E2566" i="10"/>
  <c r="F2566" i="10" s="1"/>
  <c r="N2565" i="10"/>
  <c r="E2565" i="10"/>
  <c r="F2565" i="10" s="1"/>
  <c r="N2564" i="10"/>
  <c r="E2564" i="10"/>
  <c r="F2564" i="10" s="1"/>
  <c r="N2563" i="10"/>
  <c r="E2563" i="10"/>
  <c r="F2563" i="10" s="1"/>
  <c r="N2562" i="10"/>
  <c r="E2562" i="10"/>
  <c r="F2562" i="10" s="1"/>
  <c r="N2561" i="10"/>
  <c r="E2561" i="10"/>
  <c r="F2561" i="10" s="1"/>
  <c r="N2560" i="10"/>
  <c r="E2560" i="10"/>
  <c r="F2560" i="10" s="1"/>
  <c r="N2559" i="10"/>
  <c r="E2559" i="10"/>
  <c r="F2559" i="10" s="1"/>
  <c r="N2558" i="10"/>
  <c r="E2558" i="10"/>
  <c r="F2558" i="10" s="1"/>
  <c r="N2557" i="10"/>
  <c r="E2557" i="10"/>
  <c r="F2557" i="10" s="1"/>
  <c r="N2556" i="10"/>
  <c r="E2556" i="10"/>
  <c r="F2556" i="10" s="1"/>
  <c r="B2556" i="10"/>
  <c r="B2557" i="10" s="1"/>
  <c r="N2555" i="10"/>
  <c r="E2555" i="10"/>
  <c r="F2555" i="10" s="1"/>
  <c r="N2554" i="10"/>
  <c r="E2554" i="10"/>
  <c r="F2554" i="10" s="1"/>
  <c r="N2553" i="10"/>
  <c r="E2553" i="10"/>
  <c r="F2553" i="10" s="1"/>
  <c r="H2553" i="10" s="1"/>
  <c r="N2552" i="10"/>
  <c r="E2552" i="10"/>
  <c r="F2552" i="10" s="1"/>
  <c r="N2551" i="10"/>
  <c r="E2551" i="10"/>
  <c r="F2551" i="10" s="1"/>
  <c r="N2550" i="10"/>
  <c r="E2550" i="10"/>
  <c r="F2550" i="10" s="1"/>
  <c r="N2549" i="10"/>
  <c r="E2549" i="10"/>
  <c r="F2549" i="10" s="1"/>
  <c r="N2548" i="10"/>
  <c r="E2548" i="10"/>
  <c r="F2548" i="10" s="1"/>
  <c r="G2548" i="10" s="1"/>
  <c r="N2547" i="10"/>
  <c r="E2547" i="10"/>
  <c r="F2547" i="10" s="1"/>
  <c r="N2546" i="10"/>
  <c r="E2546" i="10"/>
  <c r="F2546" i="10" s="1"/>
  <c r="N2545" i="10"/>
  <c r="E2545" i="10"/>
  <c r="F2545" i="10" s="1"/>
  <c r="N2544" i="10"/>
  <c r="E2544" i="10"/>
  <c r="F2544" i="10" s="1"/>
  <c r="N2543" i="10"/>
  <c r="E2543" i="10"/>
  <c r="F2543" i="10" s="1"/>
  <c r="N2542" i="10"/>
  <c r="E2542" i="10"/>
  <c r="F2542" i="10" s="1"/>
  <c r="N2541" i="10"/>
  <c r="E2541" i="10"/>
  <c r="F2541" i="10" s="1"/>
  <c r="N2540" i="10"/>
  <c r="E2540" i="10"/>
  <c r="F2540" i="10" s="1"/>
  <c r="N2539" i="10"/>
  <c r="E2539" i="10"/>
  <c r="F2539" i="10" s="1"/>
  <c r="N2538" i="10"/>
  <c r="E2538" i="10"/>
  <c r="F2538" i="10" s="1"/>
  <c r="B2538" i="10"/>
  <c r="B2539" i="10" s="1"/>
  <c r="N2537" i="10"/>
  <c r="E2537" i="10"/>
  <c r="F2537" i="10" s="1"/>
  <c r="N2536" i="10"/>
  <c r="E2536" i="10"/>
  <c r="F2536" i="10" s="1"/>
  <c r="N2535" i="10"/>
  <c r="E2535" i="10"/>
  <c r="F2535" i="10" s="1"/>
  <c r="N2534" i="10"/>
  <c r="E2534" i="10"/>
  <c r="F2534" i="10" s="1"/>
  <c r="N2533" i="10"/>
  <c r="E2533" i="10"/>
  <c r="F2533" i="10" s="1"/>
  <c r="N2532" i="10"/>
  <c r="E2532" i="10"/>
  <c r="F2532" i="10" s="1"/>
  <c r="N2531" i="10"/>
  <c r="E2531" i="10"/>
  <c r="F2531" i="10" s="1"/>
  <c r="N2530" i="10"/>
  <c r="E2530" i="10"/>
  <c r="F2530" i="10" s="1"/>
  <c r="N2529" i="10"/>
  <c r="E2529" i="10"/>
  <c r="F2529" i="10" s="1"/>
  <c r="N2528" i="10"/>
  <c r="E2528" i="10"/>
  <c r="F2528" i="10" s="1"/>
  <c r="N2527" i="10"/>
  <c r="E2527" i="10"/>
  <c r="F2527" i="10" s="1"/>
  <c r="N2526" i="10"/>
  <c r="E2526" i="10"/>
  <c r="F2526" i="10" s="1"/>
  <c r="N2525" i="10"/>
  <c r="E2525" i="10"/>
  <c r="F2525" i="10" s="1"/>
  <c r="N2524" i="10"/>
  <c r="E2524" i="10"/>
  <c r="F2524" i="10" s="1"/>
  <c r="N2523" i="10"/>
  <c r="E2523" i="10"/>
  <c r="F2523" i="10" s="1"/>
  <c r="N2522" i="10"/>
  <c r="E2522" i="10"/>
  <c r="F2522" i="10" s="1"/>
  <c r="N2521" i="10"/>
  <c r="E2521" i="10"/>
  <c r="F2521" i="10" s="1"/>
  <c r="N2520" i="10"/>
  <c r="E2520" i="10"/>
  <c r="F2520" i="10" s="1"/>
  <c r="B2520" i="10"/>
  <c r="B2521" i="10" s="1"/>
  <c r="N2519" i="10"/>
  <c r="E2519" i="10"/>
  <c r="F2519" i="10" s="1"/>
  <c r="H2519" i="10" s="1"/>
  <c r="N2518" i="10"/>
  <c r="E2518" i="10"/>
  <c r="F2518" i="10" s="1"/>
  <c r="N2517" i="10"/>
  <c r="E2517" i="10"/>
  <c r="F2517" i="10" s="1"/>
  <c r="N2516" i="10"/>
  <c r="E2516" i="10"/>
  <c r="F2516" i="10" s="1"/>
  <c r="H2516" i="10" s="1"/>
  <c r="N2515" i="10"/>
  <c r="E2515" i="10"/>
  <c r="F2515" i="10" s="1"/>
  <c r="N2514" i="10"/>
  <c r="F2514" i="10"/>
  <c r="E2514" i="10"/>
  <c r="N2513" i="10"/>
  <c r="E2513" i="10"/>
  <c r="F2513" i="10" s="1"/>
  <c r="N2512" i="10"/>
  <c r="E2512" i="10"/>
  <c r="F2512" i="10" s="1"/>
  <c r="N2511" i="10"/>
  <c r="E2511" i="10"/>
  <c r="F2511" i="10" s="1"/>
  <c r="H2511" i="10" s="1"/>
  <c r="N2510" i="10"/>
  <c r="E2510" i="10"/>
  <c r="F2510" i="10" s="1"/>
  <c r="N2509" i="10"/>
  <c r="E2509" i="10"/>
  <c r="F2509" i="10" s="1"/>
  <c r="G2509" i="10" s="1"/>
  <c r="N2508" i="10"/>
  <c r="E2508" i="10"/>
  <c r="F2508" i="10" s="1"/>
  <c r="N2507" i="10"/>
  <c r="E2507" i="10"/>
  <c r="F2507" i="10" s="1"/>
  <c r="H2507" i="10" s="1"/>
  <c r="B2507" i="10"/>
  <c r="N2506" i="10"/>
  <c r="E2506" i="10"/>
  <c r="F2506" i="10" s="1"/>
  <c r="N2505" i="10"/>
  <c r="E2505" i="10"/>
  <c r="F2505" i="10" s="1"/>
  <c r="N2504" i="10"/>
  <c r="E2504" i="10"/>
  <c r="F2504" i="10" s="1"/>
  <c r="I2504" i="10" s="1"/>
  <c r="N2503" i="10"/>
  <c r="E2503" i="10"/>
  <c r="F2503" i="10" s="1"/>
  <c r="N2502" i="10"/>
  <c r="E2502" i="10"/>
  <c r="F2502" i="10" s="1"/>
  <c r="N2501" i="10"/>
  <c r="E2501" i="10"/>
  <c r="F2501" i="10" s="1"/>
  <c r="N2500" i="10"/>
  <c r="E2500" i="10"/>
  <c r="F2500" i="10" s="1"/>
  <c r="N2499" i="10"/>
  <c r="E2499" i="10"/>
  <c r="F2499" i="10" s="1"/>
  <c r="H2499" i="10" s="1"/>
  <c r="N2498" i="10"/>
  <c r="E2498" i="10"/>
  <c r="F2498" i="10" s="1"/>
  <c r="N2497" i="10"/>
  <c r="E2497" i="10"/>
  <c r="F2497" i="10" s="1"/>
  <c r="B2497" i="10"/>
  <c r="N2496" i="10"/>
  <c r="E2496" i="10"/>
  <c r="F2496" i="10" s="1"/>
  <c r="N2495" i="10"/>
  <c r="E2495" i="10"/>
  <c r="F2495" i="10" s="1"/>
  <c r="N2494" i="10"/>
  <c r="E2494" i="10"/>
  <c r="F2494" i="10" s="1"/>
  <c r="I2494" i="10" s="1"/>
  <c r="N2493" i="10"/>
  <c r="E2493" i="10"/>
  <c r="F2493" i="10" s="1"/>
  <c r="G2493" i="10" s="1"/>
  <c r="N2492" i="10"/>
  <c r="E2492" i="10"/>
  <c r="F2492" i="10" s="1"/>
  <c r="G2492" i="10" s="1"/>
  <c r="N2491" i="10"/>
  <c r="E2491" i="10"/>
  <c r="F2491" i="10" s="1"/>
  <c r="N2490" i="10"/>
  <c r="E2490" i="10"/>
  <c r="F2490" i="10" s="1"/>
  <c r="N2489" i="10"/>
  <c r="E2489" i="10"/>
  <c r="F2489" i="10" s="1"/>
  <c r="N2488" i="10"/>
  <c r="E2488" i="10"/>
  <c r="F2488" i="10" s="1"/>
  <c r="N2487" i="10"/>
  <c r="E2487" i="10"/>
  <c r="F2487" i="10" s="1"/>
  <c r="G2487" i="10" s="1"/>
  <c r="N2486" i="10"/>
  <c r="E2486" i="10"/>
  <c r="F2486" i="10" s="1"/>
  <c r="N2485" i="10"/>
  <c r="E2485" i="10"/>
  <c r="F2485" i="10" s="1"/>
  <c r="N2484" i="10"/>
  <c r="E2484" i="10"/>
  <c r="F2484" i="10" s="1"/>
  <c r="H2484" i="10" s="1"/>
  <c r="N2483" i="10"/>
  <c r="E2483" i="10"/>
  <c r="F2483" i="10" s="1"/>
  <c r="N2482" i="10"/>
  <c r="E2482" i="10"/>
  <c r="F2482" i="10" s="1"/>
  <c r="N2481" i="10"/>
  <c r="E2481" i="10"/>
  <c r="F2481" i="10" s="1"/>
  <c r="I2481" i="10" s="1"/>
  <c r="N2480" i="10"/>
  <c r="E2480" i="10"/>
  <c r="F2480" i="10" s="1"/>
  <c r="N2479" i="10"/>
  <c r="E2479" i="10"/>
  <c r="F2479" i="10" s="1"/>
  <c r="G2479" i="10" s="1"/>
  <c r="B2479" i="10"/>
  <c r="N2478" i="10"/>
  <c r="E2478" i="10"/>
  <c r="F2478" i="10" s="1"/>
  <c r="N2477" i="10"/>
  <c r="E2477" i="10"/>
  <c r="F2477" i="10" s="1"/>
  <c r="N2476" i="10"/>
  <c r="E2476" i="10"/>
  <c r="F2476" i="10" s="1"/>
  <c r="I2476" i="10" s="1"/>
  <c r="N2475" i="10"/>
  <c r="E2475" i="10"/>
  <c r="F2475" i="10" s="1"/>
  <c r="G2475" i="10" s="1"/>
  <c r="N2474" i="10"/>
  <c r="E2474" i="10"/>
  <c r="F2474" i="10" s="1"/>
  <c r="G2474" i="10" s="1"/>
  <c r="N2473" i="10"/>
  <c r="E2473" i="10"/>
  <c r="F2473" i="10" s="1"/>
  <c r="N2472" i="10"/>
  <c r="E2472" i="10"/>
  <c r="F2472" i="10" s="1"/>
  <c r="I2472" i="10" s="1"/>
  <c r="N2471" i="10"/>
  <c r="E2471" i="10"/>
  <c r="F2471" i="10" s="1"/>
  <c r="N2470" i="10"/>
  <c r="E2470" i="10"/>
  <c r="F2470" i="10" s="1"/>
  <c r="N2469" i="10"/>
  <c r="E2469" i="10"/>
  <c r="F2469" i="10" s="1"/>
  <c r="N2468" i="10"/>
  <c r="E2468" i="10"/>
  <c r="F2468" i="10" s="1"/>
  <c r="N2467" i="10"/>
  <c r="E2467" i="10"/>
  <c r="F2467" i="10" s="1"/>
  <c r="I2467" i="10" s="1"/>
  <c r="N2466" i="10"/>
  <c r="E2466" i="10"/>
  <c r="F2466" i="10" s="1"/>
  <c r="G2466" i="10" s="1"/>
  <c r="N2465" i="10"/>
  <c r="E2465" i="10"/>
  <c r="F2465" i="10" s="1"/>
  <c r="N2464" i="10"/>
  <c r="E2464" i="10"/>
  <c r="F2464" i="10" s="1"/>
  <c r="N2463" i="10"/>
  <c r="E2463" i="10"/>
  <c r="F2463" i="10" s="1"/>
  <c r="N2462" i="10"/>
  <c r="E2462" i="10"/>
  <c r="F2462" i="10" s="1"/>
  <c r="N2461" i="10"/>
  <c r="E2461" i="10"/>
  <c r="F2461" i="10" s="1"/>
  <c r="I2461" i="10" s="1"/>
  <c r="B2461" i="10"/>
  <c r="B2462" i="10" s="1"/>
  <c r="N2460" i="10"/>
  <c r="E2460" i="10"/>
  <c r="F2460" i="10" s="1"/>
  <c r="H2460" i="10" s="1"/>
  <c r="N2459" i="10"/>
  <c r="E2459" i="10"/>
  <c r="F2459" i="10" s="1"/>
  <c r="I2459" i="10" s="1"/>
  <c r="N2458" i="10"/>
  <c r="E2458" i="10"/>
  <c r="F2458" i="10" s="1"/>
  <c r="G2458" i="10" s="1"/>
  <c r="N2457" i="10"/>
  <c r="E2457" i="10"/>
  <c r="F2457" i="10" s="1"/>
  <c r="N2456" i="10"/>
  <c r="E2456" i="10"/>
  <c r="F2456" i="10" s="1"/>
  <c r="G2456" i="10" s="1"/>
  <c r="N2455" i="10"/>
  <c r="E2455" i="10"/>
  <c r="F2455" i="10" s="1"/>
  <c r="G2455" i="10" s="1"/>
  <c r="N2454" i="10"/>
  <c r="E2454" i="10"/>
  <c r="F2454" i="10" s="1"/>
  <c r="I2454" i="10" s="1"/>
  <c r="N2453" i="10"/>
  <c r="E2453" i="10"/>
  <c r="F2453" i="10" s="1"/>
  <c r="N2452" i="10"/>
  <c r="E2452" i="10"/>
  <c r="F2452" i="10" s="1"/>
  <c r="H2452" i="10" s="1"/>
  <c r="N2451" i="10"/>
  <c r="E2451" i="10"/>
  <c r="F2451" i="10" s="1"/>
  <c r="I2451" i="10" s="1"/>
  <c r="N2450" i="10"/>
  <c r="E2450" i="10"/>
  <c r="F2450" i="10" s="1"/>
  <c r="G2450" i="10" s="1"/>
  <c r="N2449" i="10"/>
  <c r="E2449" i="10"/>
  <c r="F2449" i="10" s="1"/>
  <c r="N2448" i="10"/>
  <c r="G2448" i="10"/>
  <c r="E2448" i="10"/>
  <c r="F2448" i="10" s="1"/>
  <c r="I2448" i="10" s="1"/>
  <c r="N2447" i="10"/>
  <c r="E2447" i="10"/>
  <c r="F2447" i="10" s="1"/>
  <c r="G2447" i="10" s="1"/>
  <c r="N2446" i="10"/>
  <c r="E2446" i="10"/>
  <c r="F2446" i="10" s="1"/>
  <c r="N2445" i="10"/>
  <c r="E2445" i="10"/>
  <c r="F2445" i="10" s="1"/>
  <c r="N2444" i="10"/>
  <c r="E2444" i="10"/>
  <c r="F2444" i="10" s="1"/>
  <c r="H2444" i="10" s="1"/>
  <c r="N2443" i="10"/>
  <c r="E2443" i="10"/>
  <c r="F2443" i="10" s="1"/>
  <c r="B2443" i="10"/>
  <c r="B2444" i="10" s="1"/>
  <c r="N2442" i="10"/>
  <c r="E2442" i="10"/>
  <c r="F2442" i="10" s="1"/>
  <c r="N2441" i="10"/>
  <c r="E2441" i="10"/>
  <c r="F2441" i="10" s="1"/>
  <c r="N2440" i="10"/>
  <c r="E2440" i="10"/>
  <c r="F2440" i="10" s="1"/>
  <c r="N2439" i="10"/>
  <c r="E2439" i="10"/>
  <c r="F2439" i="10" s="1"/>
  <c r="I2439" i="10" s="1"/>
  <c r="N2438" i="10"/>
  <c r="E2438" i="10"/>
  <c r="F2438" i="10" s="1"/>
  <c r="N2437" i="10"/>
  <c r="E2437" i="10"/>
  <c r="F2437" i="10" s="1"/>
  <c r="N2436" i="10"/>
  <c r="E2436" i="10"/>
  <c r="F2436" i="10" s="1"/>
  <c r="N2435" i="10"/>
  <c r="E2435" i="10"/>
  <c r="F2435" i="10" s="1"/>
  <c r="I2435" i="10" s="1"/>
  <c r="N2434" i="10"/>
  <c r="E2434" i="10"/>
  <c r="F2434" i="10" s="1"/>
  <c r="I2434" i="10" s="1"/>
  <c r="N2433" i="10"/>
  <c r="E2433" i="10"/>
  <c r="F2433" i="10" s="1"/>
  <c r="N2432" i="10"/>
  <c r="E2432" i="10"/>
  <c r="F2432" i="10" s="1"/>
  <c r="N2431" i="10"/>
  <c r="E2431" i="10"/>
  <c r="F2431" i="10" s="1"/>
  <c r="N2430" i="10"/>
  <c r="E2430" i="10"/>
  <c r="F2430" i="10" s="1"/>
  <c r="N2429" i="10"/>
  <c r="E2429" i="10"/>
  <c r="F2429" i="10" s="1"/>
  <c r="N2428" i="10"/>
  <c r="E2428" i="10"/>
  <c r="F2428" i="10" s="1"/>
  <c r="N2427" i="10"/>
  <c r="E2427" i="10"/>
  <c r="F2427" i="10" s="1"/>
  <c r="G2427" i="10" s="1"/>
  <c r="N2426" i="10"/>
  <c r="E2426" i="10"/>
  <c r="F2426" i="10" s="1"/>
  <c r="I2426" i="10" s="1"/>
  <c r="N2425" i="10"/>
  <c r="E2425" i="10"/>
  <c r="F2425" i="10" s="1"/>
  <c r="N2424" i="10"/>
  <c r="E2424" i="10"/>
  <c r="F2424" i="10" s="1"/>
  <c r="I2424" i="10" s="1"/>
  <c r="N2423" i="10"/>
  <c r="E2423" i="10"/>
  <c r="F2423" i="10" s="1"/>
  <c r="N2422" i="10"/>
  <c r="F2422" i="10"/>
  <c r="I2422" i="10" s="1"/>
  <c r="E2422" i="10"/>
  <c r="N2421" i="10"/>
  <c r="E2421" i="10"/>
  <c r="F2421" i="10" s="1"/>
  <c r="N2420" i="10"/>
  <c r="E2420" i="10"/>
  <c r="F2420" i="10" s="1"/>
  <c r="I2420" i="10" s="1"/>
  <c r="B2420" i="10"/>
  <c r="B2421" i="10" s="1"/>
  <c r="N2419" i="10"/>
  <c r="E2419" i="10"/>
  <c r="F2419" i="10" s="1"/>
  <c r="N2418" i="10"/>
  <c r="E2418" i="10"/>
  <c r="F2418" i="10" s="1"/>
  <c r="N2417" i="10"/>
  <c r="E2417" i="10"/>
  <c r="F2417" i="10" s="1"/>
  <c r="I2417" i="10" s="1"/>
  <c r="N2416" i="10"/>
  <c r="E2416" i="10"/>
  <c r="F2416" i="10" s="1"/>
  <c r="N2415" i="10"/>
  <c r="E2415" i="10"/>
  <c r="F2415" i="10" s="1"/>
  <c r="I2415" i="10" s="1"/>
  <c r="N2414" i="10"/>
  <c r="E2414" i="10"/>
  <c r="F2414" i="10" s="1"/>
  <c r="N2413" i="10"/>
  <c r="E2413" i="10"/>
  <c r="F2413" i="10" s="1"/>
  <c r="N2412" i="10"/>
  <c r="E2412" i="10"/>
  <c r="F2412" i="10" s="1"/>
  <c r="N2411" i="10"/>
  <c r="E2411" i="10"/>
  <c r="F2411" i="10" s="1"/>
  <c r="N2410" i="10"/>
  <c r="E2410" i="10"/>
  <c r="F2410" i="10" s="1"/>
  <c r="N2409" i="10"/>
  <c r="E2409" i="10"/>
  <c r="F2409" i="10" s="1"/>
  <c r="N2408" i="10"/>
  <c r="E2408" i="10"/>
  <c r="F2408" i="10" s="1"/>
  <c r="N2407" i="10"/>
  <c r="E2407" i="10"/>
  <c r="F2407" i="10" s="1"/>
  <c r="I2407" i="10" s="1"/>
  <c r="N2406" i="10"/>
  <c r="E2406" i="10"/>
  <c r="F2406" i="10" s="1"/>
  <c r="N2405" i="10"/>
  <c r="E2405" i="10"/>
  <c r="F2405" i="10" s="1"/>
  <c r="N2404" i="10"/>
  <c r="E2404" i="10"/>
  <c r="F2404" i="10" s="1"/>
  <c r="N2403" i="10"/>
  <c r="E2403" i="10"/>
  <c r="F2403" i="10" s="1"/>
  <c r="N2402" i="10"/>
  <c r="E2402" i="10"/>
  <c r="F2402" i="10" s="1"/>
  <c r="I2402" i="10" s="1"/>
  <c r="B2402" i="10"/>
  <c r="B2403" i="10" s="1"/>
  <c r="N2401" i="10"/>
  <c r="E2401" i="10"/>
  <c r="F2401" i="10" s="1"/>
  <c r="N2400" i="10"/>
  <c r="E2400" i="10"/>
  <c r="F2400" i="10" s="1"/>
  <c r="N2399" i="10"/>
  <c r="E2399" i="10"/>
  <c r="F2399" i="10" s="1"/>
  <c r="N2398" i="10"/>
  <c r="E2398" i="10"/>
  <c r="F2398" i="10" s="1"/>
  <c r="N2397" i="10"/>
  <c r="E2397" i="10"/>
  <c r="F2397" i="10" s="1"/>
  <c r="I2397" i="10" s="1"/>
  <c r="N2396" i="10"/>
  <c r="E2396" i="10"/>
  <c r="F2396" i="10" s="1"/>
  <c r="N2395" i="10"/>
  <c r="E2395" i="10"/>
  <c r="F2395" i="10" s="1"/>
  <c r="N2394" i="10"/>
  <c r="E2394" i="10"/>
  <c r="F2394" i="10" s="1"/>
  <c r="N2393" i="10"/>
  <c r="F2393" i="10"/>
  <c r="E2393" i="10"/>
  <c r="N2392" i="10"/>
  <c r="E2392" i="10"/>
  <c r="F2392" i="10" s="1"/>
  <c r="N2391" i="10"/>
  <c r="E2391" i="10"/>
  <c r="F2391" i="10" s="1"/>
  <c r="N2390" i="10"/>
  <c r="E2390" i="10"/>
  <c r="F2390" i="10" s="1"/>
  <c r="I2390" i="10" s="1"/>
  <c r="N2389" i="10"/>
  <c r="E2389" i="10"/>
  <c r="F2389" i="10" s="1"/>
  <c r="N2388" i="10"/>
  <c r="E2388" i="10"/>
  <c r="F2388" i="10" s="1"/>
  <c r="G2388" i="10" s="1"/>
  <c r="N2387" i="10"/>
  <c r="E2387" i="10"/>
  <c r="F2387" i="10" s="1"/>
  <c r="G2387" i="10" s="1"/>
  <c r="N2386" i="10"/>
  <c r="E2386" i="10"/>
  <c r="F2386" i="10" s="1"/>
  <c r="N2385" i="10"/>
  <c r="E2385" i="10"/>
  <c r="F2385" i="10" s="1"/>
  <c r="N2384" i="10"/>
  <c r="E2384" i="10"/>
  <c r="F2384" i="10" s="1"/>
  <c r="B2384" i="10"/>
  <c r="B2385" i="10" s="1"/>
  <c r="N2383" i="10"/>
  <c r="E2383" i="10"/>
  <c r="F2383" i="10" s="1"/>
  <c r="N2382" i="10"/>
  <c r="E2382" i="10"/>
  <c r="F2382" i="10" s="1"/>
  <c r="N2381" i="10"/>
  <c r="E2381" i="10"/>
  <c r="F2381" i="10" s="1"/>
  <c r="N2380" i="10"/>
  <c r="E2380" i="10"/>
  <c r="F2380" i="10" s="1"/>
  <c r="I2380" i="10" s="1"/>
  <c r="N2379" i="10"/>
  <c r="E2379" i="10"/>
  <c r="F2379" i="10" s="1"/>
  <c r="H2379" i="10" s="1"/>
  <c r="N2378" i="10"/>
  <c r="E2378" i="10"/>
  <c r="F2378" i="10" s="1"/>
  <c r="N2377" i="10"/>
  <c r="F2377" i="10"/>
  <c r="G2377" i="10" s="1"/>
  <c r="E2377" i="10"/>
  <c r="N2376" i="10"/>
  <c r="E2376" i="10"/>
  <c r="F2376" i="10" s="1"/>
  <c r="I2376" i="10" s="1"/>
  <c r="N2375" i="10"/>
  <c r="E2375" i="10"/>
  <c r="F2375" i="10" s="1"/>
  <c r="H2375" i="10" s="1"/>
  <c r="N2374" i="10"/>
  <c r="E2374" i="10"/>
  <c r="F2374" i="10" s="1"/>
  <c r="G2374" i="10" s="1"/>
  <c r="N2373" i="10"/>
  <c r="E2373" i="10"/>
  <c r="F2373" i="10" s="1"/>
  <c r="N2372" i="10"/>
  <c r="E2372" i="10"/>
  <c r="F2372" i="10" s="1"/>
  <c r="N2371" i="10"/>
  <c r="E2371" i="10"/>
  <c r="F2371" i="10" s="1"/>
  <c r="H2371" i="10" s="1"/>
  <c r="N2370" i="10"/>
  <c r="E2370" i="10"/>
  <c r="F2370" i="10" s="1"/>
  <c r="I2370" i="10" s="1"/>
  <c r="N2369" i="10"/>
  <c r="E2369" i="10"/>
  <c r="F2369" i="10" s="1"/>
  <c r="N2368" i="10"/>
  <c r="E2368" i="10"/>
  <c r="F2368" i="10" s="1"/>
  <c r="I2368" i="10" s="1"/>
  <c r="N2367" i="10"/>
  <c r="E2367" i="10"/>
  <c r="F2367" i="10" s="1"/>
  <c r="N2366" i="10"/>
  <c r="E2366" i="10"/>
  <c r="F2366" i="10" s="1"/>
  <c r="B2366" i="10"/>
  <c r="N2365" i="10"/>
  <c r="E2365" i="10"/>
  <c r="F2365" i="10" s="1"/>
  <c r="N2364" i="10"/>
  <c r="E2364" i="10"/>
  <c r="F2364" i="10" s="1"/>
  <c r="I2364" i="10" s="1"/>
  <c r="N2363" i="10"/>
  <c r="E2363" i="10"/>
  <c r="F2363" i="10" s="1"/>
  <c r="N2362" i="10"/>
  <c r="E2362" i="10"/>
  <c r="F2362" i="10" s="1"/>
  <c r="N2361" i="10"/>
  <c r="E2361" i="10"/>
  <c r="F2361" i="10" s="1"/>
  <c r="H2361" i="10" s="1"/>
  <c r="N2360" i="10"/>
  <c r="E2360" i="10"/>
  <c r="F2360" i="10" s="1"/>
  <c r="N2359" i="10"/>
  <c r="E2359" i="10"/>
  <c r="F2359" i="10" s="1"/>
  <c r="N2358" i="10"/>
  <c r="E2358" i="10"/>
  <c r="F2358" i="10" s="1"/>
  <c r="I2358" i="10" s="1"/>
  <c r="N2357" i="10"/>
  <c r="E2357" i="10"/>
  <c r="F2357" i="10" s="1"/>
  <c r="N2356" i="10"/>
  <c r="E2356" i="10"/>
  <c r="F2356" i="10" s="1"/>
  <c r="I2356" i="10" s="1"/>
  <c r="N2355" i="10"/>
  <c r="E2355" i="10"/>
  <c r="F2355" i="10" s="1"/>
  <c r="I2355" i="10" s="1"/>
  <c r="N2354" i="10"/>
  <c r="E2354" i="10"/>
  <c r="F2354" i="10" s="1"/>
  <c r="N2353" i="10"/>
  <c r="E2353" i="10"/>
  <c r="F2353" i="10" s="1"/>
  <c r="N2352" i="10"/>
  <c r="E2352" i="10"/>
  <c r="F2352" i="10" s="1"/>
  <c r="N2351" i="10"/>
  <c r="E2351" i="10"/>
  <c r="F2351" i="10" s="1"/>
  <c r="N2350" i="10"/>
  <c r="E2350" i="10"/>
  <c r="F2350" i="10" s="1"/>
  <c r="I2350" i="10" s="1"/>
  <c r="N2349" i="10"/>
  <c r="E2349" i="10"/>
  <c r="F2349" i="10" s="1"/>
  <c r="N2348" i="10"/>
  <c r="E2348" i="10"/>
  <c r="F2348" i="10" s="1"/>
  <c r="B2348" i="10"/>
  <c r="B2349" i="10" s="1"/>
  <c r="N2347" i="10"/>
  <c r="E2347" i="10"/>
  <c r="F2347" i="10" s="1"/>
  <c r="N2346" i="10"/>
  <c r="E2346" i="10"/>
  <c r="F2346" i="10" s="1"/>
  <c r="N2345" i="10"/>
  <c r="E2345" i="10"/>
  <c r="F2345" i="10" s="1"/>
  <c r="N2344" i="10"/>
  <c r="E2344" i="10"/>
  <c r="F2344" i="10" s="1"/>
  <c r="N2343" i="10"/>
  <c r="E2343" i="10"/>
  <c r="F2343" i="10" s="1"/>
  <c r="N2342" i="10"/>
  <c r="E2342" i="10"/>
  <c r="F2342" i="10" s="1"/>
  <c r="N2341" i="10"/>
  <c r="E2341" i="10"/>
  <c r="F2341" i="10" s="1"/>
  <c r="N2340" i="10"/>
  <c r="E2340" i="10"/>
  <c r="F2340" i="10" s="1"/>
  <c r="N2339" i="10"/>
  <c r="E2339" i="10"/>
  <c r="F2339" i="10" s="1"/>
  <c r="N2338" i="10"/>
  <c r="E2338" i="10"/>
  <c r="F2338" i="10" s="1"/>
  <c r="N2337" i="10"/>
  <c r="E2337" i="10"/>
  <c r="F2337" i="10" s="1"/>
  <c r="N2336" i="10"/>
  <c r="E2336" i="10"/>
  <c r="F2336" i="10" s="1"/>
  <c r="N2335" i="10"/>
  <c r="E2335" i="10"/>
  <c r="F2335" i="10" s="1"/>
  <c r="B2335" i="10"/>
  <c r="B2336" i="10" s="1"/>
  <c r="N2334" i="10"/>
  <c r="E2334" i="10"/>
  <c r="F2334" i="10" s="1"/>
  <c r="N2333" i="10"/>
  <c r="E2333" i="10"/>
  <c r="F2333" i="10" s="1"/>
  <c r="N2332" i="10"/>
  <c r="E2332" i="10"/>
  <c r="F2332" i="10" s="1"/>
  <c r="N2331" i="10"/>
  <c r="E2331" i="10"/>
  <c r="F2331" i="10" s="1"/>
  <c r="G2331" i="10" s="1"/>
  <c r="N2330" i="10"/>
  <c r="E2330" i="10"/>
  <c r="F2330" i="10" s="1"/>
  <c r="N2329" i="10"/>
  <c r="E2329" i="10"/>
  <c r="F2329" i="10" s="1"/>
  <c r="I2329" i="10" s="1"/>
  <c r="N2328" i="10"/>
  <c r="E2328" i="10"/>
  <c r="F2328" i="10" s="1"/>
  <c r="N2327" i="10"/>
  <c r="E2327" i="10"/>
  <c r="F2327" i="10" s="1"/>
  <c r="N2326" i="10"/>
  <c r="E2326" i="10"/>
  <c r="F2326" i="10" s="1"/>
  <c r="N2325" i="10"/>
  <c r="E2325" i="10"/>
  <c r="F2325" i="10" s="1"/>
  <c r="G2325" i="10" s="1"/>
  <c r="B2325" i="10"/>
  <c r="B2326" i="10" s="1"/>
  <c r="N2324" i="10"/>
  <c r="E2324" i="10"/>
  <c r="F2324" i="10" s="1"/>
  <c r="I2324" i="10" s="1"/>
  <c r="N2323" i="10"/>
  <c r="E2323" i="10"/>
  <c r="F2323" i="10" s="1"/>
  <c r="N2322" i="10"/>
  <c r="E2322" i="10"/>
  <c r="F2322" i="10" s="1"/>
  <c r="I2322" i="10" s="1"/>
  <c r="N2321" i="10"/>
  <c r="E2321" i="10"/>
  <c r="F2321" i="10" s="1"/>
  <c r="N2320" i="10"/>
  <c r="F2320" i="10"/>
  <c r="G2320" i="10" s="1"/>
  <c r="E2320" i="10"/>
  <c r="N2319" i="10"/>
  <c r="E2319" i="10"/>
  <c r="F2319" i="10" s="1"/>
  <c r="N2318" i="10"/>
  <c r="E2318" i="10"/>
  <c r="F2318" i="10" s="1"/>
  <c r="H2318" i="10" s="1"/>
  <c r="N2317" i="10"/>
  <c r="E2317" i="10"/>
  <c r="F2317" i="10" s="1"/>
  <c r="N2316" i="10"/>
  <c r="E2316" i="10"/>
  <c r="F2316" i="10" s="1"/>
  <c r="N2315" i="10"/>
  <c r="E2315" i="10"/>
  <c r="F2315" i="10" s="1"/>
  <c r="N2314" i="10"/>
  <c r="E2314" i="10"/>
  <c r="F2314" i="10" s="1"/>
  <c r="N2313" i="10"/>
  <c r="E2313" i="10"/>
  <c r="F2313" i="10" s="1"/>
  <c r="G2313" i="10" s="1"/>
  <c r="N2312" i="10"/>
  <c r="E2312" i="10"/>
  <c r="F2312" i="10" s="1"/>
  <c r="N2311" i="10"/>
  <c r="E2311" i="10"/>
  <c r="F2311" i="10" s="1"/>
  <c r="N2310" i="10"/>
  <c r="E2310" i="10"/>
  <c r="F2310" i="10" s="1"/>
  <c r="H2310" i="10" s="1"/>
  <c r="N2309" i="10"/>
  <c r="E2309" i="10"/>
  <c r="F2309" i="10" s="1"/>
  <c r="N2308" i="10"/>
  <c r="E2308" i="10"/>
  <c r="F2308" i="10" s="1"/>
  <c r="N2307" i="10"/>
  <c r="E2307" i="10"/>
  <c r="F2307" i="10" s="1"/>
  <c r="G2307" i="10" s="1"/>
  <c r="B2307" i="10"/>
  <c r="B2308" i="10" s="1"/>
  <c r="N2306" i="10"/>
  <c r="E2306" i="10"/>
  <c r="F2306" i="10" s="1"/>
  <c r="N2305" i="10"/>
  <c r="E2305" i="10"/>
  <c r="F2305" i="10" s="1"/>
  <c r="N2304" i="10"/>
  <c r="E2304" i="10"/>
  <c r="F2304" i="10" s="1"/>
  <c r="I2304" i="10" s="1"/>
  <c r="N2303" i="10"/>
  <c r="E2303" i="10"/>
  <c r="F2303" i="10" s="1"/>
  <c r="N2302" i="10"/>
  <c r="E2302" i="10"/>
  <c r="F2302" i="10" s="1"/>
  <c r="H2302" i="10" s="1"/>
  <c r="N2301" i="10"/>
  <c r="E2301" i="10"/>
  <c r="F2301" i="10" s="1"/>
  <c r="N2300" i="10"/>
  <c r="E2300" i="10"/>
  <c r="F2300" i="10" s="1"/>
  <c r="N2299" i="10"/>
  <c r="E2299" i="10"/>
  <c r="F2299" i="10" s="1"/>
  <c r="H2299" i="10" s="1"/>
  <c r="N2298" i="10"/>
  <c r="E2298" i="10"/>
  <c r="F2298" i="10" s="1"/>
  <c r="N2297" i="10"/>
  <c r="E2297" i="10"/>
  <c r="F2297" i="10" s="1"/>
  <c r="N2296" i="10"/>
  <c r="E2296" i="10"/>
  <c r="F2296" i="10" s="1"/>
  <c r="I2296" i="10" s="1"/>
  <c r="N2295" i="10"/>
  <c r="E2295" i="10"/>
  <c r="F2295" i="10" s="1"/>
  <c r="N2294" i="10"/>
  <c r="E2294" i="10"/>
  <c r="F2294" i="10" s="1"/>
  <c r="N2293" i="10"/>
  <c r="E2293" i="10"/>
  <c r="F2293" i="10" s="1"/>
  <c r="N2292" i="10"/>
  <c r="E2292" i="10"/>
  <c r="F2292" i="10" s="1"/>
  <c r="N2291" i="10"/>
  <c r="E2291" i="10"/>
  <c r="F2291" i="10" s="1"/>
  <c r="N2290" i="10"/>
  <c r="E2290" i="10"/>
  <c r="F2290" i="10" s="1"/>
  <c r="N2289" i="10"/>
  <c r="E2289" i="10"/>
  <c r="F2289" i="10" s="1"/>
  <c r="N2288" i="10"/>
  <c r="E2288" i="10"/>
  <c r="F2288" i="10" s="1"/>
  <c r="N2287" i="10"/>
  <c r="E2287" i="10"/>
  <c r="F2287" i="10" s="1"/>
  <c r="N2286" i="10"/>
  <c r="E2286" i="10"/>
  <c r="F2286" i="10" s="1"/>
  <c r="N2285" i="10"/>
  <c r="E2285" i="10"/>
  <c r="F2285" i="10" s="1"/>
  <c r="N2284" i="10"/>
  <c r="E2284" i="10"/>
  <c r="F2284" i="10" s="1"/>
  <c r="N2283" i="10"/>
  <c r="E2283" i="10"/>
  <c r="F2283" i="10" s="1"/>
  <c r="H2283" i="10" s="1"/>
  <c r="N2282" i="10"/>
  <c r="E2282" i="10"/>
  <c r="F2282" i="10" s="1"/>
  <c r="N2281" i="10"/>
  <c r="E2281" i="10"/>
  <c r="F2281" i="10" s="1"/>
  <c r="N2280" i="10"/>
  <c r="E2280" i="10"/>
  <c r="F2280" i="10" s="1"/>
  <c r="N2279" i="10"/>
  <c r="E2279" i="10"/>
  <c r="F2279" i="10" s="1"/>
  <c r="N2278" i="10"/>
  <c r="F2278" i="10"/>
  <c r="H2278" i="10" s="1"/>
  <c r="E2278" i="10"/>
  <c r="N2277" i="10"/>
  <c r="E2277" i="10"/>
  <c r="F2277" i="10" s="1"/>
  <c r="N2276" i="10"/>
  <c r="E2276" i="10"/>
  <c r="F2276" i="10" s="1"/>
  <c r="N2275" i="10"/>
  <c r="E2275" i="10"/>
  <c r="F2275" i="10" s="1"/>
  <c r="H2275" i="10" s="1"/>
  <c r="N2274" i="10"/>
  <c r="E2274" i="10"/>
  <c r="F2274" i="10" s="1"/>
  <c r="N2273" i="10"/>
  <c r="E2273" i="10"/>
  <c r="F2273" i="10" s="1"/>
  <c r="N2272" i="10"/>
  <c r="E2272" i="10"/>
  <c r="F2272" i="10" s="1"/>
  <c r="N2271" i="10"/>
  <c r="E2271" i="10"/>
  <c r="F2271" i="10" s="1"/>
  <c r="N2270" i="10"/>
  <c r="E2270" i="10"/>
  <c r="F2270" i="10" s="1"/>
  <c r="G2270" i="10" s="1"/>
  <c r="N2269" i="10"/>
  <c r="E2269" i="10"/>
  <c r="F2269" i="10" s="1"/>
  <c r="N2268" i="10"/>
  <c r="E2268" i="10"/>
  <c r="F2268" i="10" s="1"/>
  <c r="H2268" i="10" s="1"/>
  <c r="N2267" i="10"/>
  <c r="E2267" i="10"/>
  <c r="F2267" i="10" s="1"/>
  <c r="N2266" i="10"/>
  <c r="E2266" i="10"/>
  <c r="F2266" i="10" s="1"/>
  <c r="N2265" i="10"/>
  <c r="E2265" i="10"/>
  <c r="F2265" i="10" s="1"/>
  <c r="N2264" i="10"/>
  <c r="E2264" i="10"/>
  <c r="F2264" i="10" s="1"/>
  <c r="N2263" i="10"/>
  <c r="E2263" i="10"/>
  <c r="F2263" i="10" s="1"/>
  <c r="N2262" i="10"/>
  <c r="E2262" i="10"/>
  <c r="F2262" i="10" s="1"/>
  <c r="G2262" i="10" s="1"/>
  <c r="N2261" i="10"/>
  <c r="E2261" i="10"/>
  <c r="F2261" i="10" s="1"/>
  <c r="N2260" i="10"/>
  <c r="E2260" i="10"/>
  <c r="F2260" i="10" s="1"/>
  <c r="N2259" i="10"/>
  <c r="E2259" i="10"/>
  <c r="F2259" i="10" s="1"/>
  <c r="H2259" i="10" s="1"/>
  <c r="N2258" i="10"/>
  <c r="E2258" i="10"/>
  <c r="F2258" i="10" s="1"/>
  <c r="N2257" i="10"/>
  <c r="E2257" i="10"/>
  <c r="F2257" i="10" s="1"/>
  <c r="N2256" i="10"/>
  <c r="E2256" i="10"/>
  <c r="F2256" i="10" s="1"/>
  <c r="N2255" i="10"/>
  <c r="E2255" i="10"/>
  <c r="F2255" i="10" s="1"/>
  <c r="N2254" i="10"/>
  <c r="E2254" i="10"/>
  <c r="F2254" i="10" s="1"/>
  <c r="I2254" i="10" s="1"/>
  <c r="N2253" i="10"/>
  <c r="E2253" i="10"/>
  <c r="F2253" i="10" s="1"/>
  <c r="N2252" i="10"/>
  <c r="E2252" i="10"/>
  <c r="F2252" i="10" s="1"/>
  <c r="N2251" i="10"/>
  <c r="E2251" i="10"/>
  <c r="F2251" i="10" s="1"/>
  <c r="H2251" i="10" s="1"/>
  <c r="N2250" i="10"/>
  <c r="E2250" i="10"/>
  <c r="F2250" i="10" s="1"/>
  <c r="N2249" i="10"/>
  <c r="E2249" i="10"/>
  <c r="F2249" i="10" s="1"/>
  <c r="N2248" i="10"/>
  <c r="E2248" i="10"/>
  <c r="F2248" i="10" s="1"/>
  <c r="N2247" i="10"/>
  <c r="E2247" i="10"/>
  <c r="F2247" i="10" s="1"/>
  <c r="N2246" i="10"/>
  <c r="E2246" i="10"/>
  <c r="F2246" i="10" s="1"/>
  <c r="I2246" i="10" s="1"/>
  <c r="N2245" i="10"/>
  <c r="E2245" i="10"/>
  <c r="F2245" i="10" s="1"/>
  <c r="I2245" i="10" s="1"/>
  <c r="N2244" i="10"/>
  <c r="E2244" i="10"/>
  <c r="F2244" i="10" s="1"/>
  <c r="N2243" i="10"/>
  <c r="E2243" i="10"/>
  <c r="F2243" i="10" s="1"/>
  <c r="N2242" i="10"/>
  <c r="E2242" i="10"/>
  <c r="F2242" i="10" s="1"/>
  <c r="N2241" i="10"/>
  <c r="E2241" i="10"/>
  <c r="F2241" i="10" s="1"/>
  <c r="N2240" i="10"/>
  <c r="E2240" i="10"/>
  <c r="F2240" i="10" s="1"/>
  <c r="N2239" i="10"/>
  <c r="E2239" i="10"/>
  <c r="F2239" i="10" s="1"/>
  <c r="N2238" i="10"/>
  <c r="E2238" i="10"/>
  <c r="F2238" i="10" s="1"/>
  <c r="I2238" i="10" s="1"/>
  <c r="N2237" i="10"/>
  <c r="E2237" i="10"/>
  <c r="F2237" i="10" s="1"/>
  <c r="N2236" i="10"/>
  <c r="E2236" i="10"/>
  <c r="F2236" i="10" s="1"/>
  <c r="N2235" i="10"/>
  <c r="E2235" i="10"/>
  <c r="F2235" i="10" s="1"/>
  <c r="H2235" i="10" s="1"/>
  <c r="N2234" i="10"/>
  <c r="E2234" i="10"/>
  <c r="F2234" i="10" s="1"/>
  <c r="N2233" i="10"/>
  <c r="E2233" i="10"/>
  <c r="F2233" i="10" s="1"/>
  <c r="N2232" i="10"/>
  <c r="E2232" i="10"/>
  <c r="F2232" i="10" s="1"/>
  <c r="N2231" i="10"/>
  <c r="E2231" i="10"/>
  <c r="F2231" i="10" s="1"/>
  <c r="N2230" i="10"/>
  <c r="E2230" i="10"/>
  <c r="F2230" i="10" s="1"/>
  <c r="H2230" i="10" s="1"/>
  <c r="B2230" i="10"/>
  <c r="O2229" i="10"/>
  <c r="N2229" i="10"/>
  <c r="E2229" i="10"/>
  <c r="F2229" i="10" s="1"/>
  <c r="I2229" i="10" s="1"/>
  <c r="O2228" i="10"/>
  <c r="N2228" i="10"/>
  <c r="E2228" i="10"/>
  <c r="F2228" i="10" s="1"/>
  <c r="H2228" i="10" s="1"/>
  <c r="O2227" i="10"/>
  <c r="N2227" i="10"/>
  <c r="E2227" i="10"/>
  <c r="F2227" i="10" s="1"/>
  <c r="O2226" i="10"/>
  <c r="N2226" i="10"/>
  <c r="E2226" i="10"/>
  <c r="F2226" i="10" s="1"/>
  <c r="H2226" i="10" s="1"/>
  <c r="O2225" i="10"/>
  <c r="N2225" i="10"/>
  <c r="E2225" i="10"/>
  <c r="F2225" i="10" s="1"/>
  <c r="I2225" i="10" s="1"/>
  <c r="O2224" i="10"/>
  <c r="N2224" i="10"/>
  <c r="E2224" i="10"/>
  <c r="F2224" i="10" s="1"/>
  <c r="O2223" i="10"/>
  <c r="N2223" i="10"/>
  <c r="E2223" i="10"/>
  <c r="F2223" i="10" s="1"/>
  <c r="I2223" i="10" s="1"/>
  <c r="O2222" i="10"/>
  <c r="N2222" i="10"/>
  <c r="E2222" i="10"/>
  <c r="F2222" i="10" s="1"/>
  <c r="O2221" i="10"/>
  <c r="N2221" i="10"/>
  <c r="E2221" i="10"/>
  <c r="F2221" i="10" s="1"/>
  <c r="O2220" i="10"/>
  <c r="N2220" i="10"/>
  <c r="E2220" i="10"/>
  <c r="F2220" i="10" s="1"/>
  <c r="H2220" i="10" s="1"/>
  <c r="O2219" i="10"/>
  <c r="N2219" i="10"/>
  <c r="E2219" i="10"/>
  <c r="F2219" i="10" s="1"/>
  <c r="G2219" i="10" s="1"/>
  <c r="O2218" i="10"/>
  <c r="N2218" i="10"/>
  <c r="E2218" i="10"/>
  <c r="F2218" i="10" s="1"/>
  <c r="O2217" i="10"/>
  <c r="N2217" i="10"/>
  <c r="H2217" i="10"/>
  <c r="E2217" i="10"/>
  <c r="F2217" i="10" s="1"/>
  <c r="G2217" i="10" s="1"/>
  <c r="O2216" i="10"/>
  <c r="N2216" i="10"/>
  <c r="E2216" i="10"/>
  <c r="F2216" i="10" s="1"/>
  <c r="O2215" i="10"/>
  <c r="N2215" i="10"/>
  <c r="E2215" i="10"/>
  <c r="F2215" i="10" s="1"/>
  <c r="G2215" i="10" s="1"/>
  <c r="O2214" i="10"/>
  <c r="N2214" i="10"/>
  <c r="E2214" i="10"/>
  <c r="F2214" i="10" s="1"/>
  <c r="O2213" i="10"/>
  <c r="N2213" i="10"/>
  <c r="E2213" i="10"/>
  <c r="F2213" i="10" s="1"/>
  <c r="O2212" i="10"/>
  <c r="N2212" i="10"/>
  <c r="E2212" i="10"/>
  <c r="F2212" i="10" s="1"/>
  <c r="O2211" i="10"/>
  <c r="N2211" i="10"/>
  <c r="E2211" i="10"/>
  <c r="F2211" i="10" s="1"/>
  <c r="H2211" i="10" s="1"/>
  <c r="O2210" i="10"/>
  <c r="N2210" i="10"/>
  <c r="E2210" i="10"/>
  <c r="F2210" i="10" s="1"/>
  <c r="O2209" i="10"/>
  <c r="N2209" i="10"/>
  <c r="E2209" i="10"/>
  <c r="F2209" i="10" s="1"/>
  <c r="O2208" i="10"/>
  <c r="N2208" i="10"/>
  <c r="E2208" i="10"/>
  <c r="F2208" i="10" s="1"/>
  <c r="O2207" i="10"/>
  <c r="N2207" i="10"/>
  <c r="E2207" i="10"/>
  <c r="F2207" i="10" s="1"/>
  <c r="O2206" i="10"/>
  <c r="N2206" i="10"/>
  <c r="E2206" i="10"/>
  <c r="F2206" i="10" s="1"/>
  <c r="G2206" i="10" s="1"/>
  <c r="O2205" i="10"/>
  <c r="N2205" i="10"/>
  <c r="E2205" i="10"/>
  <c r="F2205" i="10" s="1"/>
  <c r="O2204" i="10"/>
  <c r="N2204" i="10"/>
  <c r="E2204" i="10"/>
  <c r="F2204" i="10" s="1"/>
  <c r="I2204" i="10" s="1"/>
  <c r="O2203" i="10"/>
  <c r="N2203" i="10"/>
  <c r="E2203" i="10"/>
  <c r="F2203" i="10" s="1"/>
  <c r="I2203" i="10" s="1"/>
  <c r="O2202" i="10"/>
  <c r="N2202" i="10"/>
  <c r="E2202" i="10"/>
  <c r="F2202" i="10" s="1"/>
  <c r="O2201" i="10"/>
  <c r="N2201" i="10"/>
  <c r="E2201" i="10"/>
  <c r="F2201" i="10" s="1"/>
  <c r="O2200" i="10"/>
  <c r="N2200" i="10"/>
  <c r="E2200" i="10"/>
  <c r="F2200" i="10" s="1"/>
  <c r="O2199" i="10"/>
  <c r="N2199" i="10"/>
  <c r="E2199" i="10"/>
  <c r="F2199" i="10" s="1"/>
  <c r="O2198" i="10"/>
  <c r="N2198" i="10"/>
  <c r="E2198" i="10"/>
  <c r="F2198" i="10" s="1"/>
  <c r="O2197" i="10"/>
  <c r="N2197" i="10"/>
  <c r="E2197" i="10"/>
  <c r="F2197" i="10" s="1"/>
  <c r="O2196" i="10"/>
  <c r="N2196" i="10"/>
  <c r="E2196" i="10"/>
  <c r="F2196" i="10" s="1"/>
  <c r="O2195" i="10"/>
  <c r="N2195" i="10"/>
  <c r="E2195" i="10"/>
  <c r="F2195" i="10" s="1"/>
  <c r="I2195" i="10" s="1"/>
  <c r="O2194" i="10"/>
  <c r="N2194" i="10"/>
  <c r="E2194" i="10"/>
  <c r="F2194" i="10" s="1"/>
  <c r="O2193" i="10"/>
  <c r="N2193" i="10"/>
  <c r="E2193" i="10"/>
  <c r="F2193" i="10" s="1"/>
  <c r="O2192" i="10"/>
  <c r="N2192" i="10"/>
  <c r="E2192" i="10"/>
  <c r="F2192" i="10" s="1"/>
  <c r="O2191" i="10"/>
  <c r="N2191" i="10"/>
  <c r="F2191" i="10"/>
  <c r="G2191" i="10" s="1"/>
  <c r="E2191" i="10"/>
  <c r="O2190" i="10"/>
  <c r="N2190" i="10"/>
  <c r="E2190" i="10"/>
  <c r="F2190" i="10" s="1"/>
  <c r="O2189" i="10"/>
  <c r="N2189" i="10"/>
  <c r="E2189" i="10"/>
  <c r="F2189" i="10" s="1"/>
  <c r="O2188" i="10"/>
  <c r="N2188" i="10"/>
  <c r="E2188" i="10"/>
  <c r="F2188" i="10" s="1"/>
  <c r="O2187" i="10"/>
  <c r="N2187" i="10"/>
  <c r="E2187" i="10"/>
  <c r="F2187" i="10" s="1"/>
  <c r="O2186" i="10"/>
  <c r="N2186" i="10"/>
  <c r="E2186" i="10"/>
  <c r="F2186" i="10" s="1"/>
  <c r="O2185" i="10"/>
  <c r="N2185" i="10"/>
  <c r="E2185" i="10"/>
  <c r="F2185" i="10" s="1"/>
  <c r="O2184" i="10"/>
  <c r="N2184" i="10"/>
  <c r="E2184" i="10"/>
  <c r="F2184" i="10" s="1"/>
  <c r="O2183" i="10"/>
  <c r="N2183" i="10"/>
  <c r="E2183" i="10"/>
  <c r="F2183" i="10" s="1"/>
  <c r="G2183" i="10" s="1"/>
  <c r="O2182" i="10"/>
  <c r="N2182" i="10"/>
  <c r="E2182" i="10"/>
  <c r="F2182" i="10" s="1"/>
  <c r="O2181" i="10"/>
  <c r="N2181" i="10"/>
  <c r="E2181" i="10"/>
  <c r="F2181" i="10" s="1"/>
  <c r="O2180" i="10"/>
  <c r="N2180" i="10"/>
  <c r="E2180" i="10"/>
  <c r="F2180" i="10" s="1"/>
  <c r="O2179" i="10"/>
  <c r="N2179" i="10"/>
  <c r="E2179" i="10"/>
  <c r="F2179" i="10" s="1"/>
  <c r="O2178" i="10"/>
  <c r="N2178" i="10"/>
  <c r="E2178" i="10"/>
  <c r="F2178" i="10" s="1"/>
  <c r="O2177" i="10"/>
  <c r="N2177" i="10"/>
  <c r="E2177" i="10"/>
  <c r="F2177" i="10" s="1"/>
  <c r="O2176" i="10"/>
  <c r="N2176" i="10"/>
  <c r="E2176" i="10"/>
  <c r="F2176" i="10" s="1"/>
  <c r="O2175" i="10"/>
  <c r="N2175" i="10"/>
  <c r="E2175" i="10"/>
  <c r="F2175" i="10" s="1"/>
  <c r="G2175" i="10" s="1"/>
  <c r="O2174" i="10"/>
  <c r="N2174" i="10"/>
  <c r="F2174" i="10"/>
  <c r="G2174" i="10" s="1"/>
  <c r="E2174" i="10"/>
  <c r="O2173" i="10"/>
  <c r="N2173" i="10"/>
  <c r="E2173" i="10"/>
  <c r="F2173" i="10" s="1"/>
  <c r="O2172" i="10"/>
  <c r="N2172" i="10"/>
  <c r="E2172" i="10"/>
  <c r="F2172" i="10" s="1"/>
  <c r="O2171" i="10"/>
  <c r="N2171" i="10"/>
  <c r="E2171" i="10"/>
  <c r="F2171" i="10" s="1"/>
  <c r="O2170" i="10"/>
  <c r="N2170" i="10"/>
  <c r="E2170" i="10"/>
  <c r="F2170" i="10" s="1"/>
  <c r="O2169" i="10"/>
  <c r="N2169" i="10"/>
  <c r="E2169" i="10"/>
  <c r="F2169" i="10" s="1"/>
  <c r="O2168" i="10"/>
  <c r="N2168" i="10"/>
  <c r="E2168" i="10"/>
  <c r="F2168" i="10" s="1"/>
  <c r="O2167" i="10"/>
  <c r="N2167" i="10"/>
  <c r="E2167" i="10"/>
  <c r="F2167" i="10" s="1"/>
  <c r="G2167" i="10" s="1"/>
  <c r="O2166" i="10"/>
  <c r="N2166" i="10"/>
  <c r="E2166" i="10"/>
  <c r="F2166" i="10" s="1"/>
  <c r="O2165" i="10"/>
  <c r="N2165" i="10"/>
  <c r="E2165" i="10"/>
  <c r="F2165" i="10" s="1"/>
  <c r="O2164" i="10"/>
  <c r="N2164" i="10"/>
  <c r="E2164" i="10"/>
  <c r="F2164" i="10" s="1"/>
  <c r="O2163" i="10"/>
  <c r="N2163" i="10"/>
  <c r="E2163" i="10"/>
  <c r="F2163" i="10" s="1"/>
  <c r="O2162" i="10"/>
  <c r="N2162" i="10"/>
  <c r="E2162" i="10"/>
  <c r="F2162" i="10" s="1"/>
  <c r="O2161" i="10"/>
  <c r="N2161" i="10"/>
  <c r="E2161" i="10"/>
  <c r="F2161" i="10" s="1"/>
  <c r="O2160" i="10"/>
  <c r="N2160" i="10"/>
  <c r="E2160" i="10"/>
  <c r="F2160" i="10" s="1"/>
  <c r="O2159" i="10"/>
  <c r="N2159" i="10"/>
  <c r="E2159" i="10"/>
  <c r="F2159" i="10" s="1"/>
  <c r="G2159" i="10" s="1"/>
  <c r="O2158" i="10"/>
  <c r="N2158" i="10"/>
  <c r="E2158" i="10"/>
  <c r="F2158" i="10" s="1"/>
  <c r="O2157" i="10"/>
  <c r="N2157" i="10"/>
  <c r="E2157" i="10"/>
  <c r="F2157" i="10" s="1"/>
  <c r="O2156" i="10"/>
  <c r="N2156" i="10"/>
  <c r="E2156" i="10"/>
  <c r="F2156" i="10" s="1"/>
  <c r="O2155" i="10"/>
  <c r="N2155" i="10"/>
  <c r="E2155" i="10"/>
  <c r="F2155" i="10" s="1"/>
  <c r="O2154" i="10"/>
  <c r="N2154" i="10"/>
  <c r="E2154" i="10"/>
  <c r="F2154" i="10" s="1"/>
  <c r="O2153" i="10"/>
  <c r="N2153" i="10"/>
  <c r="E2153" i="10"/>
  <c r="F2153" i="10" s="1"/>
  <c r="O2152" i="10"/>
  <c r="N2152" i="10"/>
  <c r="E2152" i="10"/>
  <c r="F2152" i="10" s="1"/>
  <c r="O2151" i="10"/>
  <c r="N2151" i="10"/>
  <c r="E2151" i="10"/>
  <c r="F2151" i="10" s="1"/>
  <c r="G2151" i="10" s="1"/>
  <c r="O2150" i="10"/>
  <c r="N2150" i="10"/>
  <c r="E2150" i="10"/>
  <c r="F2150" i="10" s="1"/>
  <c r="O2149" i="10"/>
  <c r="N2149" i="10"/>
  <c r="E2149" i="10"/>
  <c r="F2149" i="10" s="1"/>
  <c r="O2148" i="10"/>
  <c r="N2148" i="10"/>
  <c r="E2148" i="10"/>
  <c r="F2148" i="10" s="1"/>
  <c r="O2147" i="10"/>
  <c r="N2147" i="10"/>
  <c r="E2147" i="10"/>
  <c r="F2147" i="10" s="1"/>
  <c r="O2146" i="10"/>
  <c r="N2146" i="10"/>
  <c r="E2146" i="10"/>
  <c r="F2146" i="10" s="1"/>
  <c r="O2145" i="10"/>
  <c r="N2145" i="10"/>
  <c r="E2145" i="10"/>
  <c r="F2145" i="10" s="1"/>
  <c r="O2144" i="10"/>
  <c r="N2144" i="10"/>
  <c r="E2144" i="10"/>
  <c r="F2144" i="10" s="1"/>
  <c r="O2143" i="10"/>
  <c r="N2143" i="10"/>
  <c r="E2143" i="10"/>
  <c r="F2143" i="10" s="1"/>
  <c r="G2143" i="10" s="1"/>
  <c r="O2142" i="10"/>
  <c r="N2142" i="10"/>
  <c r="E2142" i="10"/>
  <c r="F2142" i="10" s="1"/>
  <c r="O2141" i="10"/>
  <c r="N2141" i="10"/>
  <c r="E2141" i="10"/>
  <c r="F2141" i="10" s="1"/>
  <c r="O2140" i="10"/>
  <c r="N2140" i="10"/>
  <c r="E2140" i="10"/>
  <c r="F2140" i="10" s="1"/>
  <c r="O2139" i="10"/>
  <c r="N2139" i="10"/>
  <c r="E2139" i="10"/>
  <c r="F2139" i="10" s="1"/>
  <c r="O2138" i="10"/>
  <c r="N2138" i="10"/>
  <c r="E2138" i="10"/>
  <c r="F2138" i="10" s="1"/>
  <c r="O2137" i="10"/>
  <c r="N2137" i="10"/>
  <c r="E2137" i="10"/>
  <c r="F2137" i="10" s="1"/>
  <c r="O2136" i="10"/>
  <c r="N2136" i="10"/>
  <c r="E2136" i="10"/>
  <c r="F2136" i="10" s="1"/>
  <c r="O2135" i="10"/>
  <c r="N2135" i="10"/>
  <c r="E2135" i="10"/>
  <c r="F2135" i="10" s="1"/>
  <c r="G2135" i="10" s="1"/>
  <c r="O2134" i="10"/>
  <c r="N2134" i="10"/>
  <c r="E2134" i="10"/>
  <c r="F2134" i="10" s="1"/>
  <c r="I2134" i="10" s="1"/>
  <c r="O2133" i="10"/>
  <c r="N2133" i="10"/>
  <c r="E2133" i="10"/>
  <c r="F2133" i="10" s="1"/>
  <c r="O2132" i="10"/>
  <c r="N2132" i="10"/>
  <c r="E2132" i="10"/>
  <c r="F2132" i="10" s="1"/>
  <c r="O2131" i="10"/>
  <c r="N2131" i="10"/>
  <c r="E2131" i="10"/>
  <c r="F2131" i="10" s="1"/>
  <c r="O2130" i="10"/>
  <c r="N2130" i="10"/>
  <c r="E2130" i="10"/>
  <c r="F2130" i="10" s="1"/>
  <c r="O2129" i="10"/>
  <c r="N2129" i="10"/>
  <c r="E2129" i="10"/>
  <c r="F2129" i="10" s="1"/>
  <c r="O2128" i="10"/>
  <c r="N2128" i="10"/>
  <c r="E2128" i="10"/>
  <c r="F2128" i="10" s="1"/>
  <c r="O2127" i="10"/>
  <c r="N2127" i="10"/>
  <c r="E2127" i="10"/>
  <c r="F2127" i="10" s="1"/>
  <c r="G2127" i="10" s="1"/>
  <c r="O2126" i="10"/>
  <c r="N2126" i="10"/>
  <c r="E2126" i="10"/>
  <c r="F2126" i="10" s="1"/>
  <c r="G2126" i="10" s="1"/>
  <c r="O2125" i="10"/>
  <c r="N2125" i="10"/>
  <c r="E2125" i="10"/>
  <c r="F2125" i="10" s="1"/>
  <c r="O2124" i="10"/>
  <c r="N2124" i="10"/>
  <c r="E2124" i="10"/>
  <c r="F2124" i="10" s="1"/>
  <c r="O2123" i="10"/>
  <c r="N2123" i="10"/>
  <c r="E2123" i="10"/>
  <c r="F2123" i="10" s="1"/>
  <c r="O2122" i="10"/>
  <c r="N2122" i="10"/>
  <c r="E2122" i="10"/>
  <c r="F2122" i="10" s="1"/>
  <c r="O2121" i="10"/>
  <c r="N2121" i="10"/>
  <c r="E2121" i="10"/>
  <c r="F2121" i="10" s="1"/>
  <c r="O2120" i="10"/>
  <c r="N2120" i="10"/>
  <c r="E2120" i="10"/>
  <c r="F2120" i="10" s="1"/>
  <c r="O2119" i="10"/>
  <c r="N2119" i="10"/>
  <c r="E2119" i="10"/>
  <c r="F2119" i="10" s="1"/>
  <c r="G2119" i="10" s="1"/>
  <c r="O2118" i="10"/>
  <c r="N2118" i="10"/>
  <c r="E2118" i="10"/>
  <c r="F2118" i="10" s="1"/>
  <c r="O2117" i="10"/>
  <c r="N2117" i="10"/>
  <c r="E2117" i="10"/>
  <c r="F2117" i="10" s="1"/>
  <c r="O2116" i="10"/>
  <c r="N2116" i="10"/>
  <c r="E2116" i="10"/>
  <c r="F2116" i="10" s="1"/>
  <c r="O2115" i="10"/>
  <c r="N2115" i="10"/>
  <c r="E2115" i="10"/>
  <c r="F2115" i="10" s="1"/>
  <c r="O2114" i="10"/>
  <c r="N2114" i="10"/>
  <c r="E2114" i="10"/>
  <c r="F2114" i="10" s="1"/>
  <c r="O2113" i="10"/>
  <c r="N2113" i="10"/>
  <c r="E2113" i="10"/>
  <c r="F2113" i="10" s="1"/>
  <c r="O2112" i="10"/>
  <c r="N2112" i="10"/>
  <c r="E2112" i="10"/>
  <c r="F2112" i="10" s="1"/>
  <c r="O2111" i="10"/>
  <c r="N2111" i="10"/>
  <c r="E2111" i="10"/>
  <c r="F2111" i="10" s="1"/>
  <c r="G2111" i="10" s="1"/>
  <c r="O2110" i="10"/>
  <c r="N2110" i="10"/>
  <c r="E2110" i="10"/>
  <c r="F2110" i="10" s="1"/>
  <c r="O2109" i="10"/>
  <c r="N2109" i="10"/>
  <c r="E2109" i="10"/>
  <c r="F2109" i="10" s="1"/>
  <c r="O2108" i="10"/>
  <c r="N2108" i="10"/>
  <c r="E2108" i="10"/>
  <c r="F2108" i="10" s="1"/>
  <c r="O2107" i="10"/>
  <c r="N2107" i="10"/>
  <c r="E2107" i="10"/>
  <c r="F2107" i="10" s="1"/>
  <c r="O2106" i="10"/>
  <c r="N2106" i="10"/>
  <c r="E2106" i="10"/>
  <c r="F2106" i="10" s="1"/>
  <c r="O2105" i="10"/>
  <c r="N2105" i="10"/>
  <c r="E2105" i="10"/>
  <c r="F2105" i="10" s="1"/>
  <c r="O2104" i="10"/>
  <c r="N2104" i="10"/>
  <c r="E2104" i="10"/>
  <c r="F2104" i="10" s="1"/>
  <c r="O2103" i="10"/>
  <c r="N2103" i="10"/>
  <c r="E2103" i="10"/>
  <c r="F2103" i="10" s="1"/>
  <c r="G2103" i="10" s="1"/>
  <c r="O2102" i="10"/>
  <c r="N2102" i="10"/>
  <c r="E2102" i="10"/>
  <c r="F2102" i="10" s="1"/>
  <c r="I2102" i="10" s="1"/>
  <c r="O2101" i="10"/>
  <c r="N2101" i="10"/>
  <c r="E2101" i="10"/>
  <c r="F2101" i="10" s="1"/>
  <c r="O2100" i="10"/>
  <c r="N2100" i="10"/>
  <c r="E2100" i="10"/>
  <c r="F2100" i="10" s="1"/>
  <c r="O2099" i="10"/>
  <c r="N2099" i="10"/>
  <c r="E2099" i="10"/>
  <c r="F2099" i="10" s="1"/>
  <c r="O2098" i="10"/>
  <c r="N2098" i="10"/>
  <c r="E2098" i="10"/>
  <c r="F2098" i="10" s="1"/>
  <c r="O2097" i="10"/>
  <c r="N2097" i="10"/>
  <c r="E2097" i="10"/>
  <c r="F2097" i="10" s="1"/>
  <c r="O2096" i="10"/>
  <c r="N2096" i="10"/>
  <c r="E2096" i="10"/>
  <c r="F2096" i="10" s="1"/>
  <c r="O2095" i="10"/>
  <c r="N2095" i="10"/>
  <c r="E2095" i="10"/>
  <c r="F2095" i="10" s="1"/>
  <c r="G2095" i="10" s="1"/>
  <c r="O2094" i="10"/>
  <c r="N2094" i="10"/>
  <c r="E2094" i="10"/>
  <c r="F2094" i="10" s="1"/>
  <c r="O2093" i="10"/>
  <c r="N2093" i="10"/>
  <c r="E2093" i="10"/>
  <c r="F2093" i="10" s="1"/>
  <c r="O2092" i="10"/>
  <c r="N2092" i="10"/>
  <c r="E2092" i="10"/>
  <c r="F2092" i="10" s="1"/>
  <c r="G2092" i="10" s="1"/>
  <c r="O2091" i="10"/>
  <c r="N2091" i="10"/>
  <c r="E2091" i="10"/>
  <c r="F2091" i="10" s="1"/>
  <c r="O2090" i="10"/>
  <c r="N2090" i="10"/>
  <c r="E2090" i="10"/>
  <c r="F2090" i="10" s="1"/>
  <c r="O2089" i="10"/>
  <c r="N2089" i="10"/>
  <c r="E2089" i="10"/>
  <c r="F2089" i="10" s="1"/>
  <c r="H2089" i="10" s="1"/>
  <c r="O2088" i="10"/>
  <c r="N2088" i="10"/>
  <c r="E2088" i="10"/>
  <c r="F2088" i="10" s="1"/>
  <c r="O2087" i="10"/>
  <c r="N2087" i="10"/>
  <c r="E2087" i="10"/>
  <c r="F2087" i="10" s="1"/>
  <c r="O2086" i="10"/>
  <c r="N2086" i="10"/>
  <c r="E2086" i="10"/>
  <c r="F2086" i="10" s="1"/>
  <c r="O2085" i="10"/>
  <c r="N2085" i="10"/>
  <c r="E2085" i="10"/>
  <c r="F2085" i="10" s="1"/>
  <c r="O2084" i="10"/>
  <c r="N2084" i="10"/>
  <c r="E2084" i="10"/>
  <c r="F2084" i="10" s="1"/>
  <c r="O2083" i="10"/>
  <c r="N2083" i="10"/>
  <c r="E2083" i="10"/>
  <c r="F2083" i="10" s="1"/>
  <c r="H2083" i="10" s="1"/>
  <c r="O2082" i="10"/>
  <c r="N2082" i="10"/>
  <c r="E2082" i="10"/>
  <c r="F2082" i="10" s="1"/>
  <c r="O2081" i="10"/>
  <c r="N2081" i="10"/>
  <c r="H2081" i="10"/>
  <c r="E2081" i="10"/>
  <c r="F2081" i="10" s="1"/>
  <c r="O2080" i="10"/>
  <c r="N2080" i="10"/>
  <c r="E2080" i="10"/>
  <c r="F2080" i="10" s="1"/>
  <c r="O2079" i="10"/>
  <c r="N2079" i="10"/>
  <c r="E2079" i="10"/>
  <c r="F2079" i="10" s="1"/>
  <c r="O2078" i="10"/>
  <c r="N2078" i="10"/>
  <c r="E2078" i="10"/>
  <c r="F2078" i="10" s="1"/>
  <c r="I2078" i="10" s="1"/>
  <c r="O2077" i="10"/>
  <c r="N2077" i="10"/>
  <c r="E2077" i="10"/>
  <c r="F2077" i="10" s="1"/>
  <c r="O2076" i="10"/>
  <c r="N2076" i="10"/>
  <c r="E2076" i="10"/>
  <c r="F2076" i="10" s="1"/>
  <c r="O2075" i="10"/>
  <c r="N2075" i="10"/>
  <c r="E2075" i="10"/>
  <c r="F2075" i="10" s="1"/>
  <c r="O2074" i="10"/>
  <c r="N2074" i="10"/>
  <c r="E2074" i="10"/>
  <c r="F2074" i="10" s="1"/>
  <c r="O2073" i="10"/>
  <c r="N2073" i="10"/>
  <c r="E2073" i="10"/>
  <c r="F2073" i="10" s="1"/>
  <c r="H2073" i="10" s="1"/>
  <c r="O2072" i="10"/>
  <c r="N2072" i="10"/>
  <c r="E2072" i="10"/>
  <c r="F2072" i="10" s="1"/>
  <c r="O2071" i="10"/>
  <c r="N2071" i="10"/>
  <c r="E2071" i="10"/>
  <c r="F2071" i="10" s="1"/>
  <c r="I2071" i="10" s="1"/>
  <c r="O2070" i="10"/>
  <c r="N2070" i="10"/>
  <c r="E2070" i="10"/>
  <c r="F2070" i="10" s="1"/>
  <c r="O2069" i="10"/>
  <c r="N2069" i="10"/>
  <c r="E2069" i="10"/>
  <c r="F2069" i="10" s="1"/>
  <c r="G2069" i="10" s="1"/>
  <c r="O2068" i="10"/>
  <c r="N2068" i="10"/>
  <c r="H2068" i="10"/>
  <c r="E2068" i="10"/>
  <c r="F2068" i="10" s="1"/>
  <c r="G2068" i="10" s="1"/>
  <c r="O2067" i="10"/>
  <c r="N2067" i="10"/>
  <c r="E2067" i="10"/>
  <c r="F2067" i="10" s="1"/>
  <c r="H2067" i="10" s="1"/>
  <c r="O2066" i="10"/>
  <c r="N2066" i="10"/>
  <c r="E2066" i="10"/>
  <c r="F2066" i="10" s="1"/>
  <c r="O2065" i="10"/>
  <c r="N2065" i="10"/>
  <c r="E2065" i="10"/>
  <c r="F2065" i="10" s="1"/>
  <c r="I2065" i="10" s="1"/>
  <c r="O2064" i="10"/>
  <c r="N2064" i="10"/>
  <c r="E2064" i="10"/>
  <c r="F2064" i="10" s="1"/>
  <c r="O2063" i="10"/>
  <c r="N2063" i="10"/>
  <c r="E2063" i="10"/>
  <c r="F2063" i="10" s="1"/>
  <c r="I2063" i="10" s="1"/>
  <c r="O2062" i="10"/>
  <c r="N2062" i="10"/>
  <c r="E2062" i="10"/>
  <c r="F2062" i="10" s="1"/>
  <c r="O2061" i="10"/>
  <c r="N2061" i="10"/>
  <c r="E2061" i="10"/>
  <c r="F2061" i="10" s="1"/>
  <c r="I2061" i="10" s="1"/>
  <c r="O2060" i="10"/>
  <c r="N2060" i="10"/>
  <c r="E2060" i="10"/>
  <c r="F2060" i="10" s="1"/>
  <c r="O2059" i="10"/>
  <c r="N2059" i="10"/>
  <c r="E2059" i="10"/>
  <c r="F2059" i="10" s="1"/>
  <c r="O2058" i="10"/>
  <c r="N2058" i="10"/>
  <c r="E2058" i="10"/>
  <c r="F2058" i="10" s="1"/>
  <c r="O2057" i="10"/>
  <c r="N2057" i="10"/>
  <c r="E2057" i="10"/>
  <c r="F2057" i="10" s="1"/>
  <c r="O2056" i="10"/>
  <c r="N2056" i="10"/>
  <c r="E2056" i="10"/>
  <c r="F2056" i="10" s="1"/>
  <c r="O2055" i="10"/>
  <c r="N2055" i="10"/>
  <c r="E2055" i="10"/>
  <c r="F2055" i="10" s="1"/>
  <c r="O2054" i="10"/>
  <c r="N2054" i="10"/>
  <c r="E2054" i="10"/>
  <c r="F2054" i="10" s="1"/>
  <c r="O2053" i="10"/>
  <c r="N2053" i="10"/>
  <c r="F2053" i="10"/>
  <c r="G2053" i="10" s="1"/>
  <c r="E2053" i="10"/>
  <c r="O2052" i="10"/>
  <c r="N2052" i="10"/>
  <c r="E2052" i="10"/>
  <c r="F2052" i="10" s="1"/>
  <c r="O2051" i="10"/>
  <c r="N2051" i="10"/>
  <c r="E2051" i="10"/>
  <c r="F2051" i="10" s="1"/>
  <c r="O2050" i="10"/>
  <c r="N2050" i="10"/>
  <c r="E2050" i="10"/>
  <c r="F2050" i="10" s="1"/>
  <c r="I2050" i="10" s="1"/>
  <c r="O2049" i="10"/>
  <c r="N2049" i="10"/>
  <c r="E2049" i="10"/>
  <c r="F2049" i="10" s="1"/>
  <c r="O2048" i="10"/>
  <c r="N2048" i="10"/>
  <c r="E2048" i="10"/>
  <c r="F2048" i="10" s="1"/>
  <c r="I2048" i="10" s="1"/>
  <c r="O2047" i="10"/>
  <c r="N2047" i="10"/>
  <c r="E2047" i="10"/>
  <c r="F2047" i="10" s="1"/>
  <c r="O2046" i="10"/>
  <c r="N2046" i="10"/>
  <c r="E2046" i="10"/>
  <c r="F2046" i="10" s="1"/>
  <c r="H2046" i="10" s="1"/>
  <c r="O2045" i="10"/>
  <c r="N2045" i="10"/>
  <c r="E2045" i="10"/>
  <c r="F2045" i="10" s="1"/>
  <c r="O2044" i="10"/>
  <c r="N2044" i="10"/>
  <c r="E2044" i="10"/>
  <c r="F2044" i="10" s="1"/>
  <c r="O2043" i="10"/>
  <c r="N2043" i="10"/>
  <c r="E2043" i="10"/>
  <c r="F2043" i="10" s="1"/>
  <c r="O2042" i="10"/>
  <c r="N2042" i="10"/>
  <c r="E2042" i="10"/>
  <c r="F2042" i="10" s="1"/>
  <c r="I2042" i="10" s="1"/>
  <c r="O2041" i="10"/>
  <c r="N2041" i="10"/>
  <c r="E2041" i="10"/>
  <c r="F2041" i="10" s="1"/>
  <c r="O2040" i="10"/>
  <c r="N2040" i="10"/>
  <c r="E2040" i="10"/>
  <c r="F2040" i="10" s="1"/>
  <c r="O2039" i="10"/>
  <c r="N2039" i="10"/>
  <c r="E2039" i="10"/>
  <c r="F2039" i="10" s="1"/>
  <c r="O2038" i="10"/>
  <c r="N2038" i="10"/>
  <c r="E2038" i="10"/>
  <c r="F2038" i="10" s="1"/>
  <c r="O2037" i="10"/>
  <c r="N2037" i="10"/>
  <c r="E2037" i="10"/>
  <c r="F2037" i="10" s="1"/>
  <c r="O2036" i="10"/>
  <c r="N2036" i="10"/>
  <c r="F2036" i="10"/>
  <c r="E2036" i="10"/>
  <c r="O2035" i="10"/>
  <c r="N2035" i="10"/>
  <c r="E2035" i="10"/>
  <c r="F2035" i="10" s="1"/>
  <c r="H2035" i="10" s="1"/>
  <c r="O2034" i="10"/>
  <c r="N2034" i="10"/>
  <c r="E2034" i="10"/>
  <c r="F2034" i="10" s="1"/>
  <c r="O2033" i="10"/>
  <c r="N2033" i="10"/>
  <c r="E2033" i="10"/>
  <c r="F2033" i="10" s="1"/>
  <c r="O2032" i="10"/>
  <c r="N2032" i="10"/>
  <c r="E2032" i="10"/>
  <c r="F2032" i="10" s="1"/>
  <c r="O2031" i="10"/>
  <c r="N2031" i="10"/>
  <c r="E2031" i="10"/>
  <c r="F2031" i="10" s="1"/>
  <c r="O2030" i="10"/>
  <c r="N2030" i="10"/>
  <c r="E2030" i="10"/>
  <c r="F2030" i="10" s="1"/>
  <c r="O2029" i="10"/>
  <c r="N2029" i="10"/>
  <c r="E2029" i="10"/>
  <c r="F2029" i="10" s="1"/>
  <c r="O2028" i="10"/>
  <c r="N2028" i="10"/>
  <c r="E2028" i="10"/>
  <c r="F2028" i="10" s="1"/>
  <c r="O2027" i="10"/>
  <c r="N2027" i="10"/>
  <c r="E2027" i="10"/>
  <c r="F2027" i="10" s="1"/>
  <c r="H2027" i="10" s="1"/>
  <c r="O2026" i="10"/>
  <c r="N2026" i="10"/>
  <c r="E2026" i="10"/>
  <c r="F2026" i="10" s="1"/>
  <c r="O2025" i="10"/>
  <c r="N2025" i="10"/>
  <c r="E2025" i="10"/>
  <c r="F2025" i="10" s="1"/>
  <c r="O2024" i="10"/>
  <c r="N2024" i="10"/>
  <c r="E2024" i="10"/>
  <c r="F2024" i="10" s="1"/>
  <c r="O2023" i="10"/>
  <c r="N2023" i="10"/>
  <c r="E2023" i="10"/>
  <c r="F2023" i="10" s="1"/>
  <c r="O2022" i="10"/>
  <c r="N2022" i="10"/>
  <c r="E2022" i="10"/>
  <c r="F2022" i="10" s="1"/>
  <c r="O2021" i="10"/>
  <c r="N2021" i="10"/>
  <c r="E2021" i="10"/>
  <c r="F2021" i="10" s="1"/>
  <c r="O2020" i="10"/>
  <c r="N2020" i="10"/>
  <c r="E2020" i="10"/>
  <c r="F2020" i="10" s="1"/>
  <c r="O2019" i="10"/>
  <c r="N2019" i="10"/>
  <c r="E2019" i="10"/>
  <c r="F2019" i="10" s="1"/>
  <c r="H2019" i="10" s="1"/>
  <c r="O2018" i="10"/>
  <c r="N2018" i="10"/>
  <c r="E2018" i="10"/>
  <c r="F2018" i="10" s="1"/>
  <c r="O2017" i="10"/>
  <c r="N2017" i="10"/>
  <c r="E2017" i="10"/>
  <c r="F2017" i="10" s="1"/>
  <c r="O2016" i="10"/>
  <c r="N2016" i="10"/>
  <c r="E2016" i="10"/>
  <c r="F2016" i="10" s="1"/>
  <c r="O2015" i="10"/>
  <c r="N2015" i="10"/>
  <c r="E2015" i="10"/>
  <c r="F2015" i="10" s="1"/>
  <c r="O2014" i="10"/>
  <c r="N2014" i="10"/>
  <c r="E2014" i="10"/>
  <c r="F2014" i="10" s="1"/>
  <c r="O2013" i="10"/>
  <c r="N2013" i="10"/>
  <c r="E2013" i="10"/>
  <c r="F2013" i="10" s="1"/>
  <c r="O2012" i="10"/>
  <c r="N2012" i="10"/>
  <c r="E2012" i="10"/>
  <c r="F2012" i="10" s="1"/>
  <c r="O2011" i="10"/>
  <c r="N2011" i="10"/>
  <c r="E2011" i="10"/>
  <c r="F2011" i="10" s="1"/>
  <c r="H2011" i="10" s="1"/>
  <c r="O2010" i="10"/>
  <c r="N2010" i="10"/>
  <c r="E2010" i="10"/>
  <c r="F2010" i="10" s="1"/>
  <c r="O2009" i="10"/>
  <c r="N2009" i="10"/>
  <c r="E2009" i="10"/>
  <c r="F2009" i="10" s="1"/>
  <c r="O2008" i="10"/>
  <c r="N2008" i="10"/>
  <c r="E2008" i="10"/>
  <c r="F2008" i="10" s="1"/>
  <c r="O2007" i="10"/>
  <c r="N2007" i="10"/>
  <c r="E2007" i="10"/>
  <c r="F2007" i="10" s="1"/>
  <c r="O2006" i="10"/>
  <c r="N2006" i="10"/>
  <c r="E2006" i="10"/>
  <c r="F2006" i="10" s="1"/>
  <c r="O2005" i="10"/>
  <c r="N2005" i="10"/>
  <c r="E2005" i="10"/>
  <c r="F2005" i="10" s="1"/>
  <c r="O2004" i="10"/>
  <c r="N2004" i="10"/>
  <c r="E2004" i="10"/>
  <c r="F2004" i="10" s="1"/>
  <c r="O2003" i="10"/>
  <c r="N2003" i="10"/>
  <c r="E2003" i="10"/>
  <c r="F2003" i="10" s="1"/>
  <c r="H2003" i="10" s="1"/>
  <c r="O2002" i="10"/>
  <c r="N2002" i="10"/>
  <c r="E2002" i="10"/>
  <c r="F2002" i="10" s="1"/>
  <c r="O2001" i="10"/>
  <c r="N2001" i="10"/>
  <c r="E2001" i="10"/>
  <c r="F2001" i="10" s="1"/>
  <c r="O2000" i="10"/>
  <c r="N2000" i="10"/>
  <c r="E2000" i="10"/>
  <c r="F2000" i="10" s="1"/>
  <c r="O1999" i="10"/>
  <c r="N1999" i="10"/>
  <c r="E1999" i="10"/>
  <c r="F1999" i="10" s="1"/>
  <c r="O1998" i="10"/>
  <c r="N1998" i="10"/>
  <c r="E1998" i="10"/>
  <c r="F1998" i="10" s="1"/>
  <c r="O1997" i="10"/>
  <c r="N1997" i="10"/>
  <c r="E1997" i="10"/>
  <c r="F1997" i="10" s="1"/>
  <c r="O1996" i="10"/>
  <c r="N1996" i="10"/>
  <c r="E1996" i="10"/>
  <c r="F1996" i="10" s="1"/>
  <c r="O1995" i="10"/>
  <c r="N1995" i="10"/>
  <c r="E1995" i="10"/>
  <c r="F1995" i="10" s="1"/>
  <c r="H1995" i="10" s="1"/>
  <c r="O1994" i="10"/>
  <c r="N1994" i="10"/>
  <c r="E1994" i="10"/>
  <c r="F1994" i="10" s="1"/>
  <c r="O1993" i="10"/>
  <c r="N1993" i="10"/>
  <c r="E1993" i="10"/>
  <c r="F1993" i="10" s="1"/>
  <c r="O1992" i="10"/>
  <c r="N1992" i="10"/>
  <c r="E1992" i="10"/>
  <c r="F1992" i="10" s="1"/>
  <c r="O1991" i="10"/>
  <c r="N1991" i="10"/>
  <c r="E1991" i="10"/>
  <c r="F1991" i="10" s="1"/>
  <c r="O1990" i="10"/>
  <c r="N1990" i="10"/>
  <c r="E1990" i="10"/>
  <c r="F1990" i="10" s="1"/>
  <c r="O1989" i="10"/>
  <c r="N1989" i="10"/>
  <c r="E1989" i="10"/>
  <c r="F1989" i="10" s="1"/>
  <c r="O1988" i="10"/>
  <c r="N1988" i="10"/>
  <c r="E1988" i="10"/>
  <c r="F1988" i="10" s="1"/>
  <c r="I1988" i="10" s="1"/>
  <c r="O1987" i="10"/>
  <c r="N1987" i="10"/>
  <c r="E1987" i="10"/>
  <c r="F1987" i="10" s="1"/>
  <c r="H1987" i="10" s="1"/>
  <c r="O1986" i="10"/>
  <c r="N1986" i="10"/>
  <c r="E1986" i="10"/>
  <c r="F1986" i="10" s="1"/>
  <c r="O1985" i="10"/>
  <c r="N1985" i="10"/>
  <c r="E1985" i="10"/>
  <c r="F1985" i="10" s="1"/>
  <c r="O1984" i="10"/>
  <c r="N1984" i="10"/>
  <c r="E1984" i="10"/>
  <c r="F1984" i="10" s="1"/>
  <c r="O1983" i="10"/>
  <c r="N1983" i="10"/>
  <c r="E1983" i="10"/>
  <c r="F1983" i="10" s="1"/>
  <c r="O1982" i="10"/>
  <c r="N1982" i="10"/>
  <c r="E1982" i="10"/>
  <c r="F1982" i="10" s="1"/>
  <c r="O1981" i="10"/>
  <c r="N1981" i="10"/>
  <c r="E1981" i="10"/>
  <c r="F1981" i="10" s="1"/>
  <c r="O1980" i="10"/>
  <c r="N1980" i="10"/>
  <c r="E1980" i="10"/>
  <c r="F1980" i="10" s="1"/>
  <c r="I1980" i="10" s="1"/>
  <c r="O1979" i="10"/>
  <c r="N1979" i="10"/>
  <c r="E1979" i="10"/>
  <c r="F1979" i="10" s="1"/>
  <c r="H1979" i="10" s="1"/>
  <c r="O1978" i="10"/>
  <c r="N1978" i="10"/>
  <c r="E1978" i="10"/>
  <c r="F1978" i="10" s="1"/>
  <c r="O1977" i="10"/>
  <c r="N1977" i="10"/>
  <c r="E1977" i="10"/>
  <c r="F1977" i="10" s="1"/>
  <c r="O1976" i="10"/>
  <c r="N1976" i="10"/>
  <c r="E1976" i="10"/>
  <c r="F1976" i="10" s="1"/>
  <c r="O1975" i="10"/>
  <c r="N1975" i="10"/>
  <c r="E1975" i="10"/>
  <c r="F1975" i="10" s="1"/>
  <c r="O1974" i="10"/>
  <c r="N1974" i="10"/>
  <c r="E1974" i="10"/>
  <c r="F1974" i="10" s="1"/>
  <c r="O1973" i="10"/>
  <c r="N1973" i="10"/>
  <c r="E1973" i="10"/>
  <c r="F1973" i="10" s="1"/>
  <c r="O1972" i="10"/>
  <c r="N1972" i="10"/>
  <c r="E1972" i="10"/>
  <c r="F1972" i="10" s="1"/>
  <c r="I1972" i="10" s="1"/>
  <c r="O1971" i="10"/>
  <c r="N1971" i="10"/>
  <c r="E1971" i="10"/>
  <c r="F1971" i="10" s="1"/>
  <c r="H1971" i="10" s="1"/>
  <c r="O1970" i="10"/>
  <c r="N1970" i="10"/>
  <c r="E1970" i="10"/>
  <c r="F1970" i="10" s="1"/>
  <c r="O1969" i="10"/>
  <c r="N1969" i="10"/>
  <c r="E1969" i="10"/>
  <c r="F1969" i="10" s="1"/>
  <c r="O1968" i="10"/>
  <c r="N1968" i="10"/>
  <c r="E1968" i="10"/>
  <c r="F1968" i="10" s="1"/>
  <c r="O1967" i="10"/>
  <c r="N1967" i="10"/>
  <c r="E1967" i="10"/>
  <c r="F1967" i="10" s="1"/>
  <c r="O1966" i="10"/>
  <c r="N1966" i="10"/>
  <c r="E1966" i="10"/>
  <c r="F1966" i="10" s="1"/>
  <c r="O1965" i="10"/>
  <c r="N1965" i="10"/>
  <c r="E1965" i="10"/>
  <c r="F1965" i="10" s="1"/>
  <c r="O1964" i="10"/>
  <c r="N1964" i="10"/>
  <c r="E1964" i="10"/>
  <c r="F1964" i="10" s="1"/>
  <c r="O1963" i="10"/>
  <c r="N1963" i="10"/>
  <c r="E1963" i="10"/>
  <c r="F1963" i="10" s="1"/>
  <c r="H1963" i="10" s="1"/>
  <c r="O1962" i="10"/>
  <c r="N1962" i="10"/>
  <c r="E1962" i="10"/>
  <c r="F1962" i="10" s="1"/>
  <c r="O1961" i="10"/>
  <c r="N1961" i="10"/>
  <c r="E1961" i="10"/>
  <c r="F1961" i="10" s="1"/>
  <c r="O1960" i="10"/>
  <c r="N1960" i="10"/>
  <c r="E1960" i="10"/>
  <c r="F1960" i="10" s="1"/>
  <c r="O1959" i="10"/>
  <c r="N1959" i="10"/>
  <c r="E1959" i="10"/>
  <c r="F1959" i="10" s="1"/>
  <c r="O1958" i="10"/>
  <c r="N1958" i="10"/>
  <c r="E1958" i="10"/>
  <c r="F1958" i="10" s="1"/>
  <c r="O1957" i="10"/>
  <c r="N1957" i="10"/>
  <c r="E1957" i="10"/>
  <c r="F1957" i="10" s="1"/>
  <c r="O1956" i="10"/>
  <c r="N1956" i="10"/>
  <c r="E1956" i="10"/>
  <c r="F1956" i="10" s="1"/>
  <c r="O1955" i="10"/>
  <c r="N1955" i="10"/>
  <c r="E1955" i="10"/>
  <c r="F1955" i="10" s="1"/>
  <c r="H1955" i="10" s="1"/>
  <c r="O1954" i="10"/>
  <c r="N1954" i="10"/>
  <c r="E1954" i="10"/>
  <c r="F1954" i="10" s="1"/>
  <c r="O1953" i="10"/>
  <c r="N1953" i="10"/>
  <c r="E1953" i="10"/>
  <c r="F1953" i="10" s="1"/>
  <c r="O1952" i="10"/>
  <c r="N1952" i="10"/>
  <c r="E1952" i="10"/>
  <c r="F1952" i="10" s="1"/>
  <c r="O1951" i="10"/>
  <c r="N1951" i="10"/>
  <c r="E1951" i="10"/>
  <c r="F1951" i="10" s="1"/>
  <c r="O1950" i="10"/>
  <c r="N1950" i="10"/>
  <c r="E1950" i="10"/>
  <c r="F1950" i="10" s="1"/>
  <c r="O1949" i="10"/>
  <c r="N1949" i="10"/>
  <c r="E1949" i="10"/>
  <c r="F1949" i="10" s="1"/>
  <c r="O1948" i="10"/>
  <c r="N1948" i="10"/>
  <c r="E1948" i="10"/>
  <c r="F1948" i="10" s="1"/>
  <c r="O1947" i="10"/>
  <c r="N1947" i="10"/>
  <c r="E1947" i="10"/>
  <c r="F1947" i="10" s="1"/>
  <c r="H1947" i="10" s="1"/>
  <c r="O1946" i="10"/>
  <c r="N1946" i="10"/>
  <c r="E1946" i="10"/>
  <c r="F1946" i="10" s="1"/>
  <c r="O1945" i="10"/>
  <c r="N1945" i="10"/>
  <c r="E1945" i="10"/>
  <c r="F1945" i="10" s="1"/>
  <c r="O1944" i="10"/>
  <c r="N1944" i="10"/>
  <c r="E1944" i="10"/>
  <c r="F1944" i="10" s="1"/>
  <c r="O1943" i="10"/>
  <c r="N1943" i="10"/>
  <c r="E1943" i="10"/>
  <c r="F1943" i="10" s="1"/>
  <c r="O1942" i="10"/>
  <c r="N1942" i="10"/>
  <c r="E1942" i="10"/>
  <c r="F1942" i="10" s="1"/>
  <c r="O1941" i="10"/>
  <c r="N1941" i="10"/>
  <c r="E1941" i="10"/>
  <c r="F1941" i="10" s="1"/>
  <c r="O1940" i="10"/>
  <c r="N1940" i="10"/>
  <c r="E1940" i="10"/>
  <c r="F1940" i="10" s="1"/>
  <c r="I1940" i="10" s="1"/>
  <c r="O1939" i="10"/>
  <c r="N1939" i="10"/>
  <c r="E1939" i="10"/>
  <c r="F1939" i="10" s="1"/>
  <c r="H1939" i="10" s="1"/>
  <c r="O1938" i="10"/>
  <c r="N1938" i="10"/>
  <c r="E1938" i="10"/>
  <c r="F1938" i="10" s="1"/>
  <c r="O1937" i="10"/>
  <c r="N1937" i="10"/>
  <c r="E1937" i="10"/>
  <c r="F1937" i="10" s="1"/>
  <c r="O1936" i="10"/>
  <c r="N1936" i="10"/>
  <c r="E1936" i="10"/>
  <c r="F1936" i="10" s="1"/>
  <c r="O1935" i="10"/>
  <c r="N1935" i="10"/>
  <c r="E1935" i="10"/>
  <c r="F1935" i="10" s="1"/>
  <c r="O1934" i="10"/>
  <c r="N1934" i="10"/>
  <c r="E1934" i="10"/>
  <c r="F1934" i="10" s="1"/>
  <c r="O1933" i="10"/>
  <c r="N1933" i="10"/>
  <c r="E1933" i="10"/>
  <c r="F1933" i="10" s="1"/>
  <c r="O1932" i="10"/>
  <c r="N1932" i="10"/>
  <c r="E1932" i="10"/>
  <c r="F1932" i="10" s="1"/>
  <c r="O1931" i="10"/>
  <c r="N1931" i="10"/>
  <c r="E1931" i="10"/>
  <c r="F1931" i="10" s="1"/>
  <c r="H1931" i="10" s="1"/>
  <c r="O1930" i="10"/>
  <c r="N1930" i="10"/>
  <c r="E1930" i="10"/>
  <c r="F1930" i="10" s="1"/>
  <c r="O1929" i="10"/>
  <c r="N1929" i="10"/>
  <c r="E1929" i="10"/>
  <c r="F1929" i="10" s="1"/>
  <c r="O1928" i="10"/>
  <c r="N1928" i="10"/>
  <c r="E1928" i="10"/>
  <c r="F1928" i="10" s="1"/>
  <c r="O1927" i="10"/>
  <c r="N1927" i="10"/>
  <c r="E1927" i="10"/>
  <c r="F1927" i="10" s="1"/>
  <c r="O1926" i="10"/>
  <c r="N1926" i="10"/>
  <c r="E1926" i="10"/>
  <c r="F1926" i="10" s="1"/>
  <c r="O1925" i="10"/>
  <c r="N1925" i="10"/>
  <c r="E1925" i="10"/>
  <c r="F1925" i="10" s="1"/>
  <c r="O1924" i="10"/>
  <c r="N1924" i="10"/>
  <c r="E1924" i="10"/>
  <c r="F1924" i="10" s="1"/>
  <c r="O1923" i="10"/>
  <c r="N1923" i="10"/>
  <c r="E1923" i="10"/>
  <c r="F1923" i="10" s="1"/>
  <c r="H1923" i="10" s="1"/>
  <c r="O1922" i="10"/>
  <c r="N1922" i="10"/>
  <c r="E1922" i="10"/>
  <c r="F1922" i="10" s="1"/>
  <c r="O1921" i="10"/>
  <c r="N1921" i="10"/>
  <c r="E1921" i="10"/>
  <c r="F1921" i="10" s="1"/>
  <c r="O1920" i="10"/>
  <c r="N1920" i="10"/>
  <c r="E1920" i="10"/>
  <c r="F1920" i="10" s="1"/>
  <c r="O1919" i="10"/>
  <c r="N1919" i="10"/>
  <c r="E1919" i="10"/>
  <c r="F1919" i="10" s="1"/>
  <c r="O1918" i="10"/>
  <c r="N1918" i="10"/>
  <c r="E1918" i="10"/>
  <c r="F1918" i="10" s="1"/>
  <c r="O1917" i="10"/>
  <c r="N1917" i="10"/>
  <c r="E1917" i="10"/>
  <c r="F1917" i="10" s="1"/>
  <c r="O1916" i="10"/>
  <c r="N1916" i="10"/>
  <c r="E1916" i="10"/>
  <c r="F1916" i="10" s="1"/>
  <c r="O1915" i="10"/>
  <c r="N1915" i="10"/>
  <c r="E1915" i="10"/>
  <c r="F1915" i="10" s="1"/>
  <c r="H1915" i="10" s="1"/>
  <c r="O1914" i="10"/>
  <c r="N1914" i="10"/>
  <c r="E1914" i="10"/>
  <c r="F1914" i="10" s="1"/>
  <c r="O1913" i="10"/>
  <c r="N1913" i="10"/>
  <c r="E1913" i="10"/>
  <c r="F1913" i="10" s="1"/>
  <c r="O1912" i="10"/>
  <c r="N1912" i="10"/>
  <c r="E1912" i="10"/>
  <c r="F1912" i="10" s="1"/>
  <c r="O1911" i="10"/>
  <c r="N1911" i="10"/>
  <c r="E1911" i="10"/>
  <c r="F1911" i="10" s="1"/>
  <c r="O1910" i="10"/>
  <c r="N1910" i="10"/>
  <c r="E1910" i="10"/>
  <c r="F1910" i="10" s="1"/>
  <c r="O1909" i="10"/>
  <c r="N1909" i="10"/>
  <c r="E1909" i="10"/>
  <c r="F1909" i="10" s="1"/>
  <c r="O1908" i="10"/>
  <c r="N1908" i="10"/>
  <c r="E1908" i="10"/>
  <c r="F1908" i="10" s="1"/>
  <c r="O1907" i="10"/>
  <c r="N1907" i="10"/>
  <c r="E1907" i="10"/>
  <c r="F1907" i="10" s="1"/>
  <c r="H1907" i="10" s="1"/>
  <c r="O1906" i="10"/>
  <c r="N1906" i="10"/>
  <c r="E1906" i="10"/>
  <c r="F1906" i="10" s="1"/>
  <c r="O1905" i="10"/>
  <c r="N1905" i="10"/>
  <c r="E1905" i="10"/>
  <c r="F1905" i="10" s="1"/>
  <c r="O1904" i="10"/>
  <c r="N1904" i="10"/>
  <c r="E1904" i="10"/>
  <c r="F1904" i="10" s="1"/>
  <c r="O1903" i="10"/>
  <c r="N1903" i="10"/>
  <c r="E1903" i="10"/>
  <c r="F1903" i="10" s="1"/>
  <c r="O1902" i="10"/>
  <c r="N1902" i="10"/>
  <c r="E1902" i="10"/>
  <c r="F1902" i="10" s="1"/>
  <c r="O1901" i="10"/>
  <c r="N1901" i="10"/>
  <c r="E1901" i="10"/>
  <c r="F1901" i="10" s="1"/>
  <c r="O1900" i="10"/>
  <c r="N1900" i="10"/>
  <c r="E1900" i="10"/>
  <c r="F1900" i="10" s="1"/>
  <c r="O1899" i="10"/>
  <c r="N1899" i="10"/>
  <c r="E1899" i="10"/>
  <c r="F1899" i="10" s="1"/>
  <c r="H1899" i="10" s="1"/>
  <c r="O1898" i="10"/>
  <c r="N1898" i="10"/>
  <c r="E1898" i="10"/>
  <c r="F1898" i="10" s="1"/>
  <c r="O1897" i="10"/>
  <c r="N1897" i="10"/>
  <c r="E1897" i="10"/>
  <c r="F1897" i="10" s="1"/>
  <c r="O1896" i="10"/>
  <c r="N1896" i="10"/>
  <c r="F1896" i="10"/>
  <c r="G1896" i="10" s="1"/>
  <c r="E1896" i="10"/>
  <c r="O1895" i="10"/>
  <c r="N1895" i="10"/>
  <c r="E1895" i="10"/>
  <c r="F1895" i="10" s="1"/>
  <c r="O1894" i="10"/>
  <c r="N1894" i="10"/>
  <c r="E1894" i="10"/>
  <c r="F1894" i="10" s="1"/>
  <c r="O1893" i="10"/>
  <c r="N1893" i="10"/>
  <c r="E1893" i="10"/>
  <c r="F1893" i="10" s="1"/>
  <c r="O1892" i="10"/>
  <c r="N1892" i="10"/>
  <c r="E1892" i="10"/>
  <c r="F1892" i="10" s="1"/>
  <c r="O1891" i="10"/>
  <c r="N1891" i="10"/>
  <c r="E1891" i="10"/>
  <c r="F1891" i="10" s="1"/>
  <c r="H1891" i="10" s="1"/>
  <c r="O1890" i="10"/>
  <c r="N1890" i="10"/>
  <c r="E1890" i="10"/>
  <c r="F1890" i="10" s="1"/>
  <c r="H1890" i="10" s="1"/>
  <c r="O1889" i="10"/>
  <c r="N1889" i="10"/>
  <c r="E1889" i="10"/>
  <c r="F1889" i="10" s="1"/>
  <c r="O1888" i="10"/>
  <c r="N1888" i="10"/>
  <c r="E1888" i="10"/>
  <c r="F1888" i="10" s="1"/>
  <c r="O1887" i="10"/>
  <c r="N1887" i="10"/>
  <c r="E1887" i="10"/>
  <c r="F1887" i="10" s="1"/>
  <c r="O1886" i="10"/>
  <c r="N1886" i="10"/>
  <c r="E1886" i="10"/>
  <c r="F1886" i="10" s="1"/>
  <c r="O1885" i="10"/>
  <c r="N1885" i="10"/>
  <c r="E1885" i="10"/>
  <c r="F1885" i="10" s="1"/>
  <c r="G1885" i="10" s="1"/>
  <c r="O1884" i="10"/>
  <c r="N1884" i="10"/>
  <c r="E1884" i="10"/>
  <c r="F1884" i="10" s="1"/>
  <c r="O1883" i="10"/>
  <c r="N1883" i="10"/>
  <c r="E1883" i="10"/>
  <c r="F1883" i="10" s="1"/>
  <c r="O1882" i="10"/>
  <c r="N1882" i="10"/>
  <c r="E1882" i="10"/>
  <c r="F1882" i="10" s="1"/>
  <c r="H1882" i="10" s="1"/>
  <c r="O1881" i="10"/>
  <c r="N1881" i="10"/>
  <c r="E1881" i="10"/>
  <c r="F1881" i="10" s="1"/>
  <c r="O1880" i="10"/>
  <c r="N1880" i="10"/>
  <c r="E1880" i="10"/>
  <c r="F1880" i="10" s="1"/>
  <c r="O1879" i="10"/>
  <c r="N1879" i="10"/>
  <c r="E1879" i="10"/>
  <c r="F1879" i="10" s="1"/>
  <c r="H1879" i="10" s="1"/>
  <c r="O1878" i="10"/>
  <c r="N1878" i="10"/>
  <c r="E1878" i="10"/>
  <c r="F1878" i="10" s="1"/>
  <c r="O1877" i="10"/>
  <c r="N1877" i="10"/>
  <c r="E1877" i="10"/>
  <c r="F1877" i="10" s="1"/>
  <c r="G1877" i="10" s="1"/>
  <c r="O1876" i="10"/>
  <c r="N1876" i="10"/>
  <c r="E1876" i="10"/>
  <c r="F1876" i="10" s="1"/>
  <c r="O1875" i="10"/>
  <c r="N1875" i="10"/>
  <c r="F1875" i="10"/>
  <c r="H1875" i="10" s="1"/>
  <c r="E1875" i="10"/>
  <c r="O1874" i="10"/>
  <c r="N1874" i="10"/>
  <c r="E1874" i="10"/>
  <c r="F1874" i="10" s="1"/>
  <c r="H1874" i="10" s="1"/>
  <c r="O1873" i="10"/>
  <c r="N1873" i="10"/>
  <c r="E1873" i="10"/>
  <c r="F1873" i="10" s="1"/>
  <c r="G1873" i="10" s="1"/>
  <c r="O1872" i="10"/>
  <c r="N1872" i="10"/>
  <c r="E1872" i="10"/>
  <c r="F1872" i="10" s="1"/>
  <c r="O1871" i="10"/>
  <c r="N1871" i="10"/>
  <c r="E1871" i="10"/>
  <c r="F1871" i="10" s="1"/>
  <c r="O1870" i="10"/>
  <c r="N1870" i="10"/>
  <c r="E1870" i="10"/>
  <c r="F1870" i="10" s="1"/>
  <c r="O1869" i="10"/>
  <c r="N1869" i="10"/>
  <c r="E1869" i="10"/>
  <c r="F1869" i="10" s="1"/>
  <c r="I1869" i="10" s="1"/>
  <c r="O1868" i="10"/>
  <c r="N1868" i="10"/>
  <c r="E1868" i="10"/>
  <c r="F1868" i="10" s="1"/>
  <c r="O1867" i="10"/>
  <c r="N1867" i="10"/>
  <c r="E1867" i="10"/>
  <c r="F1867" i="10" s="1"/>
  <c r="O1866" i="10"/>
  <c r="N1866" i="10"/>
  <c r="E1866" i="10"/>
  <c r="F1866" i="10" s="1"/>
  <c r="O1865" i="10"/>
  <c r="N1865" i="10"/>
  <c r="E1865" i="10"/>
  <c r="F1865" i="10" s="1"/>
  <c r="O1864" i="10"/>
  <c r="N1864" i="10"/>
  <c r="E1864" i="10"/>
  <c r="F1864" i="10" s="1"/>
  <c r="O1863" i="10"/>
  <c r="N1863" i="10"/>
  <c r="E1863" i="10"/>
  <c r="F1863" i="10" s="1"/>
  <c r="O1862" i="10"/>
  <c r="N1862" i="10"/>
  <c r="E1862" i="10"/>
  <c r="F1862" i="10" s="1"/>
  <c r="O1861" i="10"/>
  <c r="N1861" i="10"/>
  <c r="E1861" i="10"/>
  <c r="F1861" i="10" s="1"/>
  <c r="O1860" i="10"/>
  <c r="N1860" i="10"/>
  <c r="E1860" i="10"/>
  <c r="F1860" i="10" s="1"/>
  <c r="O1859" i="10"/>
  <c r="N1859" i="10"/>
  <c r="E1859" i="10"/>
  <c r="F1859" i="10" s="1"/>
  <c r="I1859" i="10" s="1"/>
  <c r="O1858" i="10"/>
  <c r="N1858" i="10"/>
  <c r="E1858" i="10"/>
  <c r="F1858" i="10" s="1"/>
  <c r="O1857" i="10"/>
  <c r="N1857" i="10"/>
  <c r="F1857" i="10"/>
  <c r="H1857" i="10" s="1"/>
  <c r="E1857" i="10"/>
  <c r="O1856" i="10"/>
  <c r="N1856" i="10"/>
  <c r="E1856" i="10"/>
  <c r="F1856" i="10" s="1"/>
  <c r="H1856" i="10" s="1"/>
  <c r="O1855" i="10"/>
  <c r="N1855" i="10"/>
  <c r="E1855" i="10"/>
  <c r="F1855" i="10" s="1"/>
  <c r="O1854" i="10"/>
  <c r="N1854" i="10"/>
  <c r="E1854" i="10"/>
  <c r="F1854" i="10" s="1"/>
  <c r="O1853" i="10"/>
  <c r="N1853" i="10"/>
  <c r="E1853" i="10"/>
  <c r="F1853" i="10" s="1"/>
  <c r="I1853" i="10" s="1"/>
  <c r="O1852" i="10"/>
  <c r="N1852" i="10"/>
  <c r="E1852" i="10"/>
  <c r="F1852" i="10" s="1"/>
  <c r="O1851" i="10"/>
  <c r="N1851" i="10"/>
  <c r="E1851" i="10"/>
  <c r="F1851" i="10" s="1"/>
  <c r="O1850" i="10"/>
  <c r="N1850" i="10"/>
  <c r="E1850" i="10"/>
  <c r="F1850" i="10" s="1"/>
  <c r="O1849" i="10"/>
  <c r="N1849" i="10"/>
  <c r="E1849" i="10"/>
  <c r="F1849" i="10" s="1"/>
  <c r="O1848" i="10"/>
  <c r="N1848" i="10"/>
  <c r="E1848" i="10"/>
  <c r="F1848" i="10" s="1"/>
  <c r="G1848" i="10" s="1"/>
  <c r="O1847" i="10"/>
  <c r="N1847" i="10"/>
  <c r="E1847" i="10"/>
  <c r="F1847" i="10" s="1"/>
  <c r="O1846" i="10"/>
  <c r="N1846" i="10"/>
  <c r="E1846" i="10"/>
  <c r="F1846" i="10" s="1"/>
  <c r="O1845" i="10"/>
  <c r="N1845" i="10"/>
  <c r="E1845" i="10"/>
  <c r="F1845" i="10" s="1"/>
  <c r="H1845" i="10" s="1"/>
  <c r="O1844" i="10"/>
  <c r="N1844" i="10"/>
  <c r="E1844" i="10"/>
  <c r="F1844" i="10" s="1"/>
  <c r="G1844" i="10" s="1"/>
  <c r="O1843" i="10"/>
  <c r="N1843" i="10"/>
  <c r="E1843" i="10"/>
  <c r="F1843" i="10" s="1"/>
  <c r="O1842" i="10"/>
  <c r="N1842" i="10"/>
  <c r="E1842" i="10"/>
  <c r="F1842" i="10" s="1"/>
  <c r="O1841" i="10"/>
  <c r="N1841" i="10"/>
  <c r="E1841" i="10"/>
  <c r="F1841" i="10" s="1"/>
  <c r="G1841" i="10" s="1"/>
  <c r="O1840" i="10"/>
  <c r="N1840" i="10"/>
  <c r="E1840" i="10"/>
  <c r="F1840" i="10" s="1"/>
  <c r="O1839" i="10"/>
  <c r="N1839" i="10"/>
  <c r="E1839" i="10"/>
  <c r="F1839" i="10" s="1"/>
  <c r="O1838" i="10"/>
  <c r="N1838" i="10"/>
  <c r="E1838" i="10"/>
  <c r="F1838" i="10" s="1"/>
  <c r="H1838" i="10" s="1"/>
  <c r="O1837" i="10"/>
  <c r="N1837" i="10"/>
  <c r="E1837" i="10"/>
  <c r="F1837" i="10" s="1"/>
  <c r="O1836" i="10"/>
  <c r="N1836" i="10"/>
  <c r="E1836" i="10"/>
  <c r="F1836" i="10" s="1"/>
  <c r="O1835" i="10"/>
  <c r="N1835" i="10"/>
  <c r="E1835" i="10"/>
  <c r="F1835" i="10" s="1"/>
  <c r="O1834" i="10"/>
  <c r="N1834" i="10"/>
  <c r="E1834" i="10"/>
  <c r="F1834" i="10" s="1"/>
  <c r="O1833" i="10"/>
  <c r="N1833" i="10"/>
  <c r="E1833" i="10"/>
  <c r="F1833" i="10" s="1"/>
  <c r="G1833" i="10" s="1"/>
  <c r="O1832" i="10"/>
  <c r="N1832" i="10"/>
  <c r="E1832" i="10"/>
  <c r="F1832" i="10" s="1"/>
  <c r="H1832" i="10" s="1"/>
  <c r="O1831" i="10"/>
  <c r="N1831" i="10"/>
  <c r="E1831" i="10"/>
  <c r="F1831" i="10" s="1"/>
  <c r="O1830" i="10"/>
  <c r="N1830" i="10"/>
  <c r="E1830" i="10"/>
  <c r="F1830" i="10" s="1"/>
  <c r="O1829" i="10"/>
  <c r="N1829" i="10"/>
  <c r="E1829" i="10"/>
  <c r="F1829" i="10" s="1"/>
  <c r="O1828" i="10"/>
  <c r="N1828" i="10"/>
  <c r="E1828" i="10"/>
  <c r="F1828" i="10" s="1"/>
  <c r="O1827" i="10"/>
  <c r="N1827" i="10"/>
  <c r="E1827" i="10"/>
  <c r="F1827" i="10" s="1"/>
  <c r="O1826" i="10"/>
  <c r="N1826" i="10"/>
  <c r="E1826" i="10"/>
  <c r="F1826" i="10" s="1"/>
  <c r="O1825" i="10"/>
  <c r="N1825" i="10"/>
  <c r="E1825" i="10"/>
  <c r="F1825" i="10" s="1"/>
  <c r="G1825" i="10" s="1"/>
  <c r="O1824" i="10"/>
  <c r="N1824" i="10"/>
  <c r="E1824" i="10"/>
  <c r="F1824" i="10" s="1"/>
  <c r="H1824" i="10" s="1"/>
  <c r="O1823" i="10"/>
  <c r="N1823" i="10"/>
  <c r="E1823" i="10"/>
  <c r="F1823" i="10" s="1"/>
  <c r="O1822" i="10"/>
  <c r="N1822" i="10"/>
  <c r="E1822" i="10"/>
  <c r="F1822" i="10" s="1"/>
  <c r="H1822" i="10" s="1"/>
  <c r="O1821" i="10"/>
  <c r="N1821" i="10"/>
  <c r="E1821" i="10"/>
  <c r="F1821" i="10" s="1"/>
  <c r="O1820" i="10"/>
  <c r="N1820" i="10"/>
  <c r="E1820" i="10"/>
  <c r="F1820" i="10" s="1"/>
  <c r="O1819" i="10"/>
  <c r="N1819" i="10"/>
  <c r="E1819" i="10"/>
  <c r="F1819" i="10" s="1"/>
  <c r="O1818" i="10"/>
  <c r="N1818" i="10"/>
  <c r="E1818" i="10"/>
  <c r="F1818" i="10" s="1"/>
  <c r="O1817" i="10"/>
  <c r="N1817" i="10"/>
  <c r="E1817" i="10"/>
  <c r="F1817" i="10" s="1"/>
  <c r="G1817" i="10" s="1"/>
  <c r="O1816" i="10"/>
  <c r="N1816" i="10"/>
  <c r="E1816" i="10"/>
  <c r="F1816" i="10" s="1"/>
  <c r="G1816" i="10" s="1"/>
  <c r="O1815" i="10"/>
  <c r="N1815" i="10"/>
  <c r="E1815" i="10"/>
  <c r="F1815" i="10" s="1"/>
  <c r="O1814" i="10"/>
  <c r="N1814" i="10"/>
  <c r="E1814" i="10"/>
  <c r="F1814" i="10" s="1"/>
  <c r="H1814" i="10" s="1"/>
  <c r="O1813" i="10"/>
  <c r="N1813" i="10"/>
  <c r="E1813" i="10"/>
  <c r="F1813" i="10" s="1"/>
  <c r="O1812" i="10"/>
  <c r="N1812" i="10"/>
  <c r="E1812" i="10"/>
  <c r="F1812" i="10" s="1"/>
  <c r="O1811" i="10"/>
  <c r="N1811" i="10"/>
  <c r="E1811" i="10"/>
  <c r="F1811" i="10" s="1"/>
  <c r="O1810" i="10"/>
  <c r="N1810" i="10"/>
  <c r="E1810" i="10"/>
  <c r="F1810" i="10" s="1"/>
  <c r="O1809" i="10"/>
  <c r="N1809" i="10"/>
  <c r="E1809" i="10"/>
  <c r="F1809" i="10" s="1"/>
  <c r="G1809" i="10" s="1"/>
  <c r="O1808" i="10"/>
  <c r="N1808" i="10"/>
  <c r="E1808" i="10"/>
  <c r="F1808" i="10" s="1"/>
  <c r="O1807" i="10"/>
  <c r="N1807" i="10"/>
  <c r="E1807" i="10"/>
  <c r="F1807" i="10" s="1"/>
  <c r="O1806" i="10"/>
  <c r="N1806" i="10"/>
  <c r="E1806" i="10"/>
  <c r="F1806" i="10" s="1"/>
  <c r="H1806" i="10" s="1"/>
  <c r="O1805" i="10"/>
  <c r="N1805" i="10"/>
  <c r="E1805" i="10"/>
  <c r="F1805" i="10" s="1"/>
  <c r="O1804" i="10"/>
  <c r="N1804" i="10"/>
  <c r="E1804" i="10"/>
  <c r="F1804" i="10" s="1"/>
  <c r="O1803" i="10"/>
  <c r="N1803" i="10"/>
  <c r="E1803" i="10"/>
  <c r="F1803" i="10" s="1"/>
  <c r="O1802" i="10"/>
  <c r="N1802" i="10"/>
  <c r="E1802" i="10"/>
  <c r="F1802" i="10" s="1"/>
  <c r="O1801" i="10"/>
  <c r="N1801" i="10"/>
  <c r="E1801" i="10"/>
  <c r="F1801" i="10" s="1"/>
  <c r="G1801" i="10" s="1"/>
  <c r="O1800" i="10"/>
  <c r="N1800" i="10"/>
  <c r="E1800" i="10"/>
  <c r="F1800" i="10" s="1"/>
  <c r="H1800" i="10" s="1"/>
  <c r="O1799" i="10"/>
  <c r="N1799" i="10"/>
  <c r="E1799" i="10"/>
  <c r="F1799" i="10" s="1"/>
  <c r="O1798" i="10"/>
  <c r="N1798" i="10"/>
  <c r="E1798" i="10"/>
  <c r="F1798" i="10" s="1"/>
  <c r="H1798" i="10" s="1"/>
  <c r="O1797" i="10"/>
  <c r="N1797" i="10"/>
  <c r="E1797" i="10"/>
  <c r="F1797" i="10" s="1"/>
  <c r="O1796" i="10"/>
  <c r="N1796" i="10"/>
  <c r="E1796" i="10"/>
  <c r="F1796" i="10" s="1"/>
  <c r="O1795" i="10"/>
  <c r="N1795" i="10"/>
  <c r="E1795" i="10"/>
  <c r="F1795" i="10" s="1"/>
  <c r="O1794" i="10"/>
  <c r="N1794" i="10"/>
  <c r="E1794" i="10"/>
  <c r="F1794" i="10" s="1"/>
  <c r="O1793" i="10"/>
  <c r="N1793" i="10"/>
  <c r="E1793" i="10"/>
  <c r="F1793" i="10" s="1"/>
  <c r="G1793" i="10" s="1"/>
  <c r="O1792" i="10"/>
  <c r="N1792" i="10"/>
  <c r="E1792" i="10"/>
  <c r="F1792" i="10" s="1"/>
  <c r="H1792" i="10" s="1"/>
  <c r="O1791" i="10"/>
  <c r="N1791" i="10"/>
  <c r="E1791" i="10"/>
  <c r="F1791" i="10" s="1"/>
  <c r="O1790" i="10"/>
  <c r="N1790" i="10"/>
  <c r="E1790" i="10"/>
  <c r="F1790" i="10" s="1"/>
  <c r="H1790" i="10" s="1"/>
  <c r="O1789" i="10"/>
  <c r="N1789" i="10"/>
  <c r="E1789" i="10"/>
  <c r="F1789" i="10" s="1"/>
  <c r="O1788" i="10"/>
  <c r="N1788" i="10"/>
  <c r="E1788" i="10"/>
  <c r="F1788" i="10" s="1"/>
  <c r="O1787" i="10"/>
  <c r="N1787" i="10"/>
  <c r="E1787" i="10"/>
  <c r="F1787" i="10" s="1"/>
  <c r="O1786" i="10"/>
  <c r="N1786" i="10"/>
  <c r="E1786" i="10"/>
  <c r="F1786" i="10" s="1"/>
  <c r="O1785" i="10"/>
  <c r="N1785" i="10"/>
  <c r="E1785" i="10"/>
  <c r="F1785" i="10" s="1"/>
  <c r="G1785" i="10" s="1"/>
  <c r="O1784" i="10"/>
  <c r="N1784" i="10"/>
  <c r="E1784" i="10"/>
  <c r="F1784" i="10" s="1"/>
  <c r="O1783" i="10"/>
  <c r="N1783" i="10"/>
  <c r="E1783" i="10"/>
  <c r="F1783" i="10" s="1"/>
  <c r="O1782" i="10"/>
  <c r="N1782" i="10"/>
  <c r="E1782" i="10"/>
  <c r="F1782" i="10" s="1"/>
  <c r="H1782" i="10" s="1"/>
  <c r="O1781" i="10"/>
  <c r="N1781" i="10"/>
  <c r="E1781" i="10"/>
  <c r="F1781" i="10" s="1"/>
  <c r="O1780" i="10"/>
  <c r="N1780" i="10"/>
  <c r="E1780" i="10"/>
  <c r="F1780" i="10" s="1"/>
  <c r="O1779" i="10"/>
  <c r="N1779" i="10"/>
  <c r="E1779" i="10"/>
  <c r="F1779" i="10" s="1"/>
  <c r="O1778" i="10"/>
  <c r="N1778" i="10"/>
  <c r="E1778" i="10"/>
  <c r="F1778" i="10" s="1"/>
  <c r="O1777" i="10"/>
  <c r="N1777" i="10"/>
  <c r="E1777" i="10"/>
  <c r="F1777" i="10" s="1"/>
  <c r="G1777" i="10" s="1"/>
  <c r="O1776" i="10"/>
  <c r="N1776" i="10"/>
  <c r="E1776" i="10"/>
  <c r="F1776" i="10" s="1"/>
  <c r="O1775" i="10"/>
  <c r="N1775" i="10"/>
  <c r="E1775" i="10"/>
  <c r="F1775" i="10" s="1"/>
  <c r="O1774" i="10"/>
  <c r="N1774" i="10"/>
  <c r="E1774" i="10"/>
  <c r="F1774" i="10" s="1"/>
  <c r="H1774" i="10" s="1"/>
  <c r="O1773" i="10"/>
  <c r="N1773" i="10"/>
  <c r="E1773" i="10"/>
  <c r="F1773" i="10" s="1"/>
  <c r="O1772" i="10"/>
  <c r="N1772" i="10"/>
  <c r="E1772" i="10"/>
  <c r="F1772" i="10" s="1"/>
  <c r="O1771" i="10"/>
  <c r="N1771" i="10"/>
  <c r="E1771" i="10"/>
  <c r="F1771" i="10" s="1"/>
  <c r="O1770" i="10"/>
  <c r="N1770" i="10"/>
  <c r="E1770" i="10"/>
  <c r="F1770" i="10" s="1"/>
  <c r="O1769" i="10"/>
  <c r="N1769" i="10"/>
  <c r="E1769" i="10"/>
  <c r="F1769" i="10" s="1"/>
  <c r="G1769" i="10" s="1"/>
  <c r="O1768" i="10"/>
  <c r="N1768" i="10"/>
  <c r="E1768" i="10"/>
  <c r="F1768" i="10" s="1"/>
  <c r="H1768" i="10" s="1"/>
  <c r="O1767" i="10"/>
  <c r="N1767" i="10"/>
  <c r="E1767" i="10"/>
  <c r="F1767" i="10" s="1"/>
  <c r="O1766" i="10"/>
  <c r="N1766" i="10"/>
  <c r="F1766" i="10"/>
  <c r="H1766" i="10" s="1"/>
  <c r="E1766" i="10"/>
  <c r="O1765" i="10"/>
  <c r="N1765" i="10"/>
  <c r="E1765" i="10"/>
  <c r="F1765" i="10" s="1"/>
  <c r="O1764" i="10"/>
  <c r="N1764" i="10"/>
  <c r="E1764" i="10"/>
  <c r="F1764" i="10" s="1"/>
  <c r="O1763" i="10"/>
  <c r="N1763" i="10"/>
  <c r="E1763" i="10"/>
  <c r="F1763" i="10" s="1"/>
  <c r="O1762" i="10"/>
  <c r="N1762" i="10"/>
  <c r="E1762" i="10"/>
  <c r="F1762" i="10" s="1"/>
  <c r="O1761" i="10"/>
  <c r="N1761" i="10"/>
  <c r="E1761" i="10"/>
  <c r="F1761" i="10" s="1"/>
  <c r="G1761" i="10" s="1"/>
  <c r="O1760" i="10"/>
  <c r="N1760" i="10"/>
  <c r="E1760" i="10"/>
  <c r="F1760" i="10" s="1"/>
  <c r="H1760" i="10" s="1"/>
  <c r="O1759" i="10"/>
  <c r="N1759" i="10"/>
  <c r="E1759" i="10"/>
  <c r="F1759" i="10" s="1"/>
  <c r="O1758" i="10"/>
  <c r="N1758" i="10"/>
  <c r="E1758" i="10"/>
  <c r="F1758" i="10" s="1"/>
  <c r="H1758" i="10" s="1"/>
  <c r="O1757" i="10"/>
  <c r="N1757" i="10"/>
  <c r="E1757" i="10"/>
  <c r="F1757" i="10" s="1"/>
  <c r="O1756" i="10"/>
  <c r="N1756" i="10"/>
  <c r="E1756" i="10"/>
  <c r="F1756" i="10" s="1"/>
  <c r="O1755" i="10"/>
  <c r="N1755" i="10"/>
  <c r="E1755" i="10"/>
  <c r="F1755" i="10" s="1"/>
  <c r="O1754" i="10"/>
  <c r="N1754" i="10"/>
  <c r="E1754" i="10"/>
  <c r="F1754" i="10" s="1"/>
  <c r="O1753" i="10"/>
  <c r="N1753" i="10"/>
  <c r="E1753" i="10"/>
  <c r="F1753" i="10" s="1"/>
  <c r="G1753" i="10" s="1"/>
  <c r="O1752" i="10"/>
  <c r="N1752" i="10"/>
  <c r="E1752" i="10"/>
  <c r="F1752" i="10" s="1"/>
  <c r="O1751" i="10"/>
  <c r="N1751" i="10"/>
  <c r="E1751" i="10"/>
  <c r="F1751" i="10" s="1"/>
  <c r="O1750" i="10"/>
  <c r="N1750" i="10"/>
  <c r="E1750" i="10"/>
  <c r="F1750" i="10" s="1"/>
  <c r="H1750" i="10" s="1"/>
  <c r="O1749" i="10"/>
  <c r="N1749" i="10"/>
  <c r="E1749" i="10"/>
  <c r="F1749" i="10" s="1"/>
  <c r="O1748" i="10"/>
  <c r="N1748" i="10"/>
  <c r="E1748" i="10"/>
  <c r="F1748" i="10" s="1"/>
  <c r="O1747" i="10"/>
  <c r="N1747" i="10"/>
  <c r="E1747" i="10"/>
  <c r="F1747" i="10" s="1"/>
  <c r="O1746" i="10"/>
  <c r="N1746" i="10"/>
  <c r="E1746" i="10"/>
  <c r="F1746" i="10" s="1"/>
  <c r="O1745" i="10"/>
  <c r="N1745" i="10"/>
  <c r="E1745" i="10"/>
  <c r="F1745" i="10" s="1"/>
  <c r="G1745" i="10" s="1"/>
  <c r="O1744" i="10"/>
  <c r="N1744" i="10"/>
  <c r="E1744" i="10"/>
  <c r="F1744" i="10" s="1"/>
  <c r="O1743" i="10"/>
  <c r="N1743" i="10"/>
  <c r="E1743" i="10"/>
  <c r="F1743" i="10" s="1"/>
  <c r="O1742" i="10"/>
  <c r="N1742" i="10"/>
  <c r="E1742" i="10"/>
  <c r="F1742" i="10" s="1"/>
  <c r="H1742" i="10" s="1"/>
  <c r="O1741" i="10"/>
  <c r="N1741" i="10"/>
  <c r="E1741" i="10"/>
  <c r="F1741" i="10" s="1"/>
  <c r="O1740" i="10"/>
  <c r="N1740" i="10"/>
  <c r="E1740" i="10"/>
  <c r="F1740" i="10" s="1"/>
  <c r="O1739" i="10"/>
  <c r="N1739" i="10"/>
  <c r="E1739" i="10"/>
  <c r="F1739" i="10" s="1"/>
  <c r="O1738" i="10"/>
  <c r="N1738" i="10"/>
  <c r="E1738" i="10"/>
  <c r="F1738" i="10" s="1"/>
  <c r="O1737" i="10"/>
  <c r="N1737" i="10"/>
  <c r="E1737" i="10"/>
  <c r="F1737" i="10" s="1"/>
  <c r="G1737" i="10" s="1"/>
  <c r="O1736" i="10"/>
  <c r="N1736" i="10"/>
  <c r="E1736" i="10"/>
  <c r="F1736" i="10" s="1"/>
  <c r="H1736" i="10" s="1"/>
  <c r="O1735" i="10"/>
  <c r="N1735" i="10"/>
  <c r="E1735" i="10"/>
  <c r="F1735" i="10" s="1"/>
  <c r="O1734" i="10"/>
  <c r="N1734" i="10"/>
  <c r="E1734" i="10"/>
  <c r="F1734" i="10" s="1"/>
  <c r="H1734" i="10" s="1"/>
  <c r="O1733" i="10"/>
  <c r="N1733" i="10"/>
  <c r="E1733" i="10"/>
  <c r="F1733" i="10" s="1"/>
  <c r="O1732" i="10"/>
  <c r="N1732" i="10"/>
  <c r="E1732" i="10"/>
  <c r="F1732" i="10" s="1"/>
  <c r="O1731" i="10"/>
  <c r="N1731" i="10"/>
  <c r="E1731" i="10"/>
  <c r="F1731" i="10" s="1"/>
  <c r="O1730" i="10"/>
  <c r="N1730" i="10"/>
  <c r="E1730" i="10"/>
  <c r="F1730" i="10" s="1"/>
  <c r="O1729" i="10"/>
  <c r="N1729" i="10"/>
  <c r="E1729" i="10"/>
  <c r="F1729" i="10" s="1"/>
  <c r="G1729" i="10" s="1"/>
  <c r="O1728" i="10"/>
  <c r="N1728" i="10"/>
  <c r="E1728" i="10"/>
  <c r="F1728" i="10" s="1"/>
  <c r="H1728" i="10" s="1"/>
  <c r="O1727" i="10"/>
  <c r="N1727" i="10"/>
  <c r="E1727" i="10"/>
  <c r="F1727" i="10" s="1"/>
  <c r="O1726" i="10"/>
  <c r="N1726" i="10"/>
  <c r="E1726" i="10"/>
  <c r="F1726" i="10" s="1"/>
  <c r="H1726" i="10" s="1"/>
  <c r="O1725" i="10"/>
  <c r="N1725" i="10"/>
  <c r="E1725" i="10"/>
  <c r="F1725" i="10" s="1"/>
  <c r="O1724" i="10"/>
  <c r="N1724" i="10"/>
  <c r="E1724" i="10"/>
  <c r="F1724" i="10" s="1"/>
  <c r="O1723" i="10"/>
  <c r="N1723" i="10"/>
  <c r="E1723" i="10"/>
  <c r="F1723" i="10" s="1"/>
  <c r="O1722" i="10"/>
  <c r="N1722" i="10"/>
  <c r="E1722" i="10"/>
  <c r="F1722" i="10" s="1"/>
  <c r="O1721" i="10"/>
  <c r="N1721" i="10"/>
  <c r="E1721" i="10"/>
  <c r="F1721" i="10" s="1"/>
  <c r="G1721" i="10" s="1"/>
  <c r="O1720" i="10"/>
  <c r="N1720" i="10"/>
  <c r="E1720" i="10"/>
  <c r="F1720" i="10" s="1"/>
  <c r="O1719" i="10"/>
  <c r="N1719" i="10"/>
  <c r="E1719" i="10"/>
  <c r="F1719" i="10" s="1"/>
  <c r="O1718" i="10"/>
  <c r="N1718" i="10"/>
  <c r="E1718" i="10"/>
  <c r="F1718" i="10" s="1"/>
  <c r="H1718" i="10" s="1"/>
  <c r="O1717" i="10"/>
  <c r="N1717" i="10"/>
  <c r="E1717" i="10"/>
  <c r="F1717" i="10" s="1"/>
  <c r="O1716" i="10"/>
  <c r="N1716" i="10"/>
  <c r="E1716" i="10"/>
  <c r="F1716" i="10" s="1"/>
  <c r="O1715" i="10"/>
  <c r="N1715" i="10"/>
  <c r="E1715" i="10"/>
  <c r="F1715" i="10" s="1"/>
  <c r="O1714" i="10"/>
  <c r="N1714" i="10"/>
  <c r="H1714" i="10"/>
  <c r="E1714" i="10"/>
  <c r="F1714" i="10" s="1"/>
  <c r="O1713" i="10"/>
  <c r="N1713" i="10"/>
  <c r="E1713" i="10"/>
  <c r="F1713" i="10" s="1"/>
  <c r="G1713" i="10" s="1"/>
  <c r="O1712" i="10"/>
  <c r="N1712" i="10"/>
  <c r="E1712" i="10"/>
  <c r="F1712" i="10" s="1"/>
  <c r="H1712" i="10" s="1"/>
  <c r="O1711" i="10"/>
  <c r="N1711" i="10"/>
  <c r="E1711" i="10"/>
  <c r="F1711" i="10" s="1"/>
  <c r="O1710" i="10"/>
  <c r="N1710" i="10"/>
  <c r="E1710" i="10"/>
  <c r="F1710" i="10" s="1"/>
  <c r="H1710" i="10" s="1"/>
  <c r="O1709" i="10"/>
  <c r="N1709" i="10"/>
  <c r="E1709" i="10"/>
  <c r="F1709" i="10" s="1"/>
  <c r="O1708" i="10"/>
  <c r="N1708" i="10"/>
  <c r="E1708" i="10"/>
  <c r="F1708" i="10" s="1"/>
  <c r="O1707" i="10"/>
  <c r="N1707" i="10"/>
  <c r="E1707" i="10"/>
  <c r="F1707" i="10" s="1"/>
  <c r="O1706" i="10"/>
  <c r="N1706" i="10"/>
  <c r="E1706" i="10"/>
  <c r="F1706" i="10" s="1"/>
  <c r="O1705" i="10"/>
  <c r="N1705" i="10"/>
  <c r="E1705" i="10"/>
  <c r="F1705" i="10" s="1"/>
  <c r="G1705" i="10" s="1"/>
  <c r="O1704" i="10"/>
  <c r="N1704" i="10"/>
  <c r="E1704" i="10"/>
  <c r="F1704" i="10" s="1"/>
  <c r="H1704" i="10" s="1"/>
  <c r="O1703" i="10"/>
  <c r="N1703" i="10"/>
  <c r="E1703" i="10"/>
  <c r="F1703" i="10" s="1"/>
  <c r="O1702" i="10"/>
  <c r="N1702" i="10"/>
  <c r="E1702" i="10"/>
  <c r="F1702" i="10" s="1"/>
  <c r="O1701" i="10"/>
  <c r="N1701" i="10"/>
  <c r="E1701" i="10"/>
  <c r="F1701" i="10" s="1"/>
  <c r="O1700" i="10"/>
  <c r="N1700" i="10"/>
  <c r="E1700" i="10"/>
  <c r="F1700" i="10" s="1"/>
  <c r="O1699" i="10"/>
  <c r="N1699" i="10"/>
  <c r="E1699" i="10"/>
  <c r="F1699" i="10" s="1"/>
  <c r="O1698" i="10"/>
  <c r="N1698" i="10"/>
  <c r="E1698" i="10"/>
  <c r="F1698" i="10" s="1"/>
  <c r="O1697" i="10"/>
  <c r="N1697" i="10"/>
  <c r="E1697" i="10"/>
  <c r="F1697" i="10" s="1"/>
  <c r="G1697" i="10" s="1"/>
  <c r="O1696" i="10"/>
  <c r="N1696" i="10"/>
  <c r="E1696" i="10"/>
  <c r="F1696" i="10" s="1"/>
  <c r="O1695" i="10"/>
  <c r="N1695" i="10"/>
  <c r="E1695" i="10"/>
  <c r="F1695" i="10" s="1"/>
  <c r="O1694" i="10"/>
  <c r="N1694" i="10"/>
  <c r="E1694" i="10"/>
  <c r="F1694" i="10" s="1"/>
  <c r="O1693" i="10"/>
  <c r="N1693" i="10"/>
  <c r="E1693" i="10"/>
  <c r="F1693" i="10" s="1"/>
  <c r="O1692" i="10"/>
  <c r="N1692" i="10"/>
  <c r="E1692" i="10"/>
  <c r="F1692" i="10" s="1"/>
  <c r="O1691" i="10"/>
  <c r="N1691" i="10"/>
  <c r="E1691" i="10"/>
  <c r="F1691" i="10" s="1"/>
  <c r="O1690" i="10"/>
  <c r="N1690" i="10"/>
  <c r="E1690" i="10"/>
  <c r="F1690" i="10" s="1"/>
  <c r="O1689" i="10"/>
  <c r="N1689" i="10"/>
  <c r="E1689" i="10"/>
  <c r="F1689" i="10" s="1"/>
  <c r="G1689" i="10" s="1"/>
  <c r="O1688" i="10"/>
  <c r="N1688" i="10"/>
  <c r="E1688" i="10"/>
  <c r="F1688" i="10" s="1"/>
  <c r="O1687" i="10"/>
  <c r="N1687" i="10"/>
  <c r="E1687" i="10"/>
  <c r="F1687" i="10" s="1"/>
  <c r="O1686" i="10"/>
  <c r="N1686" i="10"/>
  <c r="E1686" i="10"/>
  <c r="F1686" i="10" s="1"/>
  <c r="H1686" i="10" s="1"/>
  <c r="O1685" i="10"/>
  <c r="N1685" i="10"/>
  <c r="E1685" i="10"/>
  <c r="F1685" i="10" s="1"/>
  <c r="O1684" i="10"/>
  <c r="N1684" i="10"/>
  <c r="E1684" i="10"/>
  <c r="F1684" i="10" s="1"/>
  <c r="O1683" i="10"/>
  <c r="N1683" i="10"/>
  <c r="E1683" i="10"/>
  <c r="F1683" i="10" s="1"/>
  <c r="O1682" i="10"/>
  <c r="N1682" i="10"/>
  <c r="E1682" i="10"/>
  <c r="F1682" i="10" s="1"/>
  <c r="O1681" i="10"/>
  <c r="N1681" i="10"/>
  <c r="E1681" i="10"/>
  <c r="F1681" i="10" s="1"/>
  <c r="G1681" i="10" s="1"/>
  <c r="O1680" i="10"/>
  <c r="N1680" i="10"/>
  <c r="E1680" i="10"/>
  <c r="F1680" i="10" s="1"/>
  <c r="H1680" i="10" s="1"/>
  <c r="O1679" i="10"/>
  <c r="N1679" i="10"/>
  <c r="E1679" i="10"/>
  <c r="F1679" i="10" s="1"/>
  <c r="O1678" i="10"/>
  <c r="N1678" i="10"/>
  <c r="E1678" i="10"/>
  <c r="F1678" i="10" s="1"/>
  <c r="H1678" i="10" s="1"/>
  <c r="O1677" i="10"/>
  <c r="N1677" i="10"/>
  <c r="E1677" i="10"/>
  <c r="F1677" i="10" s="1"/>
  <c r="O1676" i="10"/>
  <c r="N1676" i="10"/>
  <c r="E1676" i="10"/>
  <c r="F1676" i="10" s="1"/>
  <c r="O1675" i="10"/>
  <c r="N1675" i="10"/>
  <c r="E1675" i="10"/>
  <c r="F1675" i="10" s="1"/>
  <c r="O1674" i="10"/>
  <c r="N1674" i="10"/>
  <c r="E1674" i="10"/>
  <c r="F1674" i="10" s="1"/>
  <c r="O1673" i="10"/>
  <c r="N1673" i="10"/>
  <c r="E1673" i="10"/>
  <c r="F1673" i="10" s="1"/>
  <c r="G1673" i="10" s="1"/>
  <c r="O1672" i="10"/>
  <c r="N1672" i="10"/>
  <c r="F1672" i="10"/>
  <c r="H1672" i="10" s="1"/>
  <c r="E1672" i="10"/>
  <c r="O1671" i="10"/>
  <c r="N1671" i="10"/>
  <c r="E1671" i="10"/>
  <c r="F1671" i="10" s="1"/>
  <c r="O1670" i="10"/>
  <c r="N1670" i="10"/>
  <c r="E1670" i="10"/>
  <c r="F1670" i="10" s="1"/>
  <c r="H1670" i="10" s="1"/>
  <c r="O1669" i="10"/>
  <c r="N1669" i="10"/>
  <c r="E1669" i="10"/>
  <c r="F1669" i="10" s="1"/>
  <c r="O1668" i="10"/>
  <c r="N1668" i="10"/>
  <c r="E1668" i="10"/>
  <c r="F1668" i="10" s="1"/>
  <c r="O1667" i="10"/>
  <c r="N1667" i="10"/>
  <c r="E1667" i="10"/>
  <c r="F1667" i="10" s="1"/>
  <c r="O1666" i="10"/>
  <c r="N1666" i="10"/>
  <c r="E1666" i="10"/>
  <c r="F1666" i="10" s="1"/>
  <c r="O1665" i="10"/>
  <c r="N1665" i="10"/>
  <c r="E1665" i="10"/>
  <c r="F1665" i="10" s="1"/>
  <c r="G1665" i="10" s="1"/>
  <c r="O1664" i="10"/>
  <c r="N1664" i="10"/>
  <c r="E1664" i="10"/>
  <c r="F1664" i="10" s="1"/>
  <c r="O1663" i="10"/>
  <c r="N1663" i="10"/>
  <c r="E1663" i="10"/>
  <c r="F1663" i="10" s="1"/>
  <c r="O1662" i="10"/>
  <c r="N1662" i="10"/>
  <c r="E1662" i="10"/>
  <c r="F1662" i="10" s="1"/>
  <c r="H1662" i="10" s="1"/>
  <c r="O1661" i="10"/>
  <c r="N1661" i="10"/>
  <c r="E1661" i="10"/>
  <c r="F1661" i="10" s="1"/>
  <c r="O1660" i="10"/>
  <c r="N1660" i="10"/>
  <c r="E1660" i="10"/>
  <c r="F1660" i="10" s="1"/>
  <c r="O1659" i="10"/>
  <c r="N1659" i="10"/>
  <c r="E1659" i="10"/>
  <c r="F1659" i="10" s="1"/>
  <c r="O1658" i="10"/>
  <c r="N1658" i="10"/>
  <c r="E1658" i="10"/>
  <c r="F1658" i="10" s="1"/>
  <c r="O1657" i="10"/>
  <c r="N1657" i="10"/>
  <c r="E1657" i="10"/>
  <c r="F1657" i="10" s="1"/>
  <c r="G1657" i="10" s="1"/>
  <c r="O1656" i="10"/>
  <c r="N1656" i="10"/>
  <c r="E1656" i="10"/>
  <c r="F1656" i="10" s="1"/>
  <c r="G1656" i="10" s="1"/>
  <c r="O1655" i="10"/>
  <c r="N1655" i="10"/>
  <c r="E1655" i="10"/>
  <c r="F1655" i="10" s="1"/>
  <c r="O1654" i="10"/>
  <c r="N1654" i="10"/>
  <c r="E1654" i="10"/>
  <c r="F1654" i="10" s="1"/>
  <c r="H1654" i="10" s="1"/>
  <c r="O1653" i="10"/>
  <c r="N1653" i="10"/>
  <c r="E1653" i="10"/>
  <c r="F1653" i="10" s="1"/>
  <c r="O1652" i="10"/>
  <c r="N1652" i="10"/>
  <c r="E1652" i="10"/>
  <c r="F1652" i="10" s="1"/>
  <c r="O1651" i="10"/>
  <c r="N1651" i="10"/>
  <c r="E1651" i="10"/>
  <c r="F1651" i="10" s="1"/>
  <c r="O1650" i="10"/>
  <c r="N1650" i="10"/>
  <c r="E1650" i="10"/>
  <c r="F1650" i="10" s="1"/>
  <c r="O1649" i="10"/>
  <c r="N1649" i="10"/>
  <c r="E1649" i="10"/>
  <c r="F1649" i="10" s="1"/>
  <c r="O1648" i="10"/>
  <c r="N1648" i="10"/>
  <c r="E1648" i="10"/>
  <c r="F1648" i="10" s="1"/>
  <c r="O1647" i="10"/>
  <c r="N1647" i="10"/>
  <c r="E1647" i="10"/>
  <c r="F1647" i="10" s="1"/>
  <c r="O1646" i="10"/>
  <c r="N1646" i="10"/>
  <c r="E1646" i="10"/>
  <c r="F1646" i="10" s="1"/>
  <c r="H1646" i="10" s="1"/>
  <c r="O1645" i="10"/>
  <c r="N1645" i="10"/>
  <c r="E1645" i="10"/>
  <c r="F1645" i="10" s="1"/>
  <c r="O1644" i="10"/>
  <c r="N1644" i="10"/>
  <c r="E1644" i="10"/>
  <c r="F1644" i="10" s="1"/>
  <c r="O1643" i="10"/>
  <c r="N1643" i="10"/>
  <c r="E1643" i="10"/>
  <c r="F1643" i="10" s="1"/>
  <c r="O1642" i="10"/>
  <c r="N1642" i="10"/>
  <c r="E1642" i="10"/>
  <c r="F1642" i="10" s="1"/>
  <c r="O1641" i="10"/>
  <c r="N1641" i="10"/>
  <c r="E1641" i="10"/>
  <c r="F1641" i="10" s="1"/>
  <c r="O1640" i="10"/>
  <c r="N1640" i="10"/>
  <c r="E1640" i="10"/>
  <c r="F1640" i="10" s="1"/>
  <c r="O1639" i="10"/>
  <c r="N1639" i="10"/>
  <c r="E1639" i="10"/>
  <c r="F1639" i="10" s="1"/>
  <c r="O1638" i="10"/>
  <c r="N1638" i="10"/>
  <c r="E1638" i="10"/>
  <c r="F1638" i="10" s="1"/>
  <c r="H1638" i="10" s="1"/>
  <c r="O1637" i="10"/>
  <c r="N1637" i="10"/>
  <c r="E1637" i="10"/>
  <c r="F1637" i="10" s="1"/>
  <c r="O1636" i="10"/>
  <c r="N1636" i="10"/>
  <c r="E1636" i="10"/>
  <c r="F1636" i="10" s="1"/>
  <c r="O1635" i="10"/>
  <c r="N1635" i="10"/>
  <c r="E1635" i="10"/>
  <c r="F1635" i="10" s="1"/>
  <c r="O1634" i="10"/>
  <c r="N1634" i="10"/>
  <c r="E1634" i="10"/>
  <c r="F1634" i="10" s="1"/>
  <c r="O1633" i="10"/>
  <c r="N1633" i="10"/>
  <c r="E1633" i="10"/>
  <c r="F1633" i="10" s="1"/>
  <c r="O1632" i="10"/>
  <c r="N1632" i="10"/>
  <c r="E1632" i="10"/>
  <c r="F1632" i="10" s="1"/>
  <c r="O1631" i="10"/>
  <c r="N1631" i="10"/>
  <c r="E1631" i="10"/>
  <c r="F1631" i="10" s="1"/>
  <c r="O1630" i="10"/>
  <c r="N1630" i="10"/>
  <c r="E1630" i="10"/>
  <c r="F1630" i="10" s="1"/>
  <c r="H1630" i="10" s="1"/>
  <c r="O1629" i="10"/>
  <c r="N1629" i="10"/>
  <c r="E1629" i="10"/>
  <c r="F1629" i="10" s="1"/>
  <c r="O1628" i="10"/>
  <c r="N1628" i="10"/>
  <c r="E1628" i="10"/>
  <c r="F1628" i="10" s="1"/>
  <c r="O1627" i="10"/>
  <c r="N1627" i="10"/>
  <c r="E1627" i="10"/>
  <c r="F1627" i="10" s="1"/>
  <c r="O1626" i="10"/>
  <c r="N1626" i="10"/>
  <c r="E1626" i="10"/>
  <c r="F1626" i="10" s="1"/>
  <c r="O1625" i="10"/>
  <c r="N1625" i="10"/>
  <c r="E1625" i="10"/>
  <c r="F1625" i="10" s="1"/>
  <c r="O1624" i="10"/>
  <c r="N1624" i="10"/>
  <c r="E1624" i="10"/>
  <c r="F1624" i="10" s="1"/>
  <c r="O1623" i="10"/>
  <c r="N1623" i="10"/>
  <c r="E1623" i="10"/>
  <c r="F1623" i="10" s="1"/>
  <c r="O1622" i="10"/>
  <c r="N1622" i="10"/>
  <c r="E1622" i="10"/>
  <c r="F1622" i="10" s="1"/>
  <c r="H1622" i="10" s="1"/>
  <c r="O1621" i="10"/>
  <c r="N1621" i="10"/>
  <c r="E1621" i="10"/>
  <c r="F1621" i="10" s="1"/>
  <c r="O1620" i="10"/>
  <c r="N1620" i="10"/>
  <c r="E1620" i="10"/>
  <c r="F1620" i="10" s="1"/>
  <c r="O1619" i="10"/>
  <c r="N1619" i="10"/>
  <c r="E1619" i="10"/>
  <c r="F1619" i="10" s="1"/>
  <c r="O1618" i="10"/>
  <c r="N1618" i="10"/>
  <c r="E1618" i="10"/>
  <c r="F1618" i="10" s="1"/>
  <c r="O1617" i="10"/>
  <c r="N1617" i="10"/>
  <c r="E1617" i="10"/>
  <c r="F1617" i="10" s="1"/>
  <c r="O1616" i="10"/>
  <c r="N1616" i="10"/>
  <c r="E1616" i="10"/>
  <c r="F1616" i="10" s="1"/>
  <c r="O1615" i="10"/>
  <c r="N1615" i="10"/>
  <c r="E1615" i="10"/>
  <c r="F1615" i="10" s="1"/>
  <c r="O1614" i="10"/>
  <c r="N1614" i="10"/>
  <c r="E1614" i="10"/>
  <c r="F1614" i="10" s="1"/>
  <c r="H1614" i="10" s="1"/>
  <c r="O1613" i="10"/>
  <c r="N1613" i="10"/>
  <c r="E1613" i="10"/>
  <c r="F1613" i="10" s="1"/>
  <c r="O1612" i="10"/>
  <c r="N1612" i="10"/>
  <c r="E1612" i="10"/>
  <c r="F1612" i="10" s="1"/>
  <c r="O1611" i="10"/>
  <c r="N1611" i="10"/>
  <c r="E1611" i="10"/>
  <c r="F1611" i="10" s="1"/>
  <c r="O1610" i="10"/>
  <c r="N1610" i="10"/>
  <c r="E1610" i="10"/>
  <c r="F1610" i="10" s="1"/>
  <c r="O1609" i="10"/>
  <c r="N1609" i="10"/>
  <c r="E1609" i="10"/>
  <c r="F1609" i="10" s="1"/>
  <c r="O1608" i="10"/>
  <c r="N1608" i="10"/>
  <c r="E1608" i="10"/>
  <c r="F1608" i="10" s="1"/>
  <c r="O1607" i="10"/>
  <c r="N1607" i="10"/>
  <c r="E1607" i="10"/>
  <c r="F1607" i="10" s="1"/>
  <c r="O1606" i="10"/>
  <c r="N1606" i="10"/>
  <c r="F1606" i="10"/>
  <c r="H1606" i="10" s="1"/>
  <c r="E1606" i="10"/>
  <c r="O1605" i="10"/>
  <c r="N1605" i="10"/>
  <c r="E1605" i="10"/>
  <c r="F1605" i="10" s="1"/>
  <c r="O1604" i="10"/>
  <c r="N1604" i="10"/>
  <c r="E1604" i="10"/>
  <c r="F1604" i="10" s="1"/>
  <c r="O1603" i="10"/>
  <c r="N1603" i="10"/>
  <c r="E1603" i="10"/>
  <c r="F1603" i="10" s="1"/>
  <c r="O1602" i="10"/>
  <c r="N1602" i="10"/>
  <c r="E1602" i="10"/>
  <c r="F1602" i="10" s="1"/>
  <c r="O1601" i="10"/>
  <c r="N1601" i="10"/>
  <c r="E1601" i="10"/>
  <c r="F1601" i="10" s="1"/>
  <c r="O1600" i="10"/>
  <c r="N1600" i="10"/>
  <c r="E1600" i="10"/>
  <c r="F1600" i="10" s="1"/>
  <c r="O1599" i="10"/>
  <c r="N1599" i="10"/>
  <c r="E1599" i="10"/>
  <c r="F1599" i="10" s="1"/>
  <c r="O1598" i="10"/>
  <c r="N1598" i="10"/>
  <c r="E1598" i="10"/>
  <c r="F1598" i="10" s="1"/>
  <c r="H1598" i="10" s="1"/>
  <c r="O1597" i="10"/>
  <c r="N1597" i="10"/>
  <c r="E1597" i="10"/>
  <c r="F1597" i="10" s="1"/>
  <c r="O1596" i="10"/>
  <c r="N1596" i="10"/>
  <c r="E1596" i="10"/>
  <c r="F1596" i="10" s="1"/>
  <c r="O1595" i="10"/>
  <c r="N1595" i="10"/>
  <c r="E1595" i="10"/>
  <c r="F1595" i="10" s="1"/>
  <c r="O1594" i="10"/>
  <c r="N1594" i="10"/>
  <c r="F1594" i="10"/>
  <c r="E1594" i="10"/>
  <c r="O1593" i="10"/>
  <c r="N1593" i="10"/>
  <c r="E1593" i="10"/>
  <c r="F1593" i="10" s="1"/>
  <c r="O1592" i="10"/>
  <c r="N1592" i="10"/>
  <c r="E1592" i="10"/>
  <c r="F1592" i="10" s="1"/>
  <c r="O1591" i="10"/>
  <c r="N1591" i="10"/>
  <c r="E1591" i="10"/>
  <c r="F1591" i="10" s="1"/>
  <c r="O1590" i="10"/>
  <c r="N1590" i="10"/>
  <c r="E1590" i="10"/>
  <c r="F1590" i="10" s="1"/>
  <c r="H1590" i="10" s="1"/>
  <c r="O1589" i="10"/>
  <c r="N1589" i="10"/>
  <c r="E1589" i="10"/>
  <c r="F1589" i="10" s="1"/>
  <c r="O1588" i="10"/>
  <c r="N1588" i="10"/>
  <c r="E1588" i="10"/>
  <c r="F1588" i="10" s="1"/>
  <c r="O1587" i="10"/>
  <c r="N1587" i="10"/>
  <c r="E1587" i="10"/>
  <c r="F1587" i="10" s="1"/>
  <c r="O1586" i="10"/>
  <c r="N1586" i="10"/>
  <c r="E1586" i="10"/>
  <c r="F1586" i="10" s="1"/>
  <c r="O1585" i="10"/>
  <c r="N1585" i="10"/>
  <c r="E1585" i="10"/>
  <c r="F1585" i="10" s="1"/>
  <c r="O1584" i="10"/>
  <c r="N1584" i="10"/>
  <c r="E1584" i="10"/>
  <c r="F1584" i="10" s="1"/>
  <c r="G1584" i="10" s="1"/>
  <c r="O1583" i="10"/>
  <c r="N1583" i="10"/>
  <c r="E1583" i="10"/>
  <c r="F1583" i="10" s="1"/>
  <c r="O1582" i="10"/>
  <c r="N1582" i="10"/>
  <c r="E1582" i="10"/>
  <c r="F1582" i="10" s="1"/>
  <c r="H1582" i="10" s="1"/>
  <c r="O1581" i="10"/>
  <c r="N1581" i="10"/>
  <c r="E1581" i="10"/>
  <c r="F1581" i="10" s="1"/>
  <c r="O1580" i="10"/>
  <c r="N1580" i="10"/>
  <c r="E1580" i="10"/>
  <c r="F1580" i="10" s="1"/>
  <c r="O1579" i="10"/>
  <c r="N1579" i="10"/>
  <c r="E1579" i="10"/>
  <c r="F1579" i="10" s="1"/>
  <c r="O1578" i="10"/>
  <c r="N1578" i="10"/>
  <c r="E1578" i="10"/>
  <c r="F1578" i="10" s="1"/>
  <c r="G1578" i="10" s="1"/>
  <c r="O1577" i="10"/>
  <c r="N1577" i="10"/>
  <c r="E1577" i="10"/>
  <c r="F1577" i="10" s="1"/>
  <c r="O1576" i="10"/>
  <c r="N1576" i="10"/>
  <c r="E1576" i="10"/>
  <c r="F1576" i="10" s="1"/>
  <c r="O1575" i="10"/>
  <c r="N1575" i="10"/>
  <c r="E1575" i="10"/>
  <c r="F1575" i="10" s="1"/>
  <c r="O1574" i="10"/>
  <c r="N1574" i="10"/>
  <c r="E1574" i="10"/>
  <c r="F1574" i="10" s="1"/>
  <c r="H1574" i="10" s="1"/>
  <c r="O1573" i="10"/>
  <c r="N1573" i="10"/>
  <c r="E1573" i="10"/>
  <c r="F1573" i="10" s="1"/>
  <c r="O1572" i="10"/>
  <c r="N1572" i="10"/>
  <c r="E1572" i="10"/>
  <c r="F1572" i="10" s="1"/>
  <c r="O1571" i="10"/>
  <c r="N1571" i="10"/>
  <c r="E1571" i="10"/>
  <c r="F1571" i="10" s="1"/>
  <c r="O1570" i="10"/>
  <c r="N1570" i="10"/>
  <c r="E1570" i="10"/>
  <c r="F1570" i="10" s="1"/>
  <c r="O1569" i="10"/>
  <c r="N1569" i="10"/>
  <c r="E1569" i="10"/>
  <c r="F1569" i="10" s="1"/>
  <c r="O1568" i="10"/>
  <c r="N1568" i="10"/>
  <c r="E1568" i="10"/>
  <c r="F1568" i="10" s="1"/>
  <c r="O1567" i="10"/>
  <c r="N1567" i="10"/>
  <c r="E1567" i="10"/>
  <c r="F1567" i="10" s="1"/>
  <c r="O1566" i="10"/>
  <c r="N1566" i="10"/>
  <c r="E1566" i="10"/>
  <c r="F1566" i="10" s="1"/>
  <c r="H1566" i="10" s="1"/>
  <c r="O1565" i="10"/>
  <c r="N1565" i="10"/>
  <c r="E1565" i="10"/>
  <c r="F1565" i="10" s="1"/>
  <c r="O1564" i="10"/>
  <c r="N1564" i="10"/>
  <c r="E1564" i="10"/>
  <c r="F1564" i="10" s="1"/>
  <c r="O1563" i="10"/>
  <c r="N1563" i="10"/>
  <c r="E1563" i="10"/>
  <c r="F1563" i="10" s="1"/>
  <c r="O1562" i="10"/>
  <c r="N1562" i="10"/>
  <c r="E1562" i="10"/>
  <c r="F1562" i="10" s="1"/>
  <c r="G1562" i="10" s="1"/>
  <c r="O1561" i="10"/>
  <c r="N1561" i="10"/>
  <c r="E1561" i="10"/>
  <c r="F1561" i="10" s="1"/>
  <c r="O1560" i="10"/>
  <c r="N1560" i="10"/>
  <c r="E1560" i="10"/>
  <c r="F1560" i="10" s="1"/>
  <c r="O1559" i="10"/>
  <c r="N1559" i="10"/>
  <c r="E1559" i="10"/>
  <c r="F1559" i="10" s="1"/>
  <c r="O1558" i="10"/>
  <c r="N1558" i="10"/>
  <c r="E1558" i="10"/>
  <c r="F1558" i="10" s="1"/>
  <c r="H1558" i="10" s="1"/>
  <c r="O1557" i="10"/>
  <c r="N1557" i="10"/>
  <c r="E1557" i="10"/>
  <c r="F1557" i="10" s="1"/>
  <c r="O1556" i="10"/>
  <c r="N1556" i="10"/>
  <c r="E1556" i="10"/>
  <c r="F1556" i="10" s="1"/>
  <c r="O1555" i="10"/>
  <c r="N1555" i="10"/>
  <c r="E1555" i="10"/>
  <c r="F1555" i="10" s="1"/>
  <c r="O1554" i="10"/>
  <c r="N1554" i="10"/>
  <c r="E1554" i="10"/>
  <c r="F1554" i="10" s="1"/>
  <c r="G1554" i="10" s="1"/>
  <c r="O1553" i="10"/>
  <c r="N1553" i="10"/>
  <c r="E1553" i="10"/>
  <c r="F1553" i="10" s="1"/>
  <c r="O1552" i="10"/>
  <c r="N1552" i="10"/>
  <c r="E1552" i="10"/>
  <c r="F1552" i="10" s="1"/>
  <c r="O1551" i="10"/>
  <c r="N1551" i="10"/>
  <c r="E1551" i="10"/>
  <c r="F1551" i="10" s="1"/>
  <c r="I1551" i="10" s="1"/>
  <c r="O1550" i="10"/>
  <c r="N1550" i="10"/>
  <c r="E1550" i="10"/>
  <c r="F1550" i="10" s="1"/>
  <c r="O1549" i="10"/>
  <c r="N1549" i="10"/>
  <c r="E1549" i="10"/>
  <c r="F1549" i="10" s="1"/>
  <c r="O1548" i="10"/>
  <c r="N1548" i="10"/>
  <c r="E1548" i="10"/>
  <c r="F1548" i="10" s="1"/>
  <c r="O1547" i="10"/>
  <c r="N1547" i="10"/>
  <c r="E1547" i="10"/>
  <c r="F1547" i="10" s="1"/>
  <c r="O1546" i="10"/>
  <c r="N1546" i="10"/>
  <c r="E1546" i="10"/>
  <c r="F1546" i="10" s="1"/>
  <c r="O1545" i="10"/>
  <c r="N1545" i="10"/>
  <c r="E1545" i="10"/>
  <c r="F1545" i="10" s="1"/>
  <c r="O1544" i="10"/>
  <c r="N1544" i="10"/>
  <c r="E1544" i="10"/>
  <c r="F1544" i="10" s="1"/>
  <c r="O1543" i="10"/>
  <c r="N1543" i="10"/>
  <c r="E1543" i="10"/>
  <c r="F1543" i="10" s="1"/>
  <c r="I1543" i="10" s="1"/>
  <c r="O1542" i="10"/>
  <c r="N1542" i="10"/>
  <c r="E1542" i="10"/>
  <c r="F1542" i="10" s="1"/>
  <c r="O1541" i="10"/>
  <c r="N1541" i="10"/>
  <c r="E1541" i="10"/>
  <c r="F1541" i="10" s="1"/>
  <c r="O1540" i="10"/>
  <c r="N1540" i="10"/>
  <c r="E1540" i="10"/>
  <c r="F1540" i="10" s="1"/>
  <c r="O1539" i="10"/>
  <c r="N1539" i="10"/>
  <c r="E1539" i="10"/>
  <c r="F1539" i="10" s="1"/>
  <c r="O1538" i="10"/>
  <c r="N1538" i="10"/>
  <c r="E1538" i="10"/>
  <c r="F1538" i="10" s="1"/>
  <c r="G1538" i="10" s="1"/>
  <c r="O1537" i="10"/>
  <c r="N1537" i="10"/>
  <c r="E1537" i="10"/>
  <c r="F1537" i="10" s="1"/>
  <c r="O1536" i="10"/>
  <c r="N1536" i="10"/>
  <c r="E1536" i="10"/>
  <c r="F1536" i="10" s="1"/>
  <c r="O1535" i="10"/>
  <c r="N1535" i="10"/>
  <c r="E1535" i="10"/>
  <c r="F1535" i="10" s="1"/>
  <c r="I1535" i="10" s="1"/>
  <c r="O1534" i="10"/>
  <c r="N1534" i="10"/>
  <c r="E1534" i="10"/>
  <c r="F1534" i="10" s="1"/>
  <c r="O1533" i="10"/>
  <c r="N1533" i="10"/>
  <c r="E1533" i="10"/>
  <c r="F1533" i="10" s="1"/>
  <c r="H1533" i="10" s="1"/>
  <c r="O1532" i="10"/>
  <c r="N1532" i="10"/>
  <c r="E1532" i="10"/>
  <c r="F1532" i="10" s="1"/>
  <c r="O1531" i="10"/>
  <c r="N1531" i="10"/>
  <c r="E1531" i="10"/>
  <c r="F1531" i="10" s="1"/>
  <c r="O1530" i="10"/>
  <c r="N1530" i="10"/>
  <c r="E1530" i="10"/>
  <c r="F1530" i="10" s="1"/>
  <c r="O1529" i="10"/>
  <c r="N1529" i="10"/>
  <c r="E1529" i="10"/>
  <c r="F1529" i="10" s="1"/>
  <c r="O1528" i="10"/>
  <c r="N1528" i="10"/>
  <c r="E1528" i="10"/>
  <c r="F1528" i="10" s="1"/>
  <c r="O1527" i="10"/>
  <c r="N1527" i="10"/>
  <c r="E1527" i="10"/>
  <c r="F1527" i="10" s="1"/>
  <c r="O1526" i="10"/>
  <c r="N1526" i="10"/>
  <c r="E1526" i="10"/>
  <c r="F1526" i="10" s="1"/>
  <c r="O1525" i="10"/>
  <c r="N1525" i="10"/>
  <c r="E1525" i="10"/>
  <c r="F1525" i="10" s="1"/>
  <c r="H1525" i="10" s="1"/>
  <c r="O1524" i="10"/>
  <c r="N1524" i="10"/>
  <c r="E1524" i="10"/>
  <c r="F1524" i="10" s="1"/>
  <c r="O1523" i="10"/>
  <c r="N1523" i="10"/>
  <c r="E1523" i="10"/>
  <c r="F1523" i="10" s="1"/>
  <c r="O1522" i="10"/>
  <c r="N1522" i="10"/>
  <c r="E1522" i="10"/>
  <c r="F1522" i="10" s="1"/>
  <c r="I1522" i="10" s="1"/>
  <c r="O1521" i="10"/>
  <c r="N1521" i="10"/>
  <c r="E1521" i="10"/>
  <c r="F1521" i="10" s="1"/>
  <c r="O1520" i="10"/>
  <c r="N1520" i="10"/>
  <c r="E1520" i="10"/>
  <c r="F1520" i="10" s="1"/>
  <c r="O1519" i="10"/>
  <c r="N1519" i="10"/>
  <c r="E1519" i="10"/>
  <c r="F1519" i="10" s="1"/>
  <c r="O1518" i="10"/>
  <c r="N1518" i="10"/>
  <c r="E1518" i="10"/>
  <c r="F1518" i="10" s="1"/>
  <c r="O1517" i="10"/>
  <c r="N1517" i="10"/>
  <c r="E1517" i="10"/>
  <c r="F1517" i="10" s="1"/>
  <c r="G1517" i="10" s="1"/>
  <c r="O1516" i="10"/>
  <c r="N1516" i="10"/>
  <c r="E1516" i="10"/>
  <c r="F1516" i="10" s="1"/>
  <c r="O1515" i="10"/>
  <c r="N1515" i="10"/>
  <c r="E1515" i="10"/>
  <c r="F1515" i="10" s="1"/>
  <c r="O1514" i="10"/>
  <c r="N1514" i="10"/>
  <c r="E1514" i="10"/>
  <c r="F1514" i="10" s="1"/>
  <c r="I1514" i="10" s="1"/>
  <c r="O1513" i="10"/>
  <c r="N1513" i="10"/>
  <c r="E1513" i="10"/>
  <c r="F1513" i="10" s="1"/>
  <c r="O1512" i="10"/>
  <c r="N1512" i="10"/>
  <c r="E1512" i="10"/>
  <c r="F1512" i="10" s="1"/>
  <c r="O1511" i="10"/>
  <c r="N1511" i="10"/>
  <c r="E1511" i="10"/>
  <c r="F1511" i="10" s="1"/>
  <c r="I1511" i="10" s="1"/>
  <c r="O1510" i="10"/>
  <c r="N1510" i="10"/>
  <c r="E1510" i="10"/>
  <c r="F1510" i="10" s="1"/>
  <c r="O1509" i="10"/>
  <c r="N1509" i="10"/>
  <c r="E1509" i="10"/>
  <c r="F1509" i="10" s="1"/>
  <c r="G1509" i="10" s="1"/>
  <c r="O1508" i="10"/>
  <c r="N1508" i="10"/>
  <c r="E1508" i="10"/>
  <c r="F1508" i="10" s="1"/>
  <c r="O1507" i="10"/>
  <c r="N1507" i="10"/>
  <c r="E1507" i="10"/>
  <c r="F1507" i="10" s="1"/>
  <c r="O1506" i="10"/>
  <c r="N1506" i="10"/>
  <c r="E1506" i="10"/>
  <c r="F1506" i="10" s="1"/>
  <c r="O1505" i="10"/>
  <c r="N1505" i="10"/>
  <c r="E1505" i="10"/>
  <c r="F1505" i="10" s="1"/>
  <c r="O1504" i="10"/>
  <c r="N1504" i="10"/>
  <c r="E1504" i="10"/>
  <c r="F1504" i="10" s="1"/>
  <c r="O1503" i="10"/>
  <c r="N1503" i="10"/>
  <c r="E1503" i="10"/>
  <c r="F1503" i="10" s="1"/>
  <c r="I1503" i="10" s="1"/>
  <c r="O1502" i="10"/>
  <c r="N1502" i="10"/>
  <c r="E1502" i="10"/>
  <c r="F1502" i="10" s="1"/>
  <c r="O1501" i="10"/>
  <c r="N1501" i="10"/>
  <c r="E1501" i="10"/>
  <c r="F1501" i="10" s="1"/>
  <c r="H1501" i="10" s="1"/>
  <c r="O1500" i="10"/>
  <c r="N1500" i="10"/>
  <c r="E1500" i="10"/>
  <c r="F1500" i="10" s="1"/>
  <c r="O1499" i="10"/>
  <c r="N1499" i="10"/>
  <c r="E1499" i="10"/>
  <c r="F1499" i="10" s="1"/>
  <c r="O1498" i="10"/>
  <c r="N1498" i="10"/>
  <c r="E1498" i="10"/>
  <c r="F1498" i="10" s="1"/>
  <c r="I1498" i="10" s="1"/>
  <c r="O1497" i="10"/>
  <c r="N1497" i="10"/>
  <c r="E1497" i="10"/>
  <c r="F1497" i="10" s="1"/>
  <c r="O1496" i="10"/>
  <c r="N1496" i="10"/>
  <c r="E1496" i="10"/>
  <c r="F1496" i="10" s="1"/>
  <c r="O1495" i="10"/>
  <c r="N1495" i="10"/>
  <c r="E1495" i="10"/>
  <c r="F1495" i="10" s="1"/>
  <c r="H1495" i="10" s="1"/>
  <c r="O1494" i="10"/>
  <c r="N1494" i="10"/>
  <c r="E1494" i="10"/>
  <c r="F1494" i="10" s="1"/>
  <c r="O1493" i="10"/>
  <c r="N1493" i="10"/>
  <c r="E1493" i="10"/>
  <c r="F1493" i="10" s="1"/>
  <c r="H1493" i="10" s="1"/>
  <c r="O1492" i="10"/>
  <c r="N1492" i="10"/>
  <c r="E1492" i="10"/>
  <c r="F1492" i="10" s="1"/>
  <c r="O1491" i="10"/>
  <c r="N1491" i="10"/>
  <c r="E1491" i="10"/>
  <c r="F1491" i="10" s="1"/>
  <c r="O1490" i="10"/>
  <c r="N1490" i="10"/>
  <c r="E1490" i="10"/>
  <c r="F1490" i="10" s="1"/>
  <c r="O1489" i="10"/>
  <c r="N1489" i="10"/>
  <c r="E1489" i="10"/>
  <c r="F1489" i="10" s="1"/>
  <c r="I1489" i="10" s="1"/>
  <c r="O1488" i="10"/>
  <c r="N1488" i="10"/>
  <c r="E1488" i="10"/>
  <c r="F1488" i="10" s="1"/>
  <c r="O1487" i="10"/>
  <c r="N1487" i="10"/>
  <c r="E1487" i="10"/>
  <c r="F1487" i="10" s="1"/>
  <c r="G1487" i="10" s="1"/>
  <c r="O1486" i="10"/>
  <c r="N1486" i="10"/>
  <c r="E1486" i="10"/>
  <c r="F1486" i="10" s="1"/>
  <c r="O1485" i="10"/>
  <c r="N1485" i="10"/>
  <c r="E1485" i="10"/>
  <c r="F1485" i="10" s="1"/>
  <c r="I1485" i="10" s="1"/>
  <c r="O1484" i="10"/>
  <c r="N1484" i="10"/>
  <c r="E1484" i="10"/>
  <c r="F1484" i="10" s="1"/>
  <c r="O1483" i="10"/>
  <c r="N1483" i="10"/>
  <c r="E1483" i="10"/>
  <c r="F1483" i="10" s="1"/>
  <c r="O1482" i="10"/>
  <c r="N1482" i="10"/>
  <c r="E1482" i="10"/>
  <c r="F1482" i="10" s="1"/>
  <c r="O1481" i="10"/>
  <c r="N1481" i="10"/>
  <c r="E1481" i="10"/>
  <c r="F1481" i="10" s="1"/>
  <c r="I1481" i="10" s="1"/>
  <c r="O1480" i="10"/>
  <c r="N1480" i="10"/>
  <c r="E1480" i="10"/>
  <c r="F1480" i="10" s="1"/>
  <c r="O1479" i="10"/>
  <c r="N1479" i="10"/>
  <c r="E1479" i="10"/>
  <c r="F1479" i="10" s="1"/>
  <c r="G1479" i="10" s="1"/>
  <c r="O1478" i="10"/>
  <c r="N1478" i="10"/>
  <c r="E1478" i="10"/>
  <c r="F1478" i="10" s="1"/>
  <c r="O1477" i="10"/>
  <c r="N1477" i="10"/>
  <c r="F1477" i="10"/>
  <c r="H1477" i="10" s="1"/>
  <c r="E1477" i="10"/>
  <c r="O1476" i="10"/>
  <c r="N1476" i="10"/>
  <c r="E1476" i="10"/>
  <c r="F1476" i="10" s="1"/>
  <c r="O1475" i="10"/>
  <c r="N1475" i="10"/>
  <c r="E1475" i="10"/>
  <c r="F1475" i="10" s="1"/>
  <c r="O1474" i="10"/>
  <c r="N1474" i="10"/>
  <c r="E1474" i="10"/>
  <c r="F1474" i="10" s="1"/>
  <c r="O1473" i="10"/>
  <c r="N1473" i="10"/>
  <c r="E1473" i="10"/>
  <c r="F1473" i="10" s="1"/>
  <c r="I1473" i="10" s="1"/>
  <c r="O1472" i="10"/>
  <c r="N1472" i="10"/>
  <c r="E1472" i="10"/>
  <c r="F1472" i="10" s="1"/>
  <c r="G1472" i="10" s="1"/>
  <c r="O1471" i="10"/>
  <c r="N1471" i="10"/>
  <c r="E1471" i="10"/>
  <c r="F1471" i="10" s="1"/>
  <c r="G1471" i="10" s="1"/>
  <c r="O1470" i="10"/>
  <c r="N1470" i="10"/>
  <c r="E1470" i="10"/>
  <c r="F1470" i="10" s="1"/>
  <c r="O1469" i="10"/>
  <c r="N1469" i="10"/>
  <c r="E1469" i="10"/>
  <c r="F1469" i="10" s="1"/>
  <c r="H1469" i="10" s="1"/>
  <c r="O1468" i="10"/>
  <c r="N1468" i="10"/>
  <c r="E1468" i="10"/>
  <c r="F1468" i="10" s="1"/>
  <c r="O1467" i="10"/>
  <c r="N1467" i="10"/>
  <c r="E1467" i="10"/>
  <c r="F1467" i="10" s="1"/>
  <c r="O1466" i="10"/>
  <c r="N1466" i="10"/>
  <c r="E1466" i="10"/>
  <c r="F1466" i="10" s="1"/>
  <c r="O1465" i="10"/>
  <c r="N1465" i="10"/>
  <c r="E1465" i="10"/>
  <c r="F1465" i="10" s="1"/>
  <c r="O1464" i="10"/>
  <c r="N1464" i="10"/>
  <c r="E1464" i="10"/>
  <c r="F1464" i="10" s="1"/>
  <c r="I1464" i="10" s="1"/>
  <c r="O1463" i="10"/>
  <c r="N1463" i="10"/>
  <c r="E1463" i="10"/>
  <c r="F1463" i="10" s="1"/>
  <c r="G1463" i="10" s="1"/>
  <c r="O1462" i="10"/>
  <c r="N1462" i="10"/>
  <c r="E1462" i="10"/>
  <c r="F1462" i="10" s="1"/>
  <c r="O1461" i="10"/>
  <c r="N1461" i="10"/>
  <c r="E1461" i="10"/>
  <c r="F1461" i="10" s="1"/>
  <c r="O1460" i="10"/>
  <c r="N1460" i="10"/>
  <c r="E1460" i="10"/>
  <c r="F1460" i="10" s="1"/>
  <c r="O1459" i="10"/>
  <c r="N1459" i="10"/>
  <c r="E1459" i="10"/>
  <c r="F1459" i="10" s="1"/>
  <c r="O1458" i="10"/>
  <c r="N1458" i="10"/>
  <c r="E1458" i="10"/>
  <c r="F1458" i="10" s="1"/>
  <c r="O1457" i="10"/>
  <c r="N1457" i="10"/>
  <c r="E1457" i="10"/>
  <c r="F1457" i="10" s="1"/>
  <c r="H1457" i="10" s="1"/>
  <c r="O1456" i="10"/>
  <c r="N1456" i="10"/>
  <c r="E1456" i="10"/>
  <c r="F1456" i="10" s="1"/>
  <c r="I1456" i="10" s="1"/>
  <c r="O1455" i="10"/>
  <c r="N1455" i="10"/>
  <c r="E1455" i="10"/>
  <c r="F1455" i="10" s="1"/>
  <c r="G1455" i="10" s="1"/>
  <c r="O1454" i="10"/>
  <c r="N1454" i="10"/>
  <c r="E1454" i="10"/>
  <c r="F1454" i="10" s="1"/>
  <c r="O1453" i="10"/>
  <c r="N1453" i="10"/>
  <c r="E1453" i="10"/>
  <c r="F1453" i="10" s="1"/>
  <c r="O1452" i="10"/>
  <c r="N1452" i="10"/>
  <c r="E1452" i="10"/>
  <c r="F1452" i="10" s="1"/>
  <c r="O1451" i="10"/>
  <c r="N1451" i="10"/>
  <c r="E1451" i="10"/>
  <c r="F1451" i="10" s="1"/>
  <c r="O1450" i="10"/>
  <c r="N1450" i="10"/>
  <c r="E1450" i="10"/>
  <c r="F1450" i="10" s="1"/>
  <c r="O1449" i="10"/>
  <c r="N1449" i="10"/>
  <c r="E1449" i="10"/>
  <c r="F1449" i="10" s="1"/>
  <c r="O1448" i="10"/>
  <c r="N1448" i="10"/>
  <c r="E1448" i="10"/>
  <c r="F1448" i="10" s="1"/>
  <c r="I1448" i="10" s="1"/>
  <c r="O1447" i="10"/>
  <c r="N1447" i="10"/>
  <c r="E1447" i="10"/>
  <c r="F1447" i="10" s="1"/>
  <c r="G1447" i="10" s="1"/>
  <c r="O1446" i="10"/>
  <c r="N1446" i="10"/>
  <c r="E1446" i="10"/>
  <c r="F1446" i="10" s="1"/>
  <c r="O1445" i="10"/>
  <c r="N1445" i="10"/>
  <c r="E1445" i="10"/>
  <c r="F1445" i="10" s="1"/>
  <c r="H1445" i="10" s="1"/>
  <c r="O1444" i="10"/>
  <c r="N1444" i="10"/>
  <c r="E1444" i="10"/>
  <c r="F1444" i="10" s="1"/>
  <c r="O1443" i="10"/>
  <c r="N1443" i="10"/>
  <c r="E1443" i="10"/>
  <c r="F1443" i="10" s="1"/>
  <c r="O1442" i="10"/>
  <c r="N1442" i="10"/>
  <c r="E1442" i="10"/>
  <c r="F1442" i="10" s="1"/>
  <c r="O1441" i="10"/>
  <c r="N1441" i="10"/>
  <c r="E1441" i="10"/>
  <c r="F1441" i="10" s="1"/>
  <c r="O1440" i="10"/>
  <c r="N1440" i="10"/>
  <c r="E1440" i="10"/>
  <c r="F1440" i="10" s="1"/>
  <c r="I1440" i="10" s="1"/>
  <c r="O1439" i="10"/>
  <c r="N1439" i="10"/>
  <c r="E1439" i="10"/>
  <c r="F1439" i="10" s="1"/>
  <c r="G1439" i="10" s="1"/>
  <c r="O1438" i="10"/>
  <c r="N1438" i="10"/>
  <c r="E1438" i="10"/>
  <c r="F1438" i="10" s="1"/>
  <c r="O1437" i="10"/>
  <c r="N1437" i="10"/>
  <c r="E1437" i="10"/>
  <c r="F1437" i="10" s="1"/>
  <c r="O1436" i="10"/>
  <c r="N1436" i="10"/>
  <c r="E1436" i="10"/>
  <c r="F1436" i="10" s="1"/>
  <c r="O1435" i="10"/>
  <c r="N1435" i="10"/>
  <c r="E1435" i="10"/>
  <c r="F1435" i="10" s="1"/>
  <c r="O1434" i="10"/>
  <c r="N1434" i="10"/>
  <c r="E1434" i="10"/>
  <c r="F1434" i="10" s="1"/>
  <c r="O1433" i="10"/>
  <c r="N1433" i="10"/>
  <c r="E1433" i="10"/>
  <c r="F1433" i="10" s="1"/>
  <c r="O1432" i="10"/>
  <c r="N1432" i="10"/>
  <c r="E1432" i="10"/>
  <c r="F1432" i="10" s="1"/>
  <c r="I1432" i="10" s="1"/>
  <c r="O1431" i="10"/>
  <c r="N1431" i="10"/>
  <c r="E1431" i="10"/>
  <c r="F1431" i="10" s="1"/>
  <c r="G1431" i="10" s="1"/>
  <c r="O1430" i="10"/>
  <c r="N1430" i="10"/>
  <c r="E1430" i="10"/>
  <c r="F1430" i="10" s="1"/>
  <c r="O1429" i="10"/>
  <c r="N1429" i="10"/>
  <c r="E1429" i="10"/>
  <c r="F1429" i="10" s="1"/>
  <c r="H1429" i="10" s="1"/>
  <c r="O1428" i="10"/>
  <c r="N1428" i="10"/>
  <c r="E1428" i="10"/>
  <c r="F1428" i="10" s="1"/>
  <c r="O1427" i="10"/>
  <c r="N1427" i="10"/>
  <c r="E1427" i="10"/>
  <c r="F1427" i="10" s="1"/>
  <c r="O1426" i="10"/>
  <c r="N1426" i="10"/>
  <c r="E1426" i="10"/>
  <c r="F1426" i="10" s="1"/>
  <c r="O1425" i="10"/>
  <c r="N1425" i="10"/>
  <c r="E1425" i="10"/>
  <c r="F1425" i="10" s="1"/>
  <c r="O1424" i="10"/>
  <c r="N1424" i="10"/>
  <c r="E1424" i="10"/>
  <c r="F1424" i="10" s="1"/>
  <c r="I1424" i="10" s="1"/>
  <c r="O1423" i="10"/>
  <c r="N1423" i="10"/>
  <c r="E1423" i="10"/>
  <c r="F1423" i="10" s="1"/>
  <c r="G1423" i="10" s="1"/>
  <c r="O1422" i="10"/>
  <c r="N1422" i="10"/>
  <c r="E1422" i="10"/>
  <c r="F1422" i="10" s="1"/>
  <c r="O1421" i="10"/>
  <c r="N1421" i="10"/>
  <c r="E1421" i="10"/>
  <c r="F1421" i="10" s="1"/>
  <c r="O1420" i="10"/>
  <c r="N1420" i="10"/>
  <c r="E1420" i="10"/>
  <c r="F1420" i="10" s="1"/>
  <c r="O1419" i="10"/>
  <c r="N1419" i="10"/>
  <c r="E1419" i="10"/>
  <c r="F1419" i="10" s="1"/>
  <c r="O1418" i="10"/>
  <c r="N1418" i="10"/>
  <c r="E1418" i="10"/>
  <c r="F1418" i="10" s="1"/>
  <c r="O1417" i="10"/>
  <c r="N1417" i="10"/>
  <c r="E1417" i="10"/>
  <c r="F1417" i="10" s="1"/>
  <c r="O1416" i="10"/>
  <c r="N1416" i="10"/>
  <c r="E1416" i="10"/>
  <c r="F1416" i="10" s="1"/>
  <c r="I1416" i="10" s="1"/>
  <c r="O1415" i="10"/>
  <c r="N1415" i="10"/>
  <c r="E1415" i="10"/>
  <c r="F1415" i="10" s="1"/>
  <c r="G1415" i="10" s="1"/>
  <c r="O1414" i="10"/>
  <c r="N1414" i="10"/>
  <c r="E1414" i="10"/>
  <c r="F1414" i="10" s="1"/>
  <c r="O1413" i="10"/>
  <c r="N1413" i="10"/>
  <c r="E1413" i="10"/>
  <c r="F1413" i="10" s="1"/>
  <c r="H1413" i="10" s="1"/>
  <c r="O1412" i="10"/>
  <c r="N1412" i="10"/>
  <c r="E1412" i="10"/>
  <c r="F1412" i="10" s="1"/>
  <c r="O1411" i="10"/>
  <c r="N1411" i="10"/>
  <c r="E1411" i="10"/>
  <c r="F1411" i="10" s="1"/>
  <c r="O1410" i="10"/>
  <c r="N1410" i="10"/>
  <c r="E1410" i="10"/>
  <c r="F1410" i="10" s="1"/>
  <c r="O1409" i="10"/>
  <c r="N1409" i="10"/>
  <c r="F1409" i="10"/>
  <c r="E1409" i="10"/>
  <c r="O1408" i="10"/>
  <c r="N1408" i="10"/>
  <c r="E1408" i="10"/>
  <c r="F1408" i="10" s="1"/>
  <c r="I1408" i="10" s="1"/>
  <c r="O1407" i="10"/>
  <c r="N1407" i="10"/>
  <c r="E1407" i="10"/>
  <c r="F1407" i="10" s="1"/>
  <c r="G1407" i="10" s="1"/>
  <c r="O1406" i="10"/>
  <c r="N1406" i="10"/>
  <c r="E1406" i="10"/>
  <c r="F1406" i="10" s="1"/>
  <c r="O1405" i="10"/>
  <c r="N1405" i="10"/>
  <c r="E1405" i="10"/>
  <c r="F1405" i="10" s="1"/>
  <c r="O1404" i="10"/>
  <c r="N1404" i="10"/>
  <c r="E1404" i="10"/>
  <c r="F1404" i="10" s="1"/>
  <c r="O1403" i="10"/>
  <c r="N1403" i="10"/>
  <c r="E1403" i="10"/>
  <c r="F1403" i="10" s="1"/>
  <c r="O1402" i="10"/>
  <c r="N1402" i="10"/>
  <c r="E1402" i="10"/>
  <c r="F1402" i="10" s="1"/>
  <c r="O1401" i="10"/>
  <c r="N1401" i="10"/>
  <c r="E1401" i="10"/>
  <c r="F1401" i="10" s="1"/>
  <c r="H1401" i="10" s="1"/>
  <c r="O1400" i="10"/>
  <c r="N1400" i="10"/>
  <c r="E1400" i="10"/>
  <c r="F1400" i="10" s="1"/>
  <c r="I1400" i="10" s="1"/>
  <c r="O1399" i="10"/>
  <c r="N1399" i="10"/>
  <c r="E1399" i="10"/>
  <c r="F1399" i="10" s="1"/>
  <c r="G1399" i="10" s="1"/>
  <c r="O1398" i="10"/>
  <c r="N1398" i="10"/>
  <c r="E1398" i="10"/>
  <c r="F1398" i="10" s="1"/>
  <c r="O1397" i="10"/>
  <c r="N1397" i="10"/>
  <c r="E1397" i="10"/>
  <c r="F1397" i="10" s="1"/>
  <c r="O1396" i="10"/>
  <c r="N1396" i="10"/>
  <c r="E1396" i="10"/>
  <c r="F1396" i="10" s="1"/>
  <c r="O1395" i="10"/>
  <c r="N1395" i="10"/>
  <c r="E1395" i="10"/>
  <c r="F1395" i="10" s="1"/>
  <c r="O1394" i="10"/>
  <c r="N1394" i="10"/>
  <c r="E1394" i="10"/>
  <c r="F1394" i="10" s="1"/>
  <c r="O1393" i="10"/>
  <c r="N1393" i="10"/>
  <c r="E1393" i="10"/>
  <c r="F1393" i="10" s="1"/>
  <c r="H1393" i="10" s="1"/>
  <c r="O1392" i="10"/>
  <c r="N1392" i="10"/>
  <c r="I1392" i="10"/>
  <c r="E1392" i="10"/>
  <c r="F1392" i="10" s="1"/>
  <c r="O1391" i="10"/>
  <c r="N1391" i="10"/>
  <c r="E1391" i="10"/>
  <c r="F1391" i="10" s="1"/>
  <c r="G1391" i="10" s="1"/>
  <c r="O1390" i="10"/>
  <c r="N1390" i="10"/>
  <c r="E1390" i="10"/>
  <c r="F1390" i="10" s="1"/>
  <c r="O1389" i="10"/>
  <c r="N1389" i="10"/>
  <c r="E1389" i="10"/>
  <c r="F1389" i="10" s="1"/>
  <c r="O1388" i="10"/>
  <c r="N1388" i="10"/>
  <c r="E1388" i="10"/>
  <c r="F1388" i="10" s="1"/>
  <c r="O1387" i="10"/>
  <c r="N1387" i="10"/>
  <c r="E1387" i="10"/>
  <c r="F1387" i="10" s="1"/>
  <c r="O1386" i="10"/>
  <c r="N1386" i="10"/>
  <c r="E1386" i="10"/>
  <c r="F1386" i="10" s="1"/>
  <c r="O1385" i="10"/>
  <c r="N1385" i="10"/>
  <c r="E1385" i="10"/>
  <c r="F1385" i="10" s="1"/>
  <c r="H1385" i="10" s="1"/>
  <c r="O1384" i="10"/>
  <c r="N1384" i="10"/>
  <c r="E1384" i="10"/>
  <c r="F1384" i="10" s="1"/>
  <c r="I1384" i="10" s="1"/>
  <c r="O1383" i="10"/>
  <c r="N1383" i="10"/>
  <c r="F1383" i="10"/>
  <c r="G1383" i="10" s="1"/>
  <c r="E1383" i="10"/>
  <c r="O1382" i="10"/>
  <c r="N1382" i="10"/>
  <c r="E1382" i="10"/>
  <c r="F1382" i="10" s="1"/>
  <c r="O1381" i="10"/>
  <c r="N1381" i="10"/>
  <c r="E1381" i="10"/>
  <c r="F1381" i="10" s="1"/>
  <c r="O1380" i="10"/>
  <c r="N1380" i="10"/>
  <c r="E1380" i="10"/>
  <c r="F1380" i="10" s="1"/>
  <c r="O1379" i="10"/>
  <c r="N1379" i="10"/>
  <c r="E1379" i="10"/>
  <c r="F1379" i="10" s="1"/>
  <c r="O1378" i="10"/>
  <c r="N1378" i="10"/>
  <c r="E1378" i="10"/>
  <c r="F1378" i="10" s="1"/>
  <c r="O1377" i="10"/>
  <c r="N1377" i="10"/>
  <c r="E1377" i="10"/>
  <c r="F1377" i="10" s="1"/>
  <c r="O1376" i="10"/>
  <c r="N1376" i="10"/>
  <c r="E1376" i="10"/>
  <c r="F1376" i="10" s="1"/>
  <c r="I1376" i="10" s="1"/>
  <c r="O1375" i="10"/>
  <c r="N1375" i="10"/>
  <c r="E1375" i="10"/>
  <c r="F1375" i="10" s="1"/>
  <c r="G1375" i="10" s="1"/>
  <c r="O1374" i="10"/>
  <c r="N1374" i="10"/>
  <c r="E1374" i="10"/>
  <c r="F1374" i="10" s="1"/>
  <c r="O1373" i="10"/>
  <c r="N1373" i="10"/>
  <c r="E1373" i="10"/>
  <c r="F1373" i="10" s="1"/>
  <c r="O1372" i="10"/>
  <c r="N1372" i="10"/>
  <c r="E1372" i="10"/>
  <c r="F1372" i="10" s="1"/>
  <c r="O1371" i="10"/>
  <c r="N1371" i="10"/>
  <c r="E1371" i="10"/>
  <c r="F1371" i="10" s="1"/>
  <c r="O1370" i="10"/>
  <c r="N1370" i="10"/>
  <c r="E1370" i="10"/>
  <c r="F1370" i="10" s="1"/>
  <c r="O1369" i="10"/>
  <c r="N1369" i="10"/>
  <c r="E1369" i="10"/>
  <c r="F1369" i="10" s="1"/>
  <c r="H1369" i="10" s="1"/>
  <c r="O1368" i="10"/>
  <c r="N1368" i="10"/>
  <c r="E1368" i="10"/>
  <c r="F1368" i="10" s="1"/>
  <c r="I1368" i="10" s="1"/>
  <c r="O1367" i="10"/>
  <c r="N1367" i="10"/>
  <c r="E1367" i="10"/>
  <c r="F1367" i="10" s="1"/>
  <c r="G1367" i="10" s="1"/>
  <c r="O1366" i="10"/>
  <c r="N1366" i="10"/>
  <c r="E1366" i="10"/>
  <c r="F1366" i="10" s="1"/>
  <c r="O1365" i="10"/>
  <c r="N1365" i="10"/>
  <c r="E1365" i="10"/>
  <c r="F1365" i="10" s="1"/>
  <c r="H1365" i="10" s="1"/>
  <c r="O1364" i="10"/>
  <c r="N1364" i="10"/>
  <c r="E1364" i="10"/>
  <c r="F1364" i="10" s="1"/>
  <c r="O1363" i="10"/>
  <c r="N1363" i="10"/>
  <c r="E1363" i="10"/>
  <c r="F1363" i="10" s="1"/>
  <c r="O1362" i="10"/>
  <c r="N1362" i="10"/>
  <c r="E1362" i="10"/>
  <c r="F1362" i="10" s="1"/>
  <c r="O1361" i="10"/>
  <c r="N1361" i="10"/>
  <c r="E1361" i="10"/>
  <c r="F1361" i="10" s="1"/>
  <c r="O1360" i="10"/>
  <c r="N1360" i="10"/>
  <c r="E1360" i="10"/>
  <c r="F1360" i="10" s="1"/>
  <c r="I1360" i="10" s="1"/>
  <c r="O1359" i="10"/>
  <c r="N1359" i="10"/>
  <c r="E1359" i="10"/>
  <c r="F1359" i="10" s="1"/>
  <c r="G1359" i="10" s="1"/>
  <c r="O1358" i="10"/>
  <c r="N1358" i="10"/>
  <c r="E1358" i="10"/>
  <c r="F1358" i="10" s="1"/>
  <c r="O1357" i="10"/>
  <c r="N1357" i="10"/>
  <c r="E1357" i="10"/>
  <c r="F1357" i="10" s="1"/>
  <c r="O1356" i="10"/>
  <c r="N1356" i="10"/>
  <c r="E1356" i="10"/>
  <c r="F1356" i="10" s="1"/>
  <c r="O1355" i="10"/>
  <c r="N1355" i="10"/>
  <c r="E1355" i="10"/>
  <c r="F1355" i="10" s="1"/>
  <c r="O1354" i="10"/>
  <c r="N1354" i="10"/>
  <c r="E1354" i="10"/>
  <c r="F1354" i="10" s="1"/>
  <c r="O1353" i="10"/>
  <c r="N1353" i="10"/>
  <c r="E1353" i="10"/>
  <c r="F1353" i="10" s="1"/>
  <c r="O1352" i="10"/>
  <c r="N1352" i="10"/>
  <c r="E1352" i="10"/>
  <c r="F1352" i="10" s="1"/>
  <c r="I1352" i="10" s="1"/>
  <c r="O1351" i="10"/>
  <c r="N1351" i="10"/>
  <c r="E1351" i="10"/>
  <c r="F1351" i="10" s="1"/>
  <c r="G1351" i="10" s="1"/>
  <c r="O1350" i="10"/>
  <c r="N1350" i="10"/>
  <c r="E1350" i="10"/>
  <c r="F1350" i="10" s="1"/>
  <c r="O1349" i="10"/>
  <c r="N1349" i="10"/>
  <c r="E1349" i="10"/>
  <c r="F1349" i="10" s="1"/>
  <c r="H1349" i="10" s="1"/>
  <c r="O1348" i="10"/>
  <c r="N1348" i="10"/>
  <c r="E1348" i="10"/>
  <c r="F1348" i="10" s="1"/>
  <c r="O1347" i="10"/>
  <c r="N1347" i="10"/>
  <c r="E1347" i="10"/>
  <c r="F1347" i="10" s="1"/>
  <c r="O1346" i="10"/>
  <c r="N1346" i="10"/>
  <c r="E1346" i="10"/>
  <c r="F1346" i="10" s="1"/>
  <c r="O1345" i="10"/>
  <c r="N1345" i="10"/>
  <c r="E1345" i="10"/>
  <c r="F1345" i="10" s="1"/>
  <c r="O1344" i="10"/>
  <c r="N1344" i="10"/>
  <c r="E1344" i="10"/>
  <c r="F1344" i="10" s="1"/>
  <c r="I1344" i="10" s="1"/>
  <c r="O1343" i="10"/>
  <c r="N1343" i="10"/>
  <c r="E1343" i="10"/>
  <c r="F1343" i="10" s="1"/>
  <c r="G1343" i="10" s="1"/>
  <c r="O1342" i="10"/>
  <c r="N1342" i="10"/>
  <c r="E1342" i="10"/>
  <c r="F1342" i="10" s="1"/>
  <c r="O1341" i="10"/>
  <c r="N1341" i="10"/>
  <c r="E1341" i="10"/>
  <c r="F1341" i="10" s="1"/>
  <c r="I1341" i="10" s="1"/>
  <c r="O1340" i="10"/>
  <c r="N1340" i="10"/>
  <c r="E1340" i="10"/>
  <c r="F1340" i="10" s="1"/>
  <c r="O1339" i="10"/>
  <c r="N1339" i="10"/>
  <c r="E1339" i="10"/>
  <c r="F1339" i="10" s="1"/>
  <c r="O1338" i="10"/>
  <c r="N1338" i="10"/>
  <c r="E1338" i="10"/>
  <c r="F1338" i="10" s="1"/>
  <c r="O1337" i="10"/>
  <c r="N1337" i="10"/>
  <c r="E1337" i="10"/>
  <c r="F1337" i="10" s="1"/>
  <c r="H1337" i="10" s="1"/>
  <c r="O1336" i="10"/>
  <c r="N1336" i="10"/>
  <c r="E1336" i="10"/>
  <c r="F1336" i="10" s="1"/>
  <c r="I1336" i="10" s="1"/>
  <c r="O1335" i="10"/>
  <c r="N1335" i="10"/>
  <c r="E1335" i="10"/>
  <c r="F1335" i="10" s="1"/>
  <c r="G1335" i="10" s="1"/>
  <c r="O1334" i="10"/>
  <c r="N1334" i="10"/>
  <c r="E1334" i="10"/>
  <c r="F1334" i="10" s="1"/>
  <c r="O1333" i="10"/>
  <c r="N1333" i="10"/>
  <c r="E1333" i="10"/>
  <c r="F1333" i="10" s="1"/>
  <c r="O1332" i="10"/>
  <c r="N1332" i="10"/>
  <c r="E1332" i="10"/>
  <c r="F1332" i="10" s="1"/>
  <c r="O1331" i="10"/>
  <c r="N1331" i="10"/>
  <c r="E1331" i="10"/>
  <c r="F1331" i="10" s="1"/>
  <c r="O1330" i="10"/>
  <c r="N1330" i="10"/>
  <c r="E1330" i="10"/>
  <c r="F1330" i="10" s="1"/>
  <c r="O1329" i="10"/>
  <c r="N1329" i="10"/>
  <c r="E1329" i="10"/>
  <c r="F1329" i="10" s="1"/>
  <c r="O1328" i="10"/>
  <c r="N1328" i="10"/>
  <c r="E1328" i="10"/>
  <c r="F1328" i="10" s="1"/>
  <c r="I1328" i="10" s="1"/>
  <c r="O1327" i="10"/>
  <c r="N1327" i="10"/>
  <c r="E1327" i="10"/>
  <c r="F1327" i="10" s="1"/>
  <c r="G1327" i="10" s="1"/>
  <c r="O1326" i="10"/>
  <c r="N1326" i="10"/>
  <c r="E1326" i="10"/>
  <c r="F1326" i="10" s="1"/>
  <c r="O1325" i="10"/>
  <c r="N1325" i="10"/>
  <c r="E1325" i="10"/>
  <c r="F1325" i="10" s="1"/>
  <c r="I1325" i="10" s="1"/>
  <c r="O1324" i="10"/>
  <c r="N1324" i="10"/>
  <c r="E1324" i="10"/>
  <c r="F1324" i="10" s="1"/>
  <c r="O1323" i="10"/>
  <c r="N1323" i="10"/>
  <c r="E1323" i="10"/>
  <c r="F1323" i="10" s="1"/>
  <c r="O1322" i="10"/>
  <c r="N1322" i="10"/>
  <c r="E1322" i="10"/>
  <c r="F1322" i="10" s="1"/>
  <c r="O1321" i="10"/>
  <c r="N1321" i="10"/>
  <c r="E1321" i="10"/>
  <c r="F1321" i="10" s="1"/>
  <c r="H1321" i="10" s="1"/>
  <c r="O1320" i="10"/>
  <c r="N1320" i="10"/>
  <c r="E1320" i="10"/>
  <c r="F1320" i="10" s="1"/>
  <c r="I1320" i="10" s="1"/>
  <c r="O1319" i="10"/>
  <c r="N1319" i="10"/>
  <c r="E1319" i="10"/>
  <c r="F1319" i="10" s="1"/>
  <c r="G1319" i="10" s="1"/>
  <c r="O1318" i="10"/>
  <c r="N1318" i="10"/>
  <c r="E1318" i="10"/>
  <c r="F1318" i="10" s="1"/>
  <c r="O1317" i="10"/>
  <c r="N1317" i="10"/>
  <c r="E1317" i="10"/>
  <c r="F1317" i="10" s="1"/>
  <c r="H1317" i="10" s="1"/>
  <c r="O1316" i="10"/>
  <c r="N1316" i="10"/>
  <c r="E1316" i="10"/>
  <c r="F1316" i="10" s="1"/>
  <c r="O1315" i="10"/>
  <c r="N1315" i="10"/>
  <c r="E1315" i="10"/>
  <c r="F1315" i="10" s="1"/>
  <c r="O1314" i="10"/>
  <c r="N1314" i="10"/>
  <c r="E1314" i="10"/>
  <c r="F1314" i="10" s="1"/>
  <c r="O1313" i="10"/>
  <c r="N1313" i="10"/>
  <c r="E1313" i="10"/>
  <c r="F1313" i="10" s="1"/>
  <c r="O1312" i="10"/>
  <c r="N1312" i="10"/>
  <c r="E1312" i="10"/>
  <c r="F1312" i="10" s="1"/>
  <c r="I1312" i="10" s="1"/>
  <c r="O1311" i="10"/>
  <c r="N1311" i="10"/>
  <c r="E1311" i="10"/>
  <c r="F1311" i="10" s="1"/>
  <c r="G1311" i="10" s="1"/>
  <c r="O1310" i="10"/>
  <c r="N1310" i="10"/>
  <c r="E1310" i="10"/>
  <c r="F1310" i="10" s="1"/>
  <c r="O1309" i="10"/>
  <c r="N1309" i="10"/>
  <c r="E1309" i="10"/>
  <c r="F1309" i="10" s="1"/>
  <c r="I1309" i="10" s="1"/>
  <c r="O1308" i="10"/>
  <c r="N1308" i="10"/>
  <c r="E1308" i="10"/>
  <c r="F1308" i="10" s="1"/>
  <c r="O1307" i="10"/>
  <c r="N1307" i="10"/>
  <c r="E1307" i="10"/>
  <c r="F1307" i="10" s="1"/>
  <c r="O1306" i="10"/>
  <c r="N1306" i="10"/>
  <c r="E1306" i="10"/>
  <c r="F1306" i="10" s="1"/>
  <c r="O1305" i="10"/>
  <c r="N1305" i="10"/>
  <c r="E1305" i="10"/>
  <c r="F1305" i="10" s="1"/>
  <c r="H1305" i="10" s="1"/>
  <c r="O1304" i="10"/>
  <c r="N1304" i="10"/>
  <c r="E1304" i="10"/>
  <c r="F1304" i="10" s="1"/>
  <c r="I1304" i="10" s="1"/>
  <c r="O1303" i="10"/>
  <c r="N1303" i="10"/>
  <c r="E1303" i="10"/>
  <c r="F1303" i="10" s="1"/>
  <c r="G1303" i="10" s="1"/>
  <c r="O1302" i="10"/>
  <c r="N1302" i="10"/>
  <c r="E1302" i="10"/>
  <c r="F1302" i="10" s="1"/>
  <c r="O1301" i="10"/>
  <c r="N1301" i="10"/>
  <c r="E1301" i="10"/>
  <c r="F1301" i="10" s="1"/>
  <c r="O1300" i="10"/>
  <c r="N1300" i="10"/>
  <c r="E1300" i="10"/>
  <c r="F1300" i="10" s="1"/>
  <c r="O1299" i="10"/>
  <c r="N1299" i="10"/>
  <c r="E1299" i="10"/>
  <c r="F1299" i="10" s="1"/>
  <c r="O1298" i="10"/>
  <c r="N1298" i="10"/>
  <c r="E1298" i="10"/>
  <c r="F1298" i="10" s="1"/>
  <c r="O1297" i="10"/>
  <c r="N1297" i="10"/>
  <c r="E1297" i="10"/>
  <c r="F1297" i="10" s="1"/>
  <c r="O1296" i="10"/>
  <c r="N1296" i="10"/>
  <c r="E1296" i="10"/>
  <c r="F1296" i="10" s="1"/>
  <c r="I1296" i="10" s="1"/>
  <c r="O1295" i="10"/>
  <c r="N1295" i="10"/>
  <c r="E1295" i="10"/>
  <c r="F1295" i="10" s="1"/>
  <c r="G1295" i="10" s="1"/>
  <c r="O1294" i="10"/>
  <c r="N1294" i="10"/>
  <c r="E1294" i="10"/>
  <c r="F1294" i="10" s="1"/>
  <c r="O1293" i="10"/>
  <c r="N1293" i="10"/>
  <c r="E1293" i="10"/>
  <c r="F1293" i="10" s="1"/>
  <c r="I1293" i="10" s="1"/>
  <c r="O1292" i="10"/>
  <c r="N1292" i="10"/>
  <c r="E1292" i="10"/>
  <c r="F1292" i="10" s="1"/>
  <c r="O1291" i="10"/>
  <c r="N1291" i="10"/>
  <c r="E1291" i="10"/>
  <c r="F1291" i="10" s="1"/>
  <c r="O1290" i="10"/>
  <c r="N1290" i="10"/>
  <c r="E1290" i="10"/>
  <c r="F1290" i="10" s="1"/>
  <c r="O1289" i="10"/>
  <c r="N1289" i="10"/>
  <c r="E1289" i="10"/>
  <c r="F1289" i="10" s="1"/>
  <c r="H1289" i="10" s="1"/>
  <c r="O1288" i="10"/>
  <c r="N1288" i="10"/>
  <c r="E1288" i="10"/>
  <c r="F1288" i="10" s="1"/>
  <c r="I1288" i="10" s="1"/>
  <c r="O1287" i="10"/>
  <c r="N1287" i="10"/>
  <c r="F1287" i="10"/>
  <c r="G1287" i="10" s="1"/>
  <c r="E1287" i="10"/>
  <c r="O1286" i="10"/>
  <c r="N1286" i="10"/>
  <c r="E1286" i="10"/>
  <c r="F1286" i="10" s="1"/>
  <c r="O1285" i="10"/>
  <c r="N1285" i="10"/>
  <c r="F1285" i="10"/>
  <c r="H1285" i="10" s="1"/>
  <c r="E1285" i="10"/>
  <c r="O1284" i="10"/>
  <c r="N1284" i="10"/>
  <c r="E1284" i="10"/>
  <c r="F1284" i="10" s="1"/>
  <c r="O1283" i="10"/>
  <c r="N1283" i="10"/>
  <c r="E1283" i="10"/>
  <c r="F1283" i="10" s="1"/>
  <c r="O1282" i="10"/>
  <c r="N1282" i="10"/>
  <c r="E1282" i="10"/>
  <c r="F1282" i="10" s="1"/>
  <c r="O1281" i="10"/>
  <c r="N1281" i="10"/>
  <c r="E1281" i="10"/>
  <c r="F1281" i="10" s="1"/>
  <c r="O1280" i="10"/>
  <c r="N1280" i="10"/>
  <c r="E1280" i="10"/>
  <c r="F1280" i="10" s="1"/>
  <c r="I1280" i="10" s="1"/>
  <c r="O1279" i="10"/>
  <c r="N1279" i="10"/>
  <c r="E1279" i="10"/>
  <c r="F1279" i="10" s="1"/>
  <c r="G1279" i="10" s="1"/>
  <c r="O1278" i="10"/>
  <c r="N1278" i="10"/>
  <c r="E1278" i="10"/>
  <c r="F1278" i="10" s="1"/>
  <c r="O1277" i="10"/>
  <c r="N1277" i="10"/>
  <c r="E1277" i="10"/>
  <c r="F1277" i="10" s="1"/>
  <c r="I1277" i="10" s="1"/>
  <c r="O1276" i="10"/>
  <c r="N1276" i="10"/>
  <c r="E1276" i="10"/>
  <c r="F1276" i="10" s="1"/>
  <c r="O1275" i="10"/>
  <c r="N1275" i="10"/>
  <c r="E1275" i="10"/>
  <c r="F1275" i="10" s="1"/>
  <c r="O1274" i="10"/>
  <c r="N1274" i="10"/>
  <c r="E1274" i="10"/>
  <c r="F1274" i="10" s="1"/>
  <c r="O1273" i="10"/>
  <c r="N1273" i="10"/>
  <c r="E1273" i="10"/>
  <c r="F1273" i="10" s="1"/>
  <c r="I1273" i="10" s="1"/>
  <c r="O1272" i="10"/>
  <c r="N1272" i="10"/>
  <c r="E1272" i="10"/>
  <c r="F1272" i="10" s="1"/>
  <c r="I1272" i="10" s="1"/>
  <c r="O1271" i="10"/>
  <c r="N1271" i="10"/>
  <c r="E1271" i="10"/>
  <c r="F1271" i="10" s="1"/>
  <c r="G1271" i="10" s="1"/>
  <c r="O1270" i="10"/>
  <c r="N1270" i="10"/>
  <c r="E1270" i="10"/>
  <c r="F1270" i="10" s="1"/>
  <c r="O1269" i="10"/>
  <c r="N1269" i="10"/>
  <c r="E1269" i="10"/>
  <c r="F1269" i="10" s="1"/>
  <c r="O1268" i="10"/>
  <c r="N1268" i="10"/>
  <c r="E1268" i="10"/>
  <c r="F1268" i="10" s="1"/>
  <c r="O1267" i="10"/>
  <c r="N1267" i="10"/>
  <c r="E1267" i="10"/>
  <c r="F1267" i="10" s="1"/>
  <c r="O1266" i="10"/>
  <c r="N1266" i="10"/>
  <c r="E1266" i="10"/>
  <c r="F1266" i="10" s="1"/>
  <c r="O1265" i="10"/>
  <c r="N1265" i="10"/>
  <c r="E1265" i="10"/>
  <c r="F1265" i="10" s="1"/>
  <c r="I1265" i="10" s="1"/>
  <c r="O1264" i="10"/>
  <c r="N1264" i="10"/>
  <c r="E1264" i="10"/>
  <c r="F1264" i="10" s="1"/>
  <c r="O1263" i="10"/>
  <c r="N1263" i="10"/>
  <c r="E1263" i="10"/>
  <c r="F1263" i="10" s="1"/>
  <c r="G1263" i="10" s="1"/>
  <c r="O1262" i="10"/>
  <c r="N1262" i="10"/>
  <c r="E1262" i="10"/>
  <c r="F1262" i="10" s="1"/>
  <c r="O1261" i="10"/>
  <c r="N1261" i="10"/>
  <c r="E1261" i="10"/>
  <c r="F1261" i="10" s="1"/>
  <c r="O1260" i="10"/>
  <c r="N1260" i="10"/>
  <c r="E1260" i="10"/>
  <c r="F1260" i="10" s="1"/>
  <c r="O1259" i="10"/>
  <c r="N1259" i="10"/>
  <c r="E1259" i="10"/>
  <c r="F1259" i="10" s="1"/>
  <c r="O1258" i="10"/>
  <c r="N1258" i="10"/>
  <c r="E1258" i="10"/>
  <c r="F1258" i="10" s="1"/>
  <c r="O1257" i="10"/>
  <c r="N1257" i="10"/>
  <c r="E1257" i="10"/>
  <c r="F1257" i="10" s="1"/>
  <c r="I1257" i="10" s="1"/>
  <c r="O1256" i="10"/>
  <c r="N1256" i="10"/>
  <c r="E1256" i="10"/>
  <c r="F1256" i="10" s="1"/>
  <c r="O1255" i="10"/>
  <c r="N1255" i="10"/>
  <c r="E1255" i="10"/>
  <c r="F1255" i="10" s="1"/>
  <c r="G1255" i="10" s="1"/>
  <c r="O1254" i="10"/>
  <c r="N1254" i="10"/>
  <c r="E1254" i="10"/>
  <c r="F1254" i="10" s="1"/>
  <c r="O1253" i="10"/>
  <c r="N1253" i="10"/>
  <c r="E1253" i="10"/>
  <c r="F1253" i="10" s="1"/>
  <c r="O1252" i="10"/>
  <c r="N1252" i="10"/>
  <c r="E1252" i="10"/>
  <c r="F1252" i="10" s="1"/>
  <c r="O1251" i="10"/>
  <c r="N1251" i="10"/>
  <c r="E1251" i="10"/>
  <c r="F1251" i="10" s="1"/>
  <c r="O1250" i="10"/>
  <c r="N1250" i="10"/>
  <c r="E1250" i="10"/>
  <c r="F1250" i="10" s="1"/>
  <c r="O1249" i="10"/>
  <c r="N1249" i="10"/>
  <c r="E1249" i="10"/>
  <c r="F1249" i="10" s="1"/>
  <c r="I1249" i="10" s="1"/>
  <c r="O1248" i="10"/>
  <c r="N1248" i="10"/>
  <c r="E1248" i="10"/>
  <c r="F1248" i="10" s="1"/>
  <c r="O1247" i="10"/>
  <c r="N1247" i="10"/>
  <c r="E1247" i="10"/>
  <c r="F1247" i="10" s="1"/>
  <c r="G1247" i="10" s="1"/>
  <c r="O1246" i="10"/>
  <c r="N1246" i="10"/>
  <c r="E1246" i="10"/>
  <c r="F1246" i="10" s="1"/>
  <c r="O1245" i="10"/>
  <c r="N1245" i="10"/>
  <c r="E1245" i="10"/>
  <c r="F1245" i="10" s="1"/>
  <c r="G1245" i="10" s="1"/>
  <c r="O1244" i="10"/>
  <c r="N1244" i="10"/>
  <c r="E1244" i="10"/>
  <c r="F1244" i="10" s="1"/>
  <c r="O1243" i="10"/>
  <c r="N1243" i="10"/>
  <c r="E1243" i="10"/>
  <c r="F1243" i="10" s="1"/>
  <c r="O1242" i="10"/>
  <c r="N1242" i="10"/>
  <c r="E1242" i="10"/>
  <c r="F1242" i="10" s="1"/>
  <c r="O1241" i="10"/>
  <c r="N1241" i="10"/>
  <c r="E1241" i="10"/>
  <c r="F1241" i="10" s="1"/>
  <c r="I1241" i="10" s="1"/>
  <c r="O1240" i="10"/>
  <c r="N1240" i="10"/>
  <c r="E1240" i="10"/>
  <c r="F1240" i="10" s="1"/>
  <c r="I1240" i="10" s="1"/>
  <c r="O1239" i="10"/>
  <c r="N1239" i="10"/>
  <c r="E1239" i="10"/>
  <c r="F1239" i="10" s="1"/>
  <c r="G1239" i="10" s="1"/>
  <c r="O1238" i="10"/>
  <c r="N1238" i="10"/>
  <c r="E1238" i="10"/>
  <c r="F1238" i="10" s="1"/>
  <c r="O1237" i="10"/>
  <c r="N1237" i="10"/>
  <c r="E1237" i="10"/>
  <c r="F1237" i="10" s="1"/>
  <c r="I1237" i="10" s="1"/>
  <c r="O1236" i="10"/>
  <c r="N1236" i="10"/>
  <c r="E1236" i="10"/>
  <c r="F1236" i="10" s="1"/>
  <c r="O1235" i="10"/>
  <c r="N1235" i="10"/>
  <c r="E1235" i="10"/>
  <c r="F1235" i="10" s="1"/>
  <c r="O1234" i="10"/>
  <c r="N1234" i="10"/>
  <c r="E1234" i="10"/>
  <c r="F1234" i="10" s="1"/>
  <c r="O1233" i="10"/>
  <c r="N1233" i="10"/>
  <c r="E1233" i="10"/>
  <c r="F1233" i="10" s="1"/>
  <c r="I1233" i="10" s="1"/>
  <c r="O1232" i="10"/>
  <c r="N1232" i="10"/>
  <c r="E1232" i="10"/>
  <c r="F1232" i="10" s="1"/>
  <c r="O1231" i="10"/>
  <c r="N1231" i="10"/>
  <c r="E1231" i="10"/>
  <c r="F1231" i="10" s="1"/>
  <c r="G1231" i="10" s="1"/>
  <c r="O1230" i="10"/>
  <c r="N1230" i="10"/>
  <c r="E1230" i="10"/>
  <c r="F1230" i="10" s="1"/>
  <c r="O1229" i="10"/>
  <c r="N1229" i="10"/>
  <c r="E1229" i="10"/>
  <c r="F1229" i="10" s="1"/>
  <c r="I1229" i="10" s="1"/>
  <c r="O1228" i="10"/>
  <c r="N1228" i="10"/>
  <c r="E1228" i="10"/>
  <c r="F1228" i="10" s="1"/>
  <c r="O1227" i="10"/>
  <c r="N1227" i="10"/>
  <c r="E1227" i="10"/>
  <c r="F1227" i="10" s="1"/>
  <c r="O1226" i="10"/>
  <c r="N1226" i="10"/>
  <c r="E1226" i="10"/>
  <c r="F1226" i="10" s="1"/>
  <c r="O1225" i="10"/>
  <c r="N1225" i="10"/>
  <c r="E1225" i="10"/>
  <c r="F1225" i="10" s="1"/>
  <c r="I1225" i="10" s="1"/>
  <c r="O1224" i="10"/>
  <c r="N1224" i="10"/>
  <c r="E1224" i="10"/>
  <c r="F1224" i="10" s="1"/>
  <c r="I1224" i="10" s="1"/>
  <c r="O1223" i="10"/>
  <c r="N1223" i="10"/>
  <c r="E1223" i="10"/>
  <c r="F1223" i="10" s="1"/>
  <c r="G1223" i="10" s="1"/>
  <c r="O1222" i="10"/>
  <c r="N1222" i="10"/>
  <c r="E1222" i="10"/>
  <c r="F1222" i="10" s="1"/>
  <c r="O1221" i="10"/>
  <c r="N1221" i="10"/>
  <c r="E1221" i="10"/>
  <c r="F1221" i="10" s="1"/>
  <c r="O1220" i="10"/>
  <c r="N1220" i="10"/>
  <c r="E1220" i="10"/>
  <c r="F1220" i="10" s="1"/>
  <c r="O1219" i="10"/>
  <c r="N1219" i="10"/>
  <c r="E1219" i="10"/>
  <c r="F1219" i="10" s="1"/>
  <c r="O1218" i="10"/>
  <c r="N1218" i="10"/>
  <c r="E1218" i="10"/>
  <c r="F1218" i="10" s="1"/>
  <c r="O1217" i="10"/>
  <c r="N1217" i="10"/>
  <c r="E1217" i="10"/>
  <c r="F1217" i="10" s="1"/>
  <c r="I1217" i="10" s="1"/>
  <c r="O1216" i="10"/>
  <c r="N1216" i="10"/>
  <c r="E1216" i="10"/>
  <c r="F1216" i="10" s="1"/>
  <c r="G1216" i="10" s="1"/>
  <c r="O1215" i="10"/>
  <c r="N1215" i="10"/>
  <c r="E1215" i="10"/>
  <c r="F1215" i="10" s="1"/>
  <c r="G1215" i="10" s="1"/>
  <c r="O1214" i="10"/>
  <c r="N1214" i="10"/>
  <c r="E1214" i="10"/>
  <c r="F1214" i="10" s="1"/>
  <c r="O1213" i="10"/>
  <c r="N1213" i="10"/>
  <c r="E1213" i="10"/>
  <c r="F1213" i="10" s="1"/>
  <c r="O1212" i="10"/>
  <c r="N1212" i="10"/>
  <c r="E1212" i="10"/>
  <c r="F1212" i="10" s="1"/>
  <c r="O1211" i="10"/>
  <c r="N1211" i="10"/>
  <c r="E1211" i="10"/>
  <c r="F1211" i="10" s="1"/>
  <c r="O1210" i="10"/>
  <c r="N1210" i="10"/>
  <c r="E1210" i="10"/>
  <c r="F1210" i="10" s="1"/>
  <c r="O1209" i="10"/>
  <c r="N1209" i="10"/>
  <c r="E1209" i="10"/>
  <c r="F1209" i="10" s="1"/>
  <c r="I1209" i="10" s="1"/>
  <c r="O1208" i="10"/>
  <c r="N1208" i="10"/>
  <c r="E1208" i="10"/>
  <c r="F1208" i="10" s="1"/>
  <c r="O1207" i="10"/>
  <c r="N1207" i="10"/>
  <c r="E1207" i="10"/>
  <c r="F1207" i="10" s="1"/>
  <c r="G1207" i="10" s="1"/>
  <c r="O1206" i="10"/>
  <c r="N1206" i="10"/>
  <c r="E1206" i="10"/>
  <c r="F1206" i="10" s="1"/>
  <c r="O1205" i="10"/>
  <c r="N1205" i="10"/>
  <c r="E1205" i="10"/>
  <c r="F1205" i="10" s="1"/>
  <c r="O1204" i="10"/>
  <c r="N1204" i="10"/>
  <c r="E1204" i="10"/>
  <c r="F1204" i="10" s="1"/>
  <c r="O1203" i="10"/>
  <c r="N1203" i="10"/>
  <c r="E1203" i="10"/>
  <c r="F1203" i="10" s="1"/>
  <c r="O1202" i="10"/>
  <c r="N1202" i="10"/>
  <c r="E1202" i="10"/>
  <c r="F1202" i="10" s="1"/>
  <c r="O1201" i="10"/>
  <c r="N1201" i="10"/>
  <c r="E1201" i="10"/>
  <c r="F1201" i="10" s="1"/>
  <c r="I1201" i="10" s="1"/>
  <c r="O1200" i="10"/>
  <c r="N1200" i="10"/>
  <c r="E1200" i="10"/>
  <c r="F1200" i="10" s="1"/>
  <c r="I1200" i="10" s="1"/>
  <c r="O1199" i="10"/>
  <c r="N1199" i="10"/>
  <c r="E1199" i="10"/>
  <c r="F1199" i="10" s="1"/>
  <c r="G1199" i="10" s="1"/>
  <c r="O1198" i="10"/>
  <c r="N1198" i="10"/>
  <c r="E1198" i="10"/>
  <c r="F1198" i="10" s="1"/>
  <c r="O1197" i="10"/>
  <c r="N1197" i="10"/>
  <c r="E1197" i="10"/>
  <c r="F1197" i="10" s="1"/>
  <c r="H1197" i="10" s="1"/>
  <c r="O1196" i="10"/>
  <c r="N1196" i="10"/>
  <c r="E1196" i="10"/>
  <c r="F1196" i="10" s="1"/>
  <c r="O1195" i="10"/>
  <c r="N1195" i="10"/>
  <c r="E1195" i="10"/>
  <c r="F1195" i="10" s="1"/>
  <c r="O1194" i="10"/>
  <c r="N1194" i="10"/>
  <c r="E1194" i="10"/>
  <c r="F1194" i="10" s="1"/>
  <c r="I1194" i="10" s="1"/>
  <c r="O1193" i="10"/>
  <c r="N1193" i="10"/>
  <c r="E1193" i="10"/>
  <c r="F1193" i="10" s="1"/>
  <c r="O1192" i="10"/>
  <c r="N1192" i="10"/>
  <c r="E1192" i="10"/>
  <c r="F1192" i="10" s="1"/>
  <c r="O1191" i="10"/>
  <c r="N1191" i="10"/>
  <c r="E1191" i="10"/>
  <c r="F1191" i="10" s="1"/>
  <c r="G1191" i="10" s="1"/>
  <c r="O1190" i="10"/>
  <c r="N1190" i="10"/>
  <c r="E1190" i="10"/>
  <c r="F1190" i="10" s="1"/>
  <c r="O1189" i="10"/>
  <c r="N1189" i="10"/>
  <c r="E1189" i="10"/>
  <c r="F1189" i="10" s="1"/>
  <c r="O1188" i="10"/>
  <c r="N1188" i="10"/>
  <c r="E1188" i="10"/>
  <c r="F1188" i="10" s="1"/>
  <c r="O1187" i="10"/>
  <c r="N1187" i="10"/>
  <c r="E1187" i="10"/>
  <c r="F1187" i="10" s="1"/>
  <c r="H1187" i="10" s="1"/>
  <c r="O1186" i="10"/>
  <c r="N1186" i="10"/>
  <c r="E1186" i="10"/>
  <c r="F1186" i="10" s="1"/>
  <c r="O1185" i="10"/>
  <c r="N1185" i="10"/>
  <c r="E1185" i="10"/>
  <c r="F1185" i="10" s="1"/>
  <c r="O1184" i="10"/>
  <c r="N1184" i="10"/>
  <c r="E1184" i="10"/>
  <c r="F1184" i="10" s="1"/>
  <c r="O1183" i="10"/>
  <c r="N1183" i="10"/>
  <c r="E1183" i="10"/>
  <c r="F1183" i="10" s="1"/>
  <c r="O1182" i="10"/>
  <c r="N1182" i="10"/>
  <c r="E1182" i="10"/>
  <c r="F1182" i="10" s="1"/>
  <c r="G1182" i="10" s="1"/>
  <c r="O1181" i="10"/>
  <c r="N1181" i="10"/>
  <c r="E1181" i="10"/>
  <c r="F1181" i="10" s="1"/>
  <c r="O1180" i="10"/>
  <c r="N1180" i="10"/>
  <c r="E1180" i="10"/>
  <c r="F1180" i="10" s="1"/>
  <c r="H1180" i="10" s="1"/>
  <c r="O1179" i="10"/>
  <c r="N1179" i="10"/>
  <c r="E1179" i="10"/>
  <c r="F1179" i="10" s="1"/>
  <c r="O1178" i="10"/>
  <c r="N1178" i="10"/>
  <c r="E1178" i="10"/>
  <c r="F1178" i="10" s="1"/>
  <c r="I1178" i="10" s="1"/>
  <c r="O1177" i="10"/>
  <c r="N1177" i="10"/>
  <c r="E1177" i="10"/>
  <c r="F1177" i="10" s="1"/>
  <c r="I1177" i="10" s="1"/>
  <c r="O1176" i="10"/>
  <c r="N1176" i="10"/>
  <c r="E1176" i="10"/>
  <c r="F1176" i="10" s="1"/>
  <c r="G1176" i="10" s="1"/>
  <c r="O1175" i="10"/>
  <c r="N1175" i="10"/>
  <c r="E1175" i="10"/>
  <c r="F1175" i="10" s="1"/>
  <c r="G1175" i="10" s="1"/>
  <c r="O1174" i="10"/>
  <c r="N1174" i="10"/>
  <c r="E1174" i="10"/>
  <c r="F1174" i="10" s="1"/>
  <c r="G1174" i="10" s="1"/>
  <c r="O1173" i="10"/>
  <c r="N1173" i="10"/>
  <c r="E1173" i="10"/>
  <c r="F1173" i="10" s="1"/>
  <c r="O1172" i="10"/>
  <c r="N1172" i="10"/>
  <c r="E1172" i="10"/>
  <c r="F1172" i="10" s="1"/>
  <c r="O1171" i="10"/>
  <c r="N1171" i="10"/>
  <c r="E1171" i="10"/>
  <c r="F1171" i="10" s="1"/>
  <c r="O1170" i="10"/>
  <c r="N1170" i="10"/>
  <c r="E1170" i="10"/>
  <c r="F1170" i="10" s="1"/>
  <c r="I1170" i="10" s="1"/>
  <c r="O1169" i="10"/>
  <c r="N1169" i="10"/>
  <c r="E1169" i="10"/>
  <c r="F1169" i="10" s="1"/>
  <c r="I1169" i="10" s="1"/>
  <c r="O1168" i="10"/>
  <c r="N1168" i="10"/>
  <c r="E1168" i="10"/>
  <c r="F1168" i="10" s="1"/>
  <c r="O1167" i="10"/>
  <c r="N1167" i="10"/>
  <c r="E1167" i="10"/>
  <c r="F1167" i="10" s="1"/>
  <c r="O1166" i="10"/>
  <c r="N1166" i="10"/>
  <c r="E1166" i="10"/>
  <c r="F1166" i="10" s="1"/>
  <c r="O1165" i="10"/>
  <c r="N1165" i="10"/>
  <c r="E1165" i="10"/>
  <c r="F1165" i="10" s="1"/>
  <c r="I1165" i="10" s="1"/>
  <c r="O1164" i="10"/>
  <c r="N1164" i="10"/>
  <c r="E1164" i="10"/>
  <c r="F1164" i="10" s="1"/>
  <c r="I1164" i="10" s="1"/>
  <c r="O1163" i="10"/>
  <c r="N1163" i="10"/>
  <c r="E1163" i="10"/>
  <c r="F1163" i="10" s="1"/>
  <c r="O1162" i="10"/>
  <c r="N1162" i="10"/>
  <c r="E1162" i="10"/>
  <c r="F1162" i="10" s="1"/>
  <c r="I1162" i="10" s="1"/>
  <c r="O1161" i="10"/>
  <c r="N1161" i="10"/>
  <c r="E1161" i="10"/>
  <c r="F1161" i="10" s="1"/>
  <c r="O1160" i="10"/>
  <c r="N1160" i="10"/>
  <c r="E1160" i="10"/>
  <c r="F1160" i="10" s="1"/>
  <c r="O1159" i="10"/>
  <c r="N1159" i="10"/>
  <c r="E1159" i="10"/>
  <c r="F1159" i="10" s="1"/>
  <c r="O1158" i="10"/>
  <c r="N1158" i="10"/>
  <c r="E1158" i="10"/>
  <c r="F1158" i="10" s="1"/>
  <c r="H1158" i="10" s="1"/>
  <c r="O1157" i="10"/>
  <c r="N1157" i="10"/>
  <c r="E1157" i="10"/>
  <c r="F1157" i="10" s="1"/>
  <c r="H1157" i="10" s="1"/>
  <c r="O1156" i="10"/>
  <c r="N1156" i="10"/>
  <c r="E1156" i="10"/>
  <c r="F1156" i="10" s="1"/>
  <c r="O1155" i="10"/>
  <c r="N1155" i="10"/>
  <c r="E1155" i="10"/>
  <c r="F1155" i="10" s="1"/>
  <c r="O1154" i="10"/>
  <c r="N1154" i="10"/>
  <c r="E1154" i="10"/>
  <c r="F1154" i="10" s="1"/>
  <c r="O1153" i="10"/>
  <c r="N1153" i="10"/>
  <c r="E1153" i="10"/>
  <c r="F1153" i="10" s="1"/>
  <c r="G1153" i="10" s="1"/>
  <c r="O1152" i="10"/>
  <c r="N1152" i="10"/>
  <c r="E1152" i="10"/>
  <c r="F1152" i="10" s="1"/>
  <c r="O1151" i="10"/>
  <c r="N1151" i="10"/>
  <c r="E1151" i="10"/>
  <c r="F1151" i="10" s="1"/>
  <c r="O1150" i="10"/>
  <c r="N1150" i="10"/>
  <c r="E1150" i="10"/>
  <c r="F1150" i="10" s="1"/>
  <c r="H1150" i="10" s="1"/>
  <c r="O1149" i="10"/>
  <c r="N1149" i="10"/>
  <c r="E1149" i="10"/>
  <c r="F1149" i="10" s="1"/>
  <c r="O1148" i="10"/>
  <c r="N1148" i="10"/>
  <c r="E1148" i="10"/>
  <c r="F1148" i="10" s="1"/>
  <c r="O1147" i="10"/>
  <c r="N1147" i="10"/>
  <c r="E1147" i="10"/>
  <c r="F1147" i="10" s="1"/>
  <c r="O1146" i="10"/>
  <c r="N1146" i="10"/>
  <c r="E1146" i="10"/>
  <c r="F1146" i="10" s="1"/>
  <c r="O1145" i="10"/>
  <c r="N1145" i="10"/>
  <c r="E1145" i="10"/>
  <c r="F1145" i="10" s="1"/>
  <c r="G1145" i="10" s="1"/>
  <c r="O1144" i="10"/>
  <c r="N1144" i="10"/>
  <c r="E1144" i="10"/>
  <c r="F1144" i="10" s="1"/>
  <c r="H1144" i="10" s="1"/>
  <c r="O1143" i="10"/>
  <c r="N1143" i="10"/>
  <c r="E1143" i="10"/>
  <c r="F1143" i="10" s="1"/>
  <c r="O1142" i="10"/>
  <c r="N1142" i="10"/>
  <c r="E1142" i="10"/>
  <c r="F1142" i="10" s="1"/>
  <c r="O1141" i="10"/>
  <c r="N1141" i="10"/>
  <c r="E1141" i="10"/>
  <c r="F1141" i="10" s="1"/>
  <c r="O1140" i="10"/>
  <c r="N1140" i="10"/>
  <c r="E1140" i="10"/>
  <c r="F1140" i="10" s="1"/>
  <c r="O1139" i="10"/>
  <c r="N1139" i="10"/>
  <c r="E1139" i="10"/>
  <c r="F1139" i="10" s="1"/>
  <c r="O1138" i="10"/>
  <c r="N1138" i="10"/>
  <c r="E1138" i="10"/>
  <c r="F1138" i="10" s="1"/>
  <c r="O1137" i="10"/>
  <c r="N1137" i="10"/>
  <c r="E1137" i="10"/>
  <c r="F1137" i="10" s="1"/>
  <c r="O1136" i="10"/>
  <c r="N1136" i="10"/>
  <c r="E1136" i="10"/>
  <c r="F1136" i="10" s="1"/>
  <c r="O1135" i="10"/>
  <c r="N1135" i="10"/>
  <c r="E1135" i="10"/>
  <c r="F1135" i="10" s="1"/>
  <c r="O1134" i="10"/>
  <c r="N1134" i="10"/>
  <c r="E1134" i="10"/>
  <c r="F1134" i="10" s="1"/>
  <c r="O1133" i="10"/>
  <c r="N1133" i="10"/>
  <c r="E1133" i="10"/>
  <c r="F1133" i="10" s="1"/>
  <c r="O1132" i="10"/>
  <c r="N1132" i="10"/>
  <c r="E1132" i="10"/>
  <c r="F1132" i="10" s="1"/>
  <c r="O1131" i="10"/>
  <c r="N1131" i="10"/>
  <c r="E1131" i="10"/>
  <c r="F1131" i="10" s="1"/>
  <c r="O1130" i="10"/>
  <c r="N1130" i="10"/>
  <c r="E1130" i="10"/>
  <c r="F1130" i="10" s="1"/>
  <c r="O1129" i="10"/>
  <c r="N1129" i="10"/>
  <c r="E1129" i="10"/>
  <c r="F1129" i="10" s="1"/>
  <c r="O1128" i="10"/>
  <c r="N1128" i="10"/>
  <c r="E1128" i="10"/>
  <c r="F1128" i="10" s="1"/>
  <c r="O1127" i="10"/>
  <c r="N1127" i="10"/>
  <c r="E1127" i="10"/>
  <c r="F1127" i="10" s="1"/>
  <c r="O1126" i="10"/>
  <c r="N1126" i="10"/>
  <c r="E1126" i="10"/>
  <c r="F1126" i="10" s="1"/>
  <c r="O1125" i="10"/>
  <c r="N1125" i="10"/>
  <c r="E1125" i="10"/>
  <c r="F1125" i="10" s="1"/>
  <c r="O1124" i="10"/>
  <c r="N1124" i="10"/>
  <c r="E1124" i="10"/>
  <c r="F1124" i="10" s="1"/>
  <c r="O1123" i="10"/>
  <c r="N1123" i="10"/>
  <c r="E1123" i="10"/>
  <c r="F1123" i="10" s="1"/>
  <c r="O1122" i="10"/>
  <c r="N1122" i="10"/>
  <c r="E1122" i="10"/>
  <c r="F1122" i="10" s="1"/>
  <c r="O1121" i="10"/>
  <c r="N1121" i="10"/>
  <c r="E1121" i="10"/>
  <c r="F1121" i="10" s="1"/>
  <c r="O1120" i="10"/>
  <c r="N1120" i="10"/>
  <c r="E1120" i="10"/>
  <c r="F1120" i="10" s="1"/>
  <c r="O1119" i="10"/>
  <c r="N1119" i="10"/>
  <c r="E1119" i="10"/>
  <c r="F1119" i="10" s="1"/>
  <c r="O1118" i="10"/>
  <c r="N1118" i="10"/>
  <c r="E1118" i="10"/>
  <c r="F1118" i="10" s="1"/>
  <c r="O1117" i="10"/>
  <c r="N1117" i="10"/>
  <c r="E1117" i="10"/>
  <c r="F1117" i="10" s="1"/>
  <c r="O1116" i="10"/>
  <c r="N1116" i="10"/>
  <c r="E1116" i="10"/>
  <c r="F1116" i="10" s="1"/>
  <c r="O1115" i="10"/>
  <c r="N1115" i="10"/>
  <c r="E1115" i="10"/>
  <c r="F1115" i="10" s="1"/>
  <c r="O1114" i="10"/>
  <c r="N1114" i="10"/>
  <c r="E1114" i="10"/>
  <c r="F1114" i="10" s="1"/>
  <c r="O1113" i="10"/>
  <c r="N1113" i="10"/>
  <c r="E1113" i="10"/>
  <c r="F1113" i="10" s="1"/>
  <c r="O1112" i="10"/>
  <c r="N1112" i="10"/>
  <c r="E1112" i="10"/>
  <c r="F1112" i="10" s="1"/>
  <c r="O1111" i="10"/>
  <c r="N1111" i="10"/>
  <c r="E1111" i="10"/>
  <c r="F1111" i="10" s="1"/>
  <c r="O1110" i="10"/>
  <c r="N1110" i="10"/>
  <c r="E1110" i="10"/>
  <c r="F1110" i="10" s="1"/>
  <c r="O1109" i="10"/>
  <c r="N1109" i="10"/>
  <c r="E1109" i="10"/>
  <c r="F1109" i="10" s="1"/>
  <c r="O1108" i="10"/>
  <c r="N1108" i="10"/>
  <c r="E1108" i="10"/>
  <c r="F1108" i="10" s="1"/>
  <c r="O1107" i="10"/>
  <c r="N1107" i="10"/>
  <c r="E1107" i="10"/>
  <c r="F1107" i="10" s="1"/>
  <c r="O1106" i="10"/>
  <c r="N1106" i="10"/>
  <c r="E1106" i="10"/>
  <c r="F1106" i="10" s="1"/>
  <c r="O1105" i="10"/>
  <c r="N1105" i="10"/>
  <c r="E1105" i="10"/>
  <c r="F1105" i="10" s="1"/>
  <c r="O1104" i="10"/>
  <c r="N1104" i="10"/>
  <c r="E1104" i="10"/>
  <c r="F1104" i="10" s="1"/>
  <c r="O1103" i="10"/>
  <c r="N1103" i="10"/>
  <c r="E1103" i="10"/>
  <c r="F1103" i="10" s="1"/>
  <c r="O1102" i="10"/>
  <c r="N1102" i="10"/>
  <c r="E1102" i="10"/>
  <c r="F1102" i="10" s="1"/>
  <c r="O1101" i="10"/>
  <c r="N1101" i="10"/>
  <c r="E1101" i="10"/>
  <c r="F1101" i="10" s="1"/>
  <c r="O1100" i="10"/>
  <c r="N1100" i="10"/>
  <c r="E1100" i="10"/>
  <c r="F1100" i="10" s="1"/>
  <c r="O1099" i="10"/>
  <c r="N1099" i="10"/>
  <c r="E1099" i="10"/>
  <c r="F1099" i="10" s="1"/>
  <c r="G1099" i="10" s="1"/>
  <c r="O1098" i="10"/>
  <c r="N1098" i="10"/>
  <c r="E1098" i="10"/>
  <c r="F1098" i="10" s="1"/>
  <c r="O1097" i="10"/>
  <c r="N1097" i="10"/>
  <c r="E1097" i="10"/>
  <c r="F1097" i="10" s="1"/>
  <c r="O1096" i="10"/>
  <c r="N1096" i="10"/>
  <c r="E1096" i="10"/>
  <c r="F1096" i="10" s="1"/>
  <c r="O1095" i="10"/>
  <c r="N1095" i="10"/>
  <c r="E1095" i="10"/>
  <c r="F1095" i="10" s="1"/>
  <c r="O1094" i="10"/>
  <c r="N1094" i="10"/>
  <c r="E1094" i="10"/>
  <c r="F1094" i="10" s="1"/>
  <c r="O1093" i="10"/>
  <c r="N1093" i="10"/>
  <c r="E1093" i="10"/>
  <c r="F1093" i="10" s="1"/>
  <c r="O1092" i="10"/>
  <c r="N1092" i="10"/>
  <c r="E1092" i="10"/>
  <c r="F1092" i="10" s="1"/>
  <c r="O1091" i="10"/>
  <c r="N1091" i="10"/>
  <c r="E1091" i="10"/>
  <c r="F1091" i="10" s="1"/>
  <c r="G1091" i="10" s="1"/>
  <c r="O1090" i="10"/>
  <c r="N1090" i="10"/>
  <c r="E1090" i="10"/>
  <c r="F1090" i="10" s="1"/>
  <c r="O1089" i="10"/>
  <c r="N1089" i="10"/>
  <c r="E1089" i="10"/>
  <c r="F1089" i="10" s="1"/>
  <c r="O1088" i="10"/>
  <c r="N1088" i="10"/>
  <c r="E1088" i="10"/>
  <c r="F1088" i="10" s="1"/>
  <c r="O1087" i="10"/>
  <c r="N1087" i="10"/>
  <c r="E1087" i="10"/>
  <c r="F1087" i="10" s="1"/>
  <c r="O1086" i="10"/>
  <c r="N1086" i="10"/>
  <c r="E1086" i="10"/>
  <c r="F1086" i="10" s="1"/>
  <c r="O1085" i="10"/>
  <c r="N1085" i="10"/>
  <c r="E1085" i="10"/>
  <c r="F1085" i="10" s="1"/>
  <c r="I1085" i="10" s="1"/>
  <c r="O1084" i="10"/>
  <c r="N1084" i="10"/>
  <c r="E1084" i="10"/>
  <c r="F1084" i="10" s="1"/>
  <c r="O1083" i="10"/>
  <c r="N1083" i="10"/>
  <c r="E1083" i="10"/>
  <c r="F1083" i="10" s="1"/>
  <c r="O1082" i="10"/>
  <c r="N1082" i="10"/>
  <c r="E1082" i="10"/>
  <c r="F1082" i="10" s="1"/>
  <c r="O1081" i="10"/>
  <c r="N1081" i="10"/>
  <c r="E1081" i="10"/>
  <c r="F1081" i="10" s="1"/>
  <c r="O1080" i="10"/>
  <c r="N1080" i="10"/>
  <c r="E1080" i="10"/>
  <c r="F1080" i="10" s="1"/>
  <c r="O1079" i="10"/>
  <c r="N1079" i="10"/>
  <c r="E1079" i="10"/>
  <c r="F1079" i="10" s="1"/>
  <c r="O1078" i="10"/>
  <c r="N1078" i="10"/>
  <c r="E1078" i="10"/>
  <c r="F1078" i="10" s="1"/>
  <c r="O1077" i="10"/>
  <c r="N1077" i="10"/>
  <c r="F1077" i="10"/>
  <c r="G1077" i="10" s="1"/>
  <c r="E1077" i="10"/>
  <c r="O1076" i="10"/>
  <c r="N1076" i="10"/>
  <c r="E1076" i="10"/>
  <c r="F1076" i="10" s="1"/>
  <c r="O1075" i="10"/>
  <c r="N1075" i="10"/>
  <c r="E1075" i="10"/>
  <c r="F1075" i="10" s="1"/>
  <c r="I1075" i="10" s="1"/>
  <c r="O1074" i="10"/>
  <c r="N1074" i="10"/>
  <c r="E1074" i="10"/>
  <c r="F1074" i="10" s="1"/>
  <c r="O1073" i="10"/>
  <c r="N1073" i="10"/>
  <c r="E1073" i="10"/>
  <c r="F1073" i="10" s="1"/>
  <c r="O1072" i="10"/>
  <c r="N1072" i="10"/>
  <c r="E1072" i="10"/>
  <c r="F1072" i="10" s="1"/>
  <c r="O1071" i="10"/>
  <c r="N1071" i="10"/>
  <c r="E1071" i="10"/>
  <c r="F1071" i="10" s="1"/>
  <c r="O1070" i="10"/>
  <c r="N1070" i="10"/>
  <c r="E1070" i="10"/>
  <c r="F1070" i="10" s="1"/>
  <c r="O1069" i="10"/>
  <c r="N1069" i="10"/>
  <c r="E1069" i="10"/>
  <c r="F1069" i="10" s="1"/>
  <c r="O1068" i="10"/>
  <c r="N1068" i="10"/>
  <c r="E1068" i="10"/>
  <c r="F1068" i="10" s="1"/>
  <c r="I1068" i="10" s="1"/>
  <c r="O1067" i="10"/>
  <c r="N1067" i="10"/>
  <c r="E1067" i="10"/>
  <c r="F1067" i="10" s="1"/>
  <c r="O1066" i="10"/>
  <c r="N1066" i="10"/>
  <c r="E1066" i="10"/>
  <c r="F1066" i="10" s="1"/>
  <c r="O1065" i="10"/>
  <c r="N1065" i="10"/>
  <c r="E1065" i="10"/>
  <c r="F1065" i="10" s="1"/>
  <c r="O1064" i="10"/>
  <c r="N1064" i="10"/>
  <c r="E1064" i="10"/>
  <c r="F1064" i="10" s="1"/>
  <c r="O1063" i="10"/>
  <c r="N1063" i="10"/>
  <c r="E1063" i="10"/>
  <c r="F1063" i="10" s="1"/>
  <c r="O1062" i="10"/>
  <c r="N1062" i="10"/>
  <c r="E1062" i="10"/>
  <c r="F1062" i="10" s="1"/>
  <c r="O1061" i="10"/>
  <c r="N1061" i="10"/>
  <c r="E1061" i="10"/>
  <c r="F1061" i="10" s="1"/>
  <c r="O1060" i="10"/>
  <c r="N1060" i="10"/>
  <c r="E1060" i="10"/>
  <c r="F1060" i="10" s="1"/>
  <c r="I1060" i="10" s="1"/>
  <c r="O1059" i="10"/>
  <c r="N1059" i="10"/>
  <c r="E1059" i="10"/>
  <c r="F1059" i="10" s="1"/>
  <c r="O1058" i="10"/>
  <c r="N1058" i="10"/>
  <c r="E1058" i="10"/>
  <c r="F1058" i="10" s="1"/>
  <c r="O1057" i="10"/>
  <c r="N1057" i="10"/>
  <c r="E1057" i="10"/>
  <c r="F1057" i="10" s="1"/>
  <c r="O1056" i="10"/>
  <c r="N1056" i="10"/>
  <c r="E1056" i="10"/>
  <c r="F1056" i="10" s="1"/>
  <c r="O1055" i="10"/>
  <c r="N1055" i="10"/>
  <c r="E1055" i="10"/>
  <c r="F1055" i="10" s="1"/>
  <c r="O1054" i="10"/>
  <c r="N1054" i="10"/>
  <c r="E1054" i="10"/>
  <c r="F1054" i="10" s="1"/>
  <c r="O1053" i="10"/>
  <c r="N1053" i="10"/>
  <c r="E1053" i="10"/>
  <c r="F1053" i="10" s="1"/>
  <c r="O1052" i="10"/>
  <c r="N1052" i="10"/>
  <c r="E1052" i="10"/>
  <c r="F1052" i="10" s="1"/>
  <c r="I1052" i="10" s="1"/>
  <c r="O1051" i="10"/>
  <c r="N1051" i="10"/>
  <c r="E1051" i="10"/>
  <c r="F1051" i="10" s="1"/>
  <c r="O1050" i="10"/>
  <c r="N1050" i="10"/>
  <c r="E1050" i="10"/>
  <c r="F1050" i="10" s="1"/>
  <c r="O1049" i="10"/>
  <c r="N1049" i="10"/>
  <c r="E1049" i="10"/>
  <c r="F1049" i="10" s="1"/>
  <c r="O1048" i="10"/>
  <c r="N1048" i="10"/>
  <c r="E1048" i="10"/>
  <c r="F1048" i="10" s="1"/>
  <c r="O1047" i="10"/>
  <c r="N1047" i="10"/>
  <c r="E1047" i="10"/>
  <c r="F1047" i="10" s="1"/>
  <c r="O1046" i="10"/>
  <c r="N1046" i="10"/>
  <c r="E1046" i="10"/>
  <c r="F1046" i="10" s="1"/>
  <c r="O1045" i="10"/>
  <c r="N1045" i="10"/>
  <c r="E1045" i="10"/>
  <c r="F1045" i="10" s="1"/>
  <c r="O1044" i="10"/>
  <c r="N1044" i="10"/>
  <c r="E1044" i="10"/>
  <c r="F1044" i="10" s="1"/>
  <c r="I1044" i="10" s="1"/>
  <c r="O1043" i="10"/>
  <c r="N1043" i="10"/>
  <c r="E1043" i="10"/>
  <c r="F1043" i="10" s="1"/>
  <c r="O1042" i="10"/>
  <c r="N1042" i="10"/>
  <c r="E1042" i="10"/>
  <c r="F1042" i="10" s="1"/>
  <c r="O1041" i="10"/>
  <c r="N1041" i="10"/>
  <c r="E1041" i="10"/>
  <c r="F1041" i="10" s="1"/>
  <c r="O1040" i="10"/>
  <c r="N1040" i="10"/>
  <c r="E1040" i="10"/>
  <c r="F1040" i="10" s="1"/>
  <c r="O1039" i="10"/>
  <c r="N1039" i="10"/>
  <c r="E1039" i="10"/>
  <c r="F1039" i="10" s="1"/>
  <c r="O1038" i="10"/>
  <c r="N1038" i="10"/>
  <c r="E1038" i="10"/>
  <c r="F1038" i="10" s="1"/>
  <c r="O1037" i="10"/>
  <c r="N1037" i="10"/>
  <c r="E1037" i="10"/>
  <c r="F1037" i="10" s="1"/>
  <c r="O1036" i="10"/>
  <c r="N1036" i="10"/>
  <c r="E1036" i="10"/>
  <c r="F1036" i="10" s="1"/>
  <c r="I1036" i="10" s="1"/>
  <c r="O1035" i="10"/>
  <c r="N1035" i="10"/>
  <c r="E1035" i="10"/>
  <c r="F1035" i="10" s="1"/>
  <c r="O1034" i="10"/>
  <c r="N1034" i="10"/>
  <c r="E1034" i="10"/>
  <c r="F1034" i="10" s="1"/>
  <c r="O1033" i="10"/>
  <c r="N1033" i="10"/>
  <c r="E1033" i="10"/>
  <c r="F1033" i="10" s="1"/>
  <c r="O1032" i="10"/>
  <c r="N1032" i="10"/>
  <c r="E1032" i="10"/>
  <c r="F1032" i="10" s="1"/>
  <c r="O1031" i="10"/>
  <c r="N1031" i="10"/>
  <c r="E1031" i="10"/>
  <c r="F1031" i="10" s="1"/>
  <c r="O1030" i="10"/>
  <c r="N1030" i="10"/>
  <c r="E1030" i="10"/>
  <c r="F1030" i="10" s="1"/>
  <c r="O1029" i="10"/>
  <c r="N1029" i="10"/>
  <c r="E1029" i="10"/>
  <c r="F1029" i="10" s="1"/>
  <c r="G1029" i="10" s="1"/>
  <c r="O1028" i="10"/>
  <c r="N1028" i="10"/>
  <c r="E1028" i="10"/>
  <c r="F1028" i="10" s="1"/>
  <c r="I1028" i="10" s="1"/>
  <c r="O1027" i="10"/>
  <c r="N1027" i="10"/>
  <c r="E1027" i="10"/>
  <c r="F1027" i="10" s="1"/>
  <c r="O1026" i="10"/>
  <c r="N1026" i="10"/>
  <c r="E1026" i="10"/>
  <c r="F1026" i="10" s="1"/>
  <c r="O1025" i="10"/>
  <c r="N1025" i="10"/>
  <c r="E1025" i="10"/>
  <c r="F1025" i="10" s="1"/>
  <c r="O1024" i="10"/>
  <c r="N1024" i="10"/>
  <c r="E1024" i="10"/>
  <c r="F1024" i="10" s="1"/>
  <c r="O1023" i="10"/>
  <c r="N1023" i="10"/>
  <c r="E1023" i="10"/>
  <c r="F1023" i="10" s="1"/>
  <c r="O1022" i="10"/>
  <c r="N1022" i="10"/>
  <c r="E1022" i="10"/>
  <c r="F1022" i="10" s="1"/>
  <c r="O1021" i="10"/>
  <c r="N1021" i="10"/>
  <c r="E1021" i="10"/>
  <c r="F1021" i="10" s="1"/>
  <c r="O1020" i="10"/>
  <c r="N1020" i="10"/>
  <c r="E1020" i="10"/>
  <c r="F1020" i="10" s="1"/>
  <c r="I1020" i="10" s="1"/>
  <c r="O1019" i="10"/>
  <c r="N1019" i="10"/>
  <c r="E1019" i="10"/>
  <c r="F1019" i="10" s="1"/>
  <c r="O1018" i="10"/>
  <c r="N1018" i="10"/>
  <c r="E1018" i="10"/>
  <c r="F1018" i="10" s="1"/>
  <c r="O1017" i="10"/>
  <c r="N1017" i="10"/>
  <c r="E1017" i="10"/>
  <c r="F1017" i="10" s="1"/>
  <c r="O1016" i="10"/>
  <c r="N1016" i="10"/>
  <c r="E1016" i="10"/>
  <c r="F1016" i="10" s="1"/>
  <c r="O1015" i="10"/>
  <c r="N1015" i="10"/>
  <c r="E1015" i="10"/>
  <c r="F1015" i="10" s="1"/>
  <c r="O1014" i="10"/>
  <c r="N1014" i="10"/>
  <c r="E1014" i="10"/>
  <c r="F1014" i="10" s="1"/>
  <c r="O1013" i="10"/>
  <c r="N1013" i="10"/>
  <c r="E1013" i="10"/>
  <c r="F1013" i="10" s="1"/>
  <c r="O1012" i="10"/>
  <c r="N1012" i="10"/>
  <c r="E1012" i="10"/>
  <c r="F1012" i="10" s="1"/>
  <c r="I1012" i="10" s="1"/>
  <c r="O1011" i="10"/>
  <c r="N1011" i="10"/>
  <c r="E1011" i="10"/>
  <c r="F1011" i="10" s="1"/>
  <c r="O1010" i="10"/>
  <c r="N1010" i="10"/>
  <c r="E1010" i="10"/>
  <c r="F1010" i="10" s="1"/>
  <c r="O1009" i="10"/>
  <c r="N1009" i="10"/>
  <c r="E1009" i="10"/>
  <c r="F1009" i="10" s="1"/>
  <c r="O1008" i="10"/>
  <c r="N1008" i="10"/>
  <c r="E1008" i="10"/>
  <c r="F1008" i="10" s="1"/>
  <c r="O1007" i="10"/>
  <c r="N1007" i="10"/>
  <c r="E1007" i="10"/>
  <c r="F1007" i="10" s="1"/>
  <c r="O1006" i="10"/>
  <c r="N1006" i="10"/>
  <c r="E1006" i="10"/>
  <c r="F1006" i="10" s="1"/>
  <c r="O1005" i="10"/>
  <c r="N1005" i="10"/>
  <c r="E1005" i="10"/>
  <c r="F1005" i="10" s="1"/>
  <c r="O1004" i="10"/>
  <c r="N1004" i="10"/>
  <c r="E1004" i="10"/>
  <c r="F1004" i="10" s="1"/>
  <c r="I1004" i="10" s="1"/>
  <c r="O1003" i="10"/>
  <c r="N1003" i="10"/>
  <c r="E1003" i="10"/>
  <c r="F1003" i="10" s="1"/>
  <c r="O1002" i="10"/>
  <c r="N1002" i="10"/>
  <c r="E1002" i="10"/>
  <c r="F1002" i="10" s="1"/>
  <c r="O1001" i="10"/>
  <c r="N1001" i="10"/>
  <c r="E1001" i="10"/>
  <c r="F1001" i="10" s="1"/>
  <c r="O1000" i="10"/>
  <c r="N1000" i="10"/>
  <c r="E1000" i="10"/>
  <c r="F1000" i="10" s="1"/>
  <c r="O999" i="10"/>
  <c r="N999" i="10"/>
  <c r="E999" i="10"/>
  <c r="F999" i="10" s="1"/>
  <c r="O998" i="10"/>
  <c r="N998" i="10"/>
  <c r="E998" i="10"/>
  <c r="F998" i="10" s="1"/>
  <c r="O997" i="10"/>
  <c r="N997" i="10"/>
  <c r="E997" i="10"/>
  <c r="F997" i="10" s="1"/>
  <c r="O996" i="10"/>
  <c r="N996" i="10"/>
  <c r="E996" i="10"/>
  <c r="F996" i="10" s="1"/>
  <c r="I996" i="10" s="1"/>
  <c r="O995" i="10"/>
  <c r="N995" i="10"/>
  <c r="E995" i="10"/>
  <c r="F995" i="10" s="1"/>
  <c r="O994" i="10"/>
  <c r="N994" i="10"/>
  <c r="E994" i="10"/>
  <c r="F994" i="10" s="1"/>
  <c r="O993" i="10"/>
  <c r="N993" i="10"/>
  <c r="E993" i="10"/>
  <c r="F993" i="10" s="1"/>
  <c r="O992" i="10"/>
  <c r="N992" i="10"/>
  <c r="E992" i="10"/>
  <c r="F992" i="10" s="1"/>
  <c r="O991" i="10"/>
  <c r="N991" i="10"/>
  <c r="E991" i="10"/>
  <c r="F991" i="10" s="1"/>
  <c r="O990" i="10"/>
  <c r="N990" i="10"/>
  <c r="E990" i="10"/>
  <c r="F990" i="10" s="1"/>
  <c r="O989" i="10"/>
  <c r="N989" i="10"/>
  <c r="E989" i="10"/>
  <c r="F989" i="10" s="1"/>
  <c r="O988" i="10"/>
  <c r="N988" i="10"/>
  <c r="E988" i="10"/>
  <c r="F988" i="10" s="1"/>
  <c r="I988" i="10" s="1"/>
  <c r="O987" i="10"/>
  <c r="N987" i="10"/>
  <c r="E987" i="10"/>
  <c r="F987" i="10" s="1"/>
  <c r="O986" i="10"/>
  <c r="N986" i="10"/>
  <c r="E986" i="10"/>
  <c r="F986" i="10" s="1"/>
  <c r="O985" i="10"/>
  <c r="N985" i="10"/>
  <c r="E985" i="10"/>
  <c r="F985" i="10" s="1"/>
  <c r="O984" i="10"/>
  <c r="N984" i="10"/>
  <c r="E984" i="10"/>
  <c r="F984" i="10" s="1"/>
  <c r="O983" i="10"/>
  <c r="N983" i="10"/>
  <c r="E983" i="10"/>
  <c r="F983" i="10" s="1"/>
  <c r="O982" i="10"/>
  <c r="N982" i="10"/>
  <c r="E982" i="10"/>
  <c r="F982" i="10" s="1"/>
  <c r="O981" i="10"/>
  <c r="N981" i="10"/>
  <c r="E981" i="10"/>
  <c r="F981" i="10" s="1"/>
  <c r="O980" i="10"/>
  <c r="N980" i="10"/>
  <c r="E980" i="10"/>
  <c r="F980" i="10" s="1"/>
  <c r="I980" i="10" s="1"/>
  <c r="O979" i="10"/>
  <c r="N979" i="10"/>
  <c r="E979" i="10"/>
  <c r="F979" i="10" s="1"/>
  <c r="O978" i="10"/>
  <c r="N978" i="10"/>
  <c r="E978" i="10"/>
  <c r="F978" i="10" s="1"/>
  <c r="O977" i="10"/>
  <c r="N977" i="10"/>
  <c r="E977" i="10"/>
  <c r="F977" i="10" s="1"/>
  <c r="O976" i="10"/>
  <c r="N976" i="10"/>
  <c r="E976" i="10"/>
  <c r="F976" i="10" s="1"/>
  <c r="O975" i="10"/>
  <c r="N975" i="10"/>
  <c r="E975" i="10"/>
  <c r="F975" i="10" s="1"/>
  <c r="O974" i="10"/>
  <c r="N974" i="10"/>
  <c r="E974" i="10"/>
  <c r="F974" i="10" s="1"/>
  <c r="O973" i="10"/>
  <c r="N973" i="10"/>
  <c r="E973" i="10"/>
  <c r="F973" i="10" s="1"/>
  <c r="G973" i="10" s="1"/>
  <c r="O972" i="10"/>
  <c r="N972" i="10"/>
  <c r="E972" i="10"/>
  <c r="F972" i="10" s="1"/>
  <c r="I972" i="10" s="1"/>
  <c r="O971" i="10"/>
  <c r="N971" i="10"/>
  <c r="E971" i="10"/>
  <c r="F971" i="10" s="1"/>
  <c r="O970" i="10"/>
  <c r="N970" i="10"/>
  <c r="E970" i="10"/>
  <c r="F970" i="10" s="1"/>
  <c r="O969" i="10"/>
  <c r="N969" i="10"/>
  <c r="E969" i="10"/>
  <c r="F969" i="10" s="1"/>
  <c r="O968" i="10"/>
  <c r="N968" i="10"/>
  <c r="E968" i="10"/>
  <c r="F968" i="10" s="1"/>
  <c r="O967" i="10"/>
  <c r="N967" i="10"/>
  <c r="E967" i="10"/>
  <c r="F967" i="10" s="1"/>
  <c r="O966" i="10"/>
  <c r="N966" i="10"/>
  <c r="E966" i="10"/>
  <c r="F966" i="10" s="1"/>
  <c r="O965" i="10"/>
  <c r="N965" i="10"/>
  <c r="E965" i="10"/>
  <c r="F965" i="10" s="1"/>
  <c r="I965" i="10" s="1"/>
  <c r="O964" i="10"/>
  <c r="N964" i="10"/>
  <c r="E964" i="10"/>
  <c r="F964" i="10" s="1"/>
  <c r="I964" i="10" s="1"/>
  <c r="O963" i="10"/>
  <c r="N963" i="10"/>
  <c r="E963" i="10"/>
  <c r="F963" i="10" s="1"/>
  <c r="O962" i="10"/>
  <c r="N962" i="10"/>
  <c r="E962" i="10"/>
  <c r="F962" i="10" s="1"/>
  <c r="O961" i="10"/>
  <c r="N961" i="10"/>
  <c r="E961" i="10"/>
  <c r="F961" i="10" s="1"/>
  <c r="O960" i="10"/>
  <c r="N960" i="10"/>
  <c r="E960" i="10"/>
  <c r="F960" i="10" s="1"/>
  <c r="O959" i="10"/>
  <c r="N959" i="10"/>
  <c r="E959" i="10"/>
  <c r="F959" i="10" s="1"/>
  <c r="O958" i="10"/>
  <c r="N958" i="10"/>
  <c r="E958" i="10"/>
  <c r="F958" i="10" s="1"/>
  <c r="O957" i="10"/>
  <c r="N957" i="10"/>
  <c r="E957" i="10"/>
  <c r="F957" i="10" s="1"/>
  <c r="O956" i="10"/>
  <c r="N956" i="10"/>
  <c r="E956" i="10"/>
  <c r="F956" i="10" s="1"/>
  <c r="I956" i="10" s="1"/>
  <c r="O955" i="10"/>
  <c r="N955" i="10"/>
  <c r="E955" i="10"/>
  <c r="F955" i="10" s="1"/>
  <c r="O954" i="10"/>
  <c r="N954" i="10"/>
  <c r="E954" i="10"/>
  <c r="F954" i="10" s="1"/>
  <c r="O953" i="10"/>
  <c r="N953" i="10"/>
  <c r="E953" i="10"/>
  <c r="F953" i="10" s="1"/>
  <c r="O952" i="10"/>
  <c r="N952" i="10"/>
  <c r="E952" i="10"/>
  <c r="F952" i="10" s="1"/>
  <c r="O951" i="10"/>
  <c r="N951" i="10"/>
  <c r="E951" i="10"/>
  <c r="F951" i="10" s="1"/>
  <c r="O950" i="10"/>
  <c r="N950" i="10"/>
  <c r="E950" i="10"/>
  <c r="F950" i="10" s="1"/>
  <c r="O949" i="10"/>
  <c r="N949" i="10"/>
  <c r="E949" i="10"/>
  <c r="F949" i="10" s="1"/>
  <c r="O948" i="10"/>
  <c r="N948" i="10"/>
  <c r="E948" i="10"/>
  <c r="F948" i="10" s="1"/>
  <c r="I948" i="10" s="1"/>
  <c r="O947" i="10"/>
  <c r="N947" i="10"/>
  <c r="E947" i="10"/>
  <c r="F947" i="10" s="1"/>
  <c r="O946" i="10"/>
  <c r="N946" i="10"/>
  <c r="E946" i="10"/>
  <c r="F946" i="10" s="1"/>
  <c r="O945" i="10"/>
  <c r="N945" i="10"/>
  <c r="E945" i="10"/>
  <c r="F945" i="10" s="1"/>
  <c r="O944" i="10"/>
  <c r="N944" i="10"/>
  <c r="E944" i="10"/>
  <c r="F944" i="10" s="1"/>
  <c r="O943" i="10"/>
  <c r="N943" i="10"/>
  <c r="E943" i="10"/>
  <c r="F943" i="10" s="1"/>
  <c r="O942" i="10"/>
  <c r="N942" i="10"/>
  <c r="E942" i="10"/>
  <c r="F942" i="10" s="1"/>
  <c r="O941" i="10"/>
  <c r="N941" i="10"/>
  <c r="E941" i="10"/>
  <c r="F941" i="10" s="1"/>
  <c r="O940" i="10"/>
  <c r="N940" i="10"/>
  <c r="E940" i="10"/>
  <c r="F940" i="10" s="1"/>
  <c r="I940" i="10" s="1"/>
  <c r="O939" i="10"/>
  <c r="N939" i="10"/>
  <c r="E939" i="10"/>
  <c r="F939" i="10" s="1"/>
  <c r="O938" i="10"/>
  <c r="N938" i="10"/>
  <c r="E938" i="10"/>
  <c r="F938" i="10" s="1"/>
  <c r="O937" i="10"/>
  <c r="N937" i="10"/>
  <c r="E937" i="10"/>
  <c r="F937" i="10" s="1"/>
  <c r="O936" i="10"/>
  <c r="N936" i="10"/>
  <c r="E936" i="10"/>
  <c r="F936" i="10" s="1"/>
  <c r="O935" i="10"/>
  <c r="N935" i="10"/>
  <c r="E935" i="10"/>
  <c r="F935" i="10" s="1"/>
  <c r="O934" i="10"/>
  <c r="N934" i="10"/>
  <c r="E934" i="10"/>
  <c r="F934" i="10" s="1"/>
  <c r="O933" i="10"/>
  <c r="N933" i="10"/>
  <c r="G933" i="10"/>
  <c r="E933" i="10"/>
  <c r="F933" i="10" s="1"/>
  <c r="I933" i="10" s="1"/>
  <c r="O932" i="10"/>
  <c r="N932" i="10"/>
  <c r="E932" i="10"/>
  <c r="F932" i="10" s="1"/>
  <c r="I932" i="10" s="1"/>
  <c r="O931" i="10"/>
  <c r="N931" i="10"/>
  <c r="E931" i="10"/>
  <c r="F931" i="10" s="1"/>
  <c r="O930" i="10"/>
  <c r="N930" i="10"/>
  <c r="E930" i="10"/>
  <c r="F930" i="10" s="1"/>
  <c r="O929" i="10"/>
  <c r="N929" i="10"/>
  <c r="E929" i="10"/>
  <c r="F929" i="10" s="1"/>
  <c r="O928" i="10"/>
  <c r="N928" i="10"/>
  <c r="E928" i="10"/>
  <c r="F928" i="10" s="1"/>
  <c r="O927" i="10"/>
  <c r="N927" i="10"/>
  <c r="E927" i="10"/>
  <c r="F927" i="10" s="1"/>
  <c r="O926" i="10"/>
  <c r="N926" i="10"/>
  <c r="E926" i="10"/>
  <c r="F926" i="10" s="1"/>
  <c r="O925" i="10"/>
  <c r="N925" i="10"/>
  <c r="E925" i="10"/>
  <c r="F925" i="10" s="1"/>
  <c r="O924" i="10"/>
  <c r="N924" i="10"/>
  <c r="E924" i="10"/>
  <c r="F924" i="10" s="1"/>
  <c r="I924" i="10" s="1"/>
  <c r="O923" i="10"/>
  <c r="N923" i="10"/>
  <c r="E923" i="10"/>
  <c r="F923" i="10" s="1"/>
  <c r="O922" i="10"/>
  <c r="N922" i="10"/>
  <c r="E922" i="10"/>
  <c r="F922" i="10" s="1"/>
  <c r="O921" i="10"/>
  <c r="N921" i="10"/>
  <c r="E921" i="10"/>
  <c r="F921" i="10" s="1"/>
  <c r="O920" i="10"/>
  <c r="N920" i="10"/>
  <c r="E920" i="10"/>
  <c r="F920" i="10" s="1"/>
  <c r="O919" i="10"/>
  <c r="N919" i="10"/>
  <c r="E919" i="10"/>
  <c r="F919" i="10" s="1"/>
  <c r="O918" i="10"/>
  <c r="N918" i="10"/>
  <c r="E918" i="10"/>
  <c r="F918" i="10" s="1"/>
  <c r="O917" i="10"/>
  <c r="N917" i="10"/>
  <c r="E917" i="10"/>
  <c r="F917" i="10" s="1"/>
  <c r="O916" i="10"/>
  <c r="N916" i="10"/>
  <c r="E916" i="10"/>
  <c r="F916" i="10" s="1"/>
  <c r="I916" i="10" s="1"/>
  <c r="O915" i="10"/>
  <c r="N915" i="10"/>
  <c r="E915" i="10"/>
  <c r="F915" i="10" s="1"/>
  <c r="O914" i="10"/>
  <c r="N914" i="10"/>
  <c r="E914" i="10"/>
  <c r="F914" i="10" s="1"/>
  <c r="O913" i="10"/>
  <c r="N913" i="10"/>
  <c r="E913" i="10"/>
  <c r="F913" i="10" s="1"/>
  <c r="O912" i="10"/>
  <c r="N912" i="10"/>
  <c r="E912" i="10"/>
  <c r="F912" i="10" s="1"/>
  <c r="O911" i="10"/>
  <c r="N911" i="10"/>
  <c r="E911" i="10"/>
  <c r="F911" i="10" s="1"/>
  <c r="O910" i="10"/>
  <c r="N910" i="10"/>
  <c r="E910" i="10"/>
  <c r="F910" i="10" s="1"/>
  <c r="O909" i="10"/>
  <c r="N909" i="10"/>
  <c r="E909" i="10"/>
  <c r="F909" i="10" s="1"/>
  <c r="O908" i="10"/>
  <c r="N908" i="10"/>
  <c r="E908" i="10"/>
  <c r="F908" i="10" s="1"/>
  <c r="I908" i="10" s="1"/>
  <c r="O907" i="10"/>
  <c r="N907" i="10"/>
  <c r="E907" i="10"/>
  <c r="F907" i="10" s="1"/>
  <c r="O906" i="10"/>
  <c r="N906" i="10"/>
  <c r="E906" i="10"/>
  <c r="F906" i="10" s="1"/>
  <c r="O905" i="10"/>
  <c r="N905" i="10"/>
  <c r="E905" i="10"/>
  <c r="F905" i="10" s="1"/>
  <c r="O904" i="10"/>
  <c r="N904" i="10"/>
  <c r="E904" i="10"/>
  <c r="F904" i="10" s="1"/>
  <c r="O903" i="10"/>
  <c r="N903" i="10"/>
  <c r="E903" i="10"/>
  <c r="F903" i="10" s="1"/>
  <c r="O902" i="10"/>
  <c r="N902" i="10"/>
  <c r="E902" i="10"/>
  <c r="F902" i="10" s="1"/>
  <c r="O901" i="10"/>
  <c r="N901" i="10"/>
  <c r="E901" i="10"/>
  <c r="F901" i="10" s="1"/>
  <c r="O900" i="10"/>
  <c r="N900" i="10"/>
  <c r="E900" i="10"/>
  <c r="F900" i="10" s="1"/>
  <c r="I900" i="10" s="1"/>
  <c r="O899" i="10"/>
  <c r="N899" i="10"/>
  <c r="E899" i="10"/>
  <c r="F899" i="10" s="1"/>
  <c r="O898" i="10"/>
  <c r="N898" i="10"/>
  <c r="E898" i="10"/>
  <c r="F898" i="10" s="1"/>
  <c r="O897" i="10"/>
  <c r="N897" i="10"/>
  <c r="E897" i="10"/>
  <c r="F897" i="10" s="1"/>
  <c r="O896" i="10"/>
  <c r="N896" i="10"/>
  <c r="E896" i="10"/>
  <c r="F896" i="10" s="1"/>
  <c r="O895" i="10"/>
  <c r="N895" i="10"/>
  <c r="E895" i="10"/>
  <c r="F895" i="10" s="1"/>
  <c r="O894" i="10"/>
  <c r="N894" i="10"/>
  <c r="E894" i="10"/>
  <c r="F894" i="10" s="1"/>
  <c r="O893" i="10"/>
  <c r="N893" i="10"/>
  <c r="E893" i="10"/>
  <c r="F893" i="10" s="1"/>
  <c r="O892" i="10"/>
  <c r="N892" i="10"/>
  <c r="E892" i="10"/>
  <c r="F892" i="10" s="1"/>
  <c r="I892" i="10" s="1"/>
  <c r="O891" i="10"/>
  <c r="N891" i="10"/>
  <c r="E891" i="10"/>
  <c r="F891" i="10" s="1"/>
  <c r="O890" i="10"/>
  <c r="N890" i="10"/>
  <c r="E890" i="10"/>
  <c r="F890" i="10" s="1"/>
  <c r="O889" i="10"/>
  <c r="N889" i="10"/>
  <c r="E889" i="10"/>
  <c r="F889" i="10" s="1"/>
  <c r="O888" i="10"/>
  <c r="N888" i="10"/>
  <c r="E888" i="10"/>
  <c r="F888" i="10" s="1"/>
  <c r="O887" i="10"/>
  <c r="N887" i="10"/>
  <c r="E887" i="10"/>
  <c r="F887" i="10" s="1"/>
  <c r="O886" i="10"/>
  <c r="N886" i="10"/>
  <c r="E886" i="10"/>
  <c r="F886" i="10" s="1"/>
  <c r="O885" i="10"/>
  <c r="N885" i="10"/>
  <c r="E885" i="10"/>
  <c r="F885" i="10" s="1"/>
  <c r="O884" i="10"/>
  <c r="N884" i="10"/>
  <c r="E884" i="10"/>
  <c r="F884" i="10" s="1"/>
  <c r="I884" i="10" s="1"/>
  <c r="O883" i="10"/>
  <c r="N883" i="10"/>
  <c r="E883" i="10"/>
  <c r="F883" i="10" s="1"/>
  <c r="O882" i="10"/>
  <c r="N882" i="10"/>
  <c r="E882" i="10"/>
  <c r="F882" i="10" s="1"/>
  <c r="O881" i="10"/>
  <c r="N881" i="10"/>
  <c r="E881" i="10"/>
  <c r="F881" i="10" s="1"/>
  <c r="O880" i="10"/>
  <c r="N880" i="10"/>
  <c r="E880" i="10"/>
  <c r="F880" i="10" s="1"/>
  <c r="O879" i="10"/>
  <c r="N879" i="10"/>
  <c r="E879" i="10"/>
  <c r="F879" i="10" s="1"/>
  <c r="O878" i="10"/>
  <c r="N878" i="10"/>
  <c r="E878" i="10"/>
  <c r="F878" i="10" s="1"/>
  <c r="O877" i="10"/>
  <c r="N877" i="10"/>
  <c r="F877" i="10"/>
  <c r="E877" i="10"/>
  <c r="O876" i="10"/>
  <c r="N876" i="10"/>
  <c r="E876" i="10"/>
  <c r="F876" i="10" s="1"/>
  <c r="I876" i="10" s="1"/>
  <c r="O875" i="10"/>
  <c r="N875" i="10"/>
  <c r="E875" i="10"/>
  <c r="F875" i="10" s="1"/>
  <c r="O874" i="10"/>
  <c r="N874" i="10"/>
  <c r="E874" i="10"/>
  <c r="F874" i="10" s="1"/>
  <c r="O873" i="10"/>
  <c r="N873" i="10"/>
  <c r="E873" i="10"/>
  <c r="F873" i="10" s="1"/>
  <c r="O872" i="10"/>
  <c r="N872" i="10"/>
  <c r="E872" i="10"/>
  <c r="F872" i="10" s="1"/>
  <c r="O871" i="10"/>
  <c r="N871" i="10"/>
  <c r="E871" i="10"/>
  <c r="F871" i="10" s="1"/>
  <c r="O870" i="10"/>
  <c r="N870" i="10"/>
  <c r="E870" i="10"/>
  <c r="F870" i="10" s="1"/>
  <c r="O869" i="10"/>
  <c r="N869" i="10"/>
  <c r="E869" i="10"/>
  <c r="F869" i="10" s="1"/>
  <c r="O868" i="10"/>
  <c r="N868" i="10"/>
  <c r="E868" i="10"/>
  <c r="F868" i="10" s="1"/>
  <c r="I868" i="10" s="1"/>
  <c r="O867" i="10"/>
  <c r="N867" i="10"/>
  <c r="E867" i="10"/>
  <c r="F867" i="10" s="1"/>
  <c r="O866" i="10"/>
  <c r="N866" i="10"/>
  <c r="E866" i="10"/>
  <c r="F866" i="10" s="1"/>
  <c r="O865" i="10"/>
  <c r="N865" i="10"/>
  <c r="E865" i="10"/>
  <c r="F865" i="10" s="1"/>
  <c r="O864" i="10"/>
  <c r="N864" i="10"/>
  <c r="E864" i="10"/>
  <c r="F864" i="10" s="1"/>
  <c r="O863" i="10"/>
  <c r="N863" i="10"/>
  <c r="E863" i="10"/>
  <c r="F863" i="10" s="1"/>
  <c r="O862" i="10"/>
  <c r="N862" i="10"/>
  <c r="E862" i="10"/>
  <c r="F862" i="10" s="1"/>
  <c r="O861" i="10"/>
  <c r="N861" i="10"/>
  <c r="E861" i="10"/>
  <c r="F861" i="10" s="1"/>
  <c r="O860" i="10"/>
  <c r="N860" i="10"/>
  <c r="E860" i="10"/>
  <c r="F860" i="10" s="1"/>
  <c r="I860" i="10" s="1"/>
  <c r="O859" i="10"/>
  <c r="N859" i="10"/>
  <c r="E859" i="10"/>
  <c r="F859" i="10" s="1"/>
  <c r="O858" i="10"/>
  <c r="N858" i="10"/>
  <c r="E858" i="10"/>
  <c r="F858" i="10" s="1"/>
  <c r="O857" i="10"/>
  <c r="N857" i="10"/>
  <c r="E857" i="10"/>
  <c r="F857" i="10" s="1"/>
  <c r="O856" i="10"/>
  <c r="N856" i="10"/>
  <c r="E856" i="10"/>
  <c r="F856" i="10" s="1"/>
  <c r="H856" i="10" s="1"/>
  <c r="O855" i="10"/>
  <c r="N855" i="10"/>
  <c r="E855" i="10"/>
  <c r="F855" i="10" s="1"/>
  <c r="O854" i="10"/>
  <c r="N854" i="10"/>
  <c r="E854" i="10"/>
  <c r="F854" i="10" s="1"/>
  <c r="O853" i="10"/>
  <c r="N853" i="10"/>
  <c r="E853" i="10"/>
  <c r="F853" i="10" s="1"/>
  <c r="O852" i="10"/>
  <c r="N852" i="10"/>
  <c r="E852" i="10"/>
  <c r="F852" i="10" s="1"/>
  <c r="I852" i="10" s="1"/>
  <c r="O851" i="10"/>
  <c r="N851" i="10"/>
  <c r="E851" i="10"/>
  <c r="F851" i="10" s="1"/>
  <c r="O850" i="10"/>
  <c r="N850" i="10"/>
  <c r="E850" i="10"/>
  <c r="F850" i="10" s="1"/>
  <c r="H850" i="10" s="1"/>
  <c r="O849" i="10"/>
  <c r="N849" i="10"/>
  <c r="E849" i="10"/>
  <c r="F849" i="10" s="1"/>
  <c r="O848" i="10"/>
  <c r="N848" i="10"/>
  <c r="E848" i="10"/>
  <c r="F848" i="10" s="1"/>
  <c r="H848" i="10" s="1"/>
  <c r="O847" i="10"/>
  <c r="N847" i="10"/>
  <c r="E847" i="10"/>
  <c r="F847" i="10" s="1"/>
  <c r="I847" i="10" s="1"/>
  <c r="O846" i="10"/>
  <c r="N846" i="10"/>
  <c r="E846" i="10"/>
  <c r="F846" i="10" s="1"/>
  <c r="O845" i="10"/>
  <c r="N845" i="10"/>
  <c r="E845" i="10"/>
  <c r="F845" i="10" s="1"/>
  <c r="I845" i="10" s="1"/>
  <c r="O844" i="10"/>
  <c r="N844" i="10"/>
  <c r="E844" i="10"/>
  <c r="F844" i="10" s="1"/>
  <c r="O843" i="10"/>
  <c r="N843" i="10"/>
  <c r="E843" i="10"/>
  <c r="F843" i="10" s="1"/>
  <c r="O842" i="10"/>
  <c r="N842" i="10"/>
  <c r="E842" i="10"/>
  <c r="F842" i="10" s="1"/>
  <c r="O841" i="10"/>
  <c r="N841" i="10"/>
  <c r="E841" i="10"/>
  <c r="F841" i="10" s="1"/>
  <c r="O840" i="10"/>
  <c r="N840" i="10"/>
  <c r="E840" i="10"/>
  <c r="F840" i="10" s="1"/>
  <c r="H840" i="10" s="1"/>
  <c r="O839" i="10"/>
  <c r="N839" i="10"/>
  <c r="E839" i="10"/>
  <c r="F839" i="10" s="1"/>
  <c r="O838" i="10"/>
  <c r="N838" i="10"/>
  <c r="E838" i="10"/>
  <c r="F838" i="10" s="1"/>
  <c r="O837" i="10"/>
  <c r="N837" i="10"/>
  <c r="E837" i="10"/>
  <c r="F837" i="10" s="1"/>
  <c r="I837" i="10" s="1"/>
  <c r="O836" i="10"/>
  <c r="N836" i="10"/>
  <c r="F836" i="10"/>
  <c r="I836" i="10" s="1"/>
  <c r="E836" i="10"/>
  <c r="O835" i="10"/>
  <c r="N835" i="10"/>
  <c r="E835" i="10"/>
  <c r="F835" i="10" s="1"/>
  <c r="O834" i="10"/>
  <c r="N834" i="10"/>
  <c r="E834" i="10"/>
  <c r="F834" i="10" s="1"/>
  <c r="H834" i="10" s="1"/>
  <c r="O833" i="10"/>
  <c r="N833" i="10"/>
  <c r="E833" i="10"/>
  <c r="F833" i="10" s="1"/>
  <c r="H833" i="10" s="1"/>
  <c r="O832" i="10"/>
  <c r="N832" i="10"/>
  <c r="E832" i="10"/>
  <c r="F832" i="10" s="1"/>
  <c r="O831" i="10"/>
  <c r="N831" i="10"/>
  <c r="I831" i="10"/>
  <c r="E831" i="10"/>
  <c r="F831" i="10" s="1"/>
  <c r="O830" i="10"/>
  <c r="N830" i="10"/>
  <c r="E830" i="10"/>
  <c r="F830" i="10" s="1"/>
  <c r="O829" i="10"/>
  <c r="N829" i="10"/>
  <c r="E829" i="10"/>
  <c r="F829" i="10" s="1"/>
  <c r="G829" i="10" s="1"/>
  <c r="O828" i="10"/>
  <c r="N828" i="10"/>
  <c r="E828" i="10"/>
  <c r="F828" i="10" s="1"/>
  <c r="O827" i="10"/>
  <c r="N827" i="10"/>
  <c r="E827" i="10"/>
  <c r="F827" i="10" s="1"/>
  <c r="O826" i="10"/>
  <c r="N826" i="10"/>
  <c r="E826" i="10"/>
  <c r="F826" i="10" s="1"/>
  <c r="H826" i="10" s="1"/>
  <c r="O825" i="10"/>
  <c r="N825" i="10"/>
  <c r="E825" i="10"/>
  <c r="F825" i="10" s="1"/>
  <c r="H825" i="10" s="1"/>
  <c r="O824" i="10"/>
  <c r="N824" i="10"/>
  <c r="E824" i="10"/>
  <c r="F824" i="10" s="1"/>
  <c r="H824" i="10" s="1"/>
  <c r="O823" i="10"/>
  <c r="N823" i="10"/>
  <c r="E823" i="10"/>
  <c r="F823" i="10" s="1"/>
  <c r="H823" i="10" s="1"/>
  <c r="O822" i="10"/>
  <c r="N822" i="10"/>
  <c r="E822" i="10"/>
  <c r="F822" i="10" s="1"/>
  <c r="O821" i="10"/>
  <c r="N821" i="10"/>
  <c r="E821" i="10"/>
  <c r="F821" i="10" s="1"/>
  <c r="I821" i="10" s="1"/>
  <c r="O820" i="10"/>
  <c r="N820" i="10"/>
  <c r="E820" i="10"/>
  <c r="F820" i="10" s="1"/>
  <c r="G820" i="10" s="1"/>
  <c r="O819" i="10"/>
  <c r="N819" i="10"/>
  <c r="E819" i="10"/>
  <c r="F819" i="10" s="1"/>
  <c r="O818" i="10"/>
  <c r="N818" i="10"/>
  <c r="E818" i="10"/>
  <c r="F818" i="10" s="1"/>
  <c r="H818" i="10" s="1"/>
  <c r="O817" i="10"/>
  <c r="N817" i="10"/>
  <c r="E817" i="10"/>
  <c r="F817" i="10" s="1"/>
  <c r="H817" i="10" s="1"/>
  <c r="O816" i="10"/>
  <c r="N816" i="10"/>
  <c r="E816" i="10"/>
  <c r="F816" i="10" s="1"/>
  <c r="O815" i="10"/>
  <c r="N815" i="10"/>
  <c r="E815" i="10"/>
  <c r="F815" i="10" s="1"/>
  <c r="O814" i="10"/>
  <c r="N814" i="10"/>
  <c r="E814" i="10"/>
  <c r="F814" i="10" s="1"/>
  <c r="O813" i="10"/>
  <c r="N813" i="10"/>
  <c r="E813" i="10"/>
  <c r="F813" i="10" s="1"/>
  <c r="I813" i="10" s="1"/>
  <c r="O812" i="10"/>
  <c r="N812" i="10"/>
  <c r="E812" i="10"/>
  <c r="F812" i="10" s="1"/>
  <c r="O811" i="10"/>
  <c r="N811" i="10"/>
  <c r="E811" i="10"/>
  <c r="F811" i="10" s="1"/>
  <c r="O810" i="10"/>
  <c r="N810" i="10"/>
  <c r="E810" i="10"/>
  <c r="F810" i="10" s="1"/>
  <c r="G810" i="10" s="1"/>
  <c r="O809" i="10"/>
  <c r="N809" i="10"/>
  <c r="E809" i="10"/>
  <c r="F809" i="10" s="1"/>
  <c r="G809" i="10" s="1"/>
  <c r="O808" i="10"/>
  <c r="N808" i="10"/>
  <c r="E808" i="10"/>
  <c r="F808" i="10" s="1"/>
  <c r="O807" i="10"/>
  <c r="N807" i="10"/>
  <c r="E807" i="10"/>
  <c r="F807" i="10" s="1"/>
  <c r="O806" i="10"/>
  <c r="N806" i="10"/>
  <c r="E806" i="10"/>
  <c r="F806" i="10" s="1"/>
  <c r="O805" i="10"/>
  <c r="N805" i="10"/>
  <c r="E805" i="10"/>
  <c r="F805" i="10" s="1"/>
  <c r="I805" i="10" s="1"/>
  <c r="O804" i="10"/>
  <c r="N804" i="10"/>
  <c r="E804" i="10"/>
  <c r="F804" i="10" s="1"/>
  <c r="H804" i="10" s="1"/>
  <c r="O803" i="10"/>
  <c r="N803" i="10"/>
  <c r="E803" i="10"/>
  <c r="F803" i="10" s="1"/>
  <c r="O802" i="10"/>
  <c r="N802" i="10"/>
  <c r="E802" i="10"/>
  <c r="F802" i="10" s="1"/>
  <c r="I802" i="10" s="1"/>
  <c r="O801" i="10"/>
  <c r="N801" i="10"/>
  <c r="E801" i="10"/>
  <c r="F801" i="10" s="1"/>
  <c r="O800" i="10"/>
  <c r="N800" i="10"/>
  <c r="E800" i="10"/>
  <c r="F800" i="10" s="1"/>
  <c r="I800" i="10" s="1"/>
  <c r="O799" i="10"/>
  <c r="N799" i="10"/>
  <c r="E799" i="10"/>
  <c r="F799" i="10" s="1"/>
  <c r="O798" i="10"/>
  <c r="N798" i="10"/>
  <c r="E798" i="10"/>
  <c r="F798" i="10" s="1"/>
  <c r="O797" i="10"/>
  <c r="N797" i="10"/>
  <c r="E797" i="10"/>
  <c r="F797" i="10" s="1"/>
  <c r="H797" i="10" s="1"/>
  <c r="O796" i="10"/>
  <c r="N796" i="10"/>
  <c r="E796" i="10"/>
  <c r="F796" i="10" s="1"/>
  <c r="O795" i="10"/>
  <c r="N795" i="10"/>
  <c r="E795" i="10"/>
  <c r="F795" i="10" s="1"/>
  <c r="I795" i="10" s="1"/>
  <c r="O794" i="10"/>
  <c r="N794" i="10"/>
  <c r="E794" i="10"/>
  <c r="F794" i="10" s="1"/>
  <c r="G794" i="10" s="1"/>
  <c r="O793" i="10"/>
  <c r="N793" i="10"/>
  <c r="E793" i="10"/>
  <c r="F793" i="10" s="1"/>
  <c r="O792" i="10"/>
  <c r="N792" i="10"/>
  <c r="E792" i="10"/>
  <c r="F792" i="10" s="1"/>
  <c r="O791" i="10"/>
  <c r="N791" i="10"/>
  <c r="E791" i="10"/>
  <c r="F791" i="10" s="1"/>
  <c r="O790" i="10"/>
  <c r="N790" i="10"/>
  <c r="E790" i="10"/>
  <c r="F790" i="10" s="1"/>
  <c r="O789" i="10"/>
  <c r="N789" i="10"/>
  <c r="E789" i="10"/>
  <c r="F789" i="10" s="1"/>
  <c r="O788" i="10"/>
  <c r="N788" i="10"/>
  <c r="E788" i="10"/>
  <c r="F788" i="10" s="1"/>
  <c r="O787" i="10"/>
  <c r="N787" i="10"/>
  <c r="E787" i="10"/>
  <c r="F787" i="10" s="1"/>
  <c r="O786" i="10"/>
  <c r="N786" i="10"/>
  <c r="E786" i="10"/>
  <c r="F786" i="10" s="1"/>
  <c r="O785" i="10"/>
  <c r="N785" i="10"/>
  <c r="E785" i="10"/>
  <c r="F785" i="10" s="1"/>
  <c r="I785" i="10" s="1"/>
  <c r="O784" i="10"/>
  <c r="N784" i="10"/>
  <c r="E784" i="10"/>
  <c r="F784" i="10" s="1"/>
  <c r="G784" i="10" s="1"/>
  <c r="O783" i="10"/>
  <c r="N783" i="10"/>
  <c r="E783" i="10"/>
  <c r="F783" i="10" s="1"/>
  <c r="G783" i="10" s="1"/>
  <c r="O782" i="10"/>
  <c r="N782" i="10"/>
  <c r="E782" i="10"/>
  <c r="F782" i="10" s="1"/>
  <c r="O781" i="10"/>
  <c r="N781" i="10"/>
  <c r="E781" i="10"/>
  <c r="F781" i="10" s="1"/>
  <c r="O780" i="10"/>
  <c r="N780" i="10"/>
  <c r="E780" i="10"/>
  <c r="F780" i="10" s="1"/>
  <c r="O779" i="10"/>
  <c r="N779" i="10"/>
  <c r="E779" i="10"/>
  <c r="F779" i="10" s="1"/>
  <c r="O778" i="10"/>
  <c r="N778" i="10"/>
  <c r="E778" i="10"/>
  <c r="F778" i="10" s="1"/>
  <c r="O777" i="10"/>
  <c r="N777" i="10"/>
  <c r="E777" i="10"/>
  <c r="F777" i="10" s="1"/>
  <c r="I777" i="10" s="1"/>
  <c r="O776" i="10"/>
  <c r="N776" i="10"/>
  <c r="E776" i="10"/>
  <c r="F776" i="10" s="1"/>
  <c r="G776" i="10" s="1"/>
  <c r="O775" i="10"/>
  <c r="N775" i="10"/>
  <c r="E775" i="10"/>
  <c r="F775" i="10" s="1"/>
  <c r="G775" i="10" s="1"/>
  <c r="O774" i="10"/>
  <c r="N774" i="10"/>
  <c r="E774" i="10"/>
  <c r="F774" i="10" s="1"/>
  <c r="O773" i="10"/>
  <c r="N773" i="10"/>
  <c r="E773" i="10"/>
  <c r="F773" i="10" s="1"/>
  <c r="G773" i="10" s="1"/>
  <c r="O772" i="10"/>
  <c r="N772" i="10"/>
  <c r="E772" i="10"/>
  <c r="F772" i="10" s="1"/>
  <c r="O771" i="10"/>
  <c r="N771" i="10"/>
  <c r="E771" i="10"/>
  <c r="F771" i="10" s="1"/>
  <c r="O770" i="10"/>
  <c r="N770" i="10"/>
  <c r="E770" i="10"/>
  <c r="F770" i="10" s="1"/>
  <c r="O769" i="10"/>
  <c r="N769" i="10"/>
  <c r="E769" i="10"/>
  <c r="F769" i="10" s="1"/>
  <c r="I769" i="10" s="1"/>
  <c r="O768" i="10"/>
  <c r="N768" i="10"/>
  <c r="E768" i="10"/>
  <c r="F768" i="10" s="1"/>
  <c r="G768" i="10" s="1"/>
  <c r="O767" i="10"/>
  <c r="N767" i="10"/>
  <c r="E767" i="10"/>
  <c r="F767" i="10" s="1"/>
  <c r="G767" i="10" s="1"/>
  <c r="O766" i="10"/>
  <c r="N766" i="10"/>
  <c r="E766" i="10"/>
  <c r="F766" i="10" s="1"/>
  <c r="O765" i="10"/>
  <c r="N765" i="10"/>
  <c r="E765" i="10"/>
  <c r="F765" i="10" s="1"/>
  <c r="G765" i="10" s="1"/>
  <c r="O764" i="10"/>
  <c r="N764" i="10"/>
  <c r="E764" i="10"/>
  <c r="F764" i="10" s="1"/>
  <c r="O763" i="10"/>
  <c r="N763" i="10"/>
  <c r="E763" i="10"/>
  <c r="F763" i="10" s="1"/>
  <c r="O762" i="10"/>
  <c r="N762" i="10"/>
  <c r="E762" i="10"/>
  <c r="F762" i="10" s="1"/>
  <c r="O761" i="10"/>
  <c r="N761" i="10"/>
  <c r="E761" i="10"/>
  <c r="F761" i="10" s="1"/>
  <c r="I761" i="10" s="1"/>
  <c r="O760" i="10"/>
  <c r="N760" i="10"/>
  <c r="E760" i="10"/>
  <c r="F760" i="10" s="1"/>
  <c r="G760" i="10" s="1"/>
  <c r="O759" i="10"/>
  <c r="N759" i="10"/>
  <c r="E759" i="10"/>
  <c r="F759" i="10" s="1"/>
  <c r="G759" i="10" s="1"/>
  <c r="O758" i="10"/>
  <c r="N758" i="10"/>
  <c r="E758" i="10"/>
  <c r="F758" i="10" s="1"/>
  <c r="O757" i="10"/>
  <c r="N757" i="10"/>
  <c r="E757" i="10"/>
  <c r="F757" i="10" s="1"/>
  <c r="O756" i="10"/>
  <c r="N756" i="10"/>
  <c r="E756" i="10"/>
  <c r="F756" i="10" s="1"/>
  <c r="O755" i="10"/>
  <c r="N755" i="10"/>
  <c r="E755" i="10"/>
  <c r="F755" i="10" s="1"/>
  <c r="O754" i="10"/>
  <c r="N754" i="10"/>
  <c r="E754" i="10"/>
  <c r="F754" i="10" s="1"/>
  <c r="O753" i="10"/>
  <c r="N753" i="10"/>
  <c r="E753" i="10"/>
  <c r="F753" i="10" s="1"/>
  <c r="I753" i="10" s="1"/>
  <c r="O752" i="10"/>
  <c r="N752" i="10"/>
  <c r="E752" i="10"/>
  <c r="F752" i="10" s="1"/>
  <c r="G752" i="10" s="1"/>
  <c r="O751" i="10"/>
  <c r="N751" i="10"/>
  <c r="E751" i="10"/>
  <c r="F751" i="10" s="1"/>
  <c r="G751" i="10" s="1"/>
  <c r="O750" i="10"/>
  <c r="N750" i="10"/>
  <c r="E750" i="10"/>
  <c r="F750" i="10" s="1"/>
  <c r="O749" i="10"/>
  <c r="N749" i="10"/>
  <c r="E749" i="10"/>
  <c r="F749" i="10" s="1"/>
  <c r="O748" i="10"/>
  <c r="N748" i="10"/>
  <c r="E748" i="10"/>
  <c r="F748" i="10" s="1"/>
  <c r="O747" i="10"/>
  <c r="N747" i="10"/>
  <c r="E747" i="10"/>
  <c r="F747" i="10" s="1"/>
  <c r="O746" i="10"/>
  <c r="N746" i="10"/>
  <c r="E746" i="10"/>
  <c r="F746" i="10" s="1"/>
  <c r="O745" i="10"/>
  <c r="N745" i="10"/>
  <c r="E745" i="10"/>
  <c r="F745" i="10" s="1"/>
  <c r="I745" i="10" s="1"/>
  <c r="O744" i="10"/>
  <c r="N744" i="10"/>
  <c r="E744" i="10"/>
  <c r="F744" i="10" s="1"/>
  <c r="G744" i="10" s="1"/>
  <c r="O743" i="10"/>
  <c r="N743" i="10"/>
  <c r="E743" i="10"/>
  <c r="F743" i="10" s="1"/>
  <c r="G743" i="10" s="1"/>
  <c r="O742" i="10"/>
  <c r="N742" i="10"/>
  <c r="E742" i="10"/>
  <c r="F742" i="10" s="1"/>
  <c r="O741" i="10"/>
  <c r="N741" i="10"/>
  <c r="E741" i="10"/>
  <c r="F741" i="10" s="1"/>
  <c r="O740" i="10"/>
  <c r="N740" i="10"/>
  <c r="E740" i="10"/>
  <c r="F740" i="10" s="1"/>
  <c r="O739" i="10"/>
  <c r="N739" i="10"/>
  <c r="E739" i="10"/>
  <c r="F739" i="10" s="1"/>
  <c r="O738" i="10"/>
  <c r="N738" i="10"/>
  <c r="E738" i="10"/>
  <c r="F738" i="10" s="1"/>
  <c r="O737" i="10"/>
  <c r="N737" i="10"/>
  <c r="E737" i="10"/>
  <c r="F737" i="10" s="1"/>
  <c r="I737" i="10" s="1"/>
  <c r="O736" i="10"/>
  <c r="N736" i="10"/>
  <c r="E736" i="10"/>
  <c r="F736" i="10" s="1"/>
  <c r="G736" i="10" s="1"/>
  <c r="O735" i="10"/>
  <c r="N735" i="10"/>
  <c r="E735" i="10"/>
  <c r="F735" i="10" s="1"/>
  <c r="G735" i="10" s="1"/>
  <c r="O734" i="10"/>
  <c r="N734" i="10"/>
  <c r="E734" i="10"/>
  <c r="F734" i="10" s="1"/>
  <c r="O733" i="10"/>
  <c r="N733" i="10"/>
  <c r="F733" i="10"/>
  <c r="E733" i="10"/>
  <c r="O732" i="10"/>
  <c r="N732" i="10"/>
  <c r="E732" i="10"/>
  <c r="F732" i="10" s="1"/>
  <c r="O731" i="10"/>
  <c r="N731" i="10"/>
  <c r="E731" i="10"/>
  <c r="F731" i="10" s="1"/>
  <c r="O730" i="10"/>
  <c r="N730" i="10"/>
  <c r="E730" i="10"/>
  <c r="F730" i="10" s="1"/>
  <c r="O729" i="10"/>
  <c r="N729" i="10"/>
  <c r="E729" i="10"/>
  <c r="F729" i="10" s="1"/>
  <c r="O728" i="10"/>
  <c r="N728" i="10"/>
  <c r="E728" i="10"/>
  <c r="F728" i="10" s="1"/>
  <c r="O727" i="10"/>
  <c r="N727" i="10"/>
  <c r="E727" i="10"/>
  <c r="F727" i="10" s="1"/>
  <c r="G727" i="10" s="1"/>
  <c r="O726" i="10"/>
  <c r="N726" i="10"/>
  <c r="E726" i="10"/>
  <c r="F726" i="10" s="1"/>
  <c r="O725" i="10"/>
  <c r="N725" i="10"/>
  <c r="E725" i="10"/>
  <c r="F725" i="10" s="1"/>
  <c r="H725" i="10" s="1"/>
  <c r="O724" i="10"/>
  <c r="N724" i="10"/>
  <c r="E724" i="10"/>
  <c r="F724" i="10" s="1"/>
  <c r="O723" i="10"/>
  <c r="N723" i="10"/>
  <c r="E723" i="10"/>
  <c r="F723" i="10" s="1"/>
  <c r="O722" i="10"/>
  <c r="N722" i="10"/>
  <c r="E722" i="10"/>
  <c r="F722" i="10" s="1"/>
  <c r="O721" i="10"/>
  <c r="N721" i="10"/>
  <c r="E721" i="10"/>
  <c r="F721" i="10" s="1"/>
  <c r="H721" i="10" s="1"/>
  <c r="O720" i="10"/>
  <c r="N720" i="10"/>
  <c r="E720" i="10"/>
  <c r="F720" i="10" s="1"/>
  <c r="O719" i="10"/>
  <c r="N719" i="10"/>
  <c r="E719" i="10"/>
  <c r="F719" i="10" s="1"/>
  <c r="G719" i="10" s="1"/>
  <c r="O718" i="10"/>
  <c r="N718" i="10"/>
  <c r="E718" i="10"/>
  <c r="F718" i="10" s="1"/>
  <c r="O717" i="10"/>
  <c r="N717" i="10"/>
  <c r="E717" i="10"/>
  <c r="F717" i="10" s="1"/>
  <c r="O716" i="10"/>
  <c r="N716" i="10"/>
  <c r="E716" i="10"/>
  <c r="F716" i="10" s="1"/>
  <c r="O715" i="10"/>
  <c r="N715" i="10"/>
  <c r="E715" i="10"/>
  <c r="F715" i="10" s="1"/>
  <c r="O714" i="10"/>
  <c r="N714" i="10"/>
  <c r="E714" i="10"/>
  <c r="F714" i="10" s="1"/>
  <c r="O713" i="10"/>
  <c r="N713" i="10"/>
  <c r="E713" i="10"/>
  <c r="F713" i="10" s="1"/>
  <c r="H713" i="10" s="1"/>
  <c r="O712" i="10"/>
  <c r="N712" i="10"/>
  <c r="E712" i="10"/>
  <c r="F712" i="10" s="1"/>
  <c r="O711" i="10"/>
  <c r="N711" i="10"/>
  <c r="E711" i="10"/>
  <c r="F711" i="10" s="1"/>
  <c r="G711" i="10" s="1"/>
  <c r="O710" i="10"/>
  <c r="N710" i="10"/>
  <c r="E710" i="10"/>
  <c r="F710" i="10" s="1"/>
  <c r="O709" i="10"/>
  <c r="N709" i="10"/>
  <c r="E709" i="10"/>
  <c r="F709" i="10" s="1"/>
  <c r="I709" i="10" s="1"/>
  <c r="O708" i="10"/>
  <c r="N708" i="10"/>
  <c r="E708" i="10"/>
  <c r="F708" i="10" s="1"/>
  <c r="O707" i="10"/>
  <c r="N707" i="10"/>
  <c r="E707" i="10"/>
  <c r="F707" i="10" s="1"/>
  <c r="O706" i="10"/>
  <c r="N706" i="10"/>
  <c r="E706" i="10"/>
  <c r="F706" i="10" s="1"/>
  <c r="O705" i="10"/>
  <c r="N705" i="10"/>
  <c r="E705" i="10"/>
  <c r="F705" i="10" s="1"/>
  <c r="O704" i="10"/>
  <c r="N704" i="10"/>
  <c r="E704" i="10"/>
  <c r="F704" i="10" s="1"/>
  <c r="O703" i="10"/>
  <c r="N703" i="10"/>
  <c r="E703" i="10"/>
  <c r="F703" i="10" s="1"/>
  <c r="G703" i="10" s="1"/>
  <c r="O702" i="10"/>
  <c r="N702" i="10"/>
  <c r="E702" i="10"/>
  <c r="F702" i="10" s="1"/>
  <c r="O701" i="10"/>
  <c r="N701" i="10"/>
  <c r="E701" i="10"/>
  <c r="F701" i="10" s="1"/>
  <c r="H701" i="10" s="1"/>
  <c r="O700" i="10"/>
  <c r="N700" i="10"/>
  <c r="E700" i="10"/>
  <c r="F700" i="10" s="1"/>
  <c r="O699" i="10"/>
  <c r="N699" i="10"/>
  <c r="E699" i="10"/>
  <c r="F699" i="10" s="1"/>
  <c r="O698" i="10"/>
  <c r="N698" i="10"/>
  <c r="E698" i="10"/>
  <c r="F698" i="10" s="1"/>
  <c r="O697" i="10"/>
  <c r="N697" i="10"/>
  <c r="E697" i="10"/>
  <c r="F697" i="10" s="1"/>
  <c r="I697" i="10" s="1"/>
  <c r="O696" i="10"/>
  <c r="N696" i="10"/>
  <c r="E696" i="10"/>
  <c r="F696" i="10" s="1"/>
  <c r="G696" i="10" s="1"/>
  <c r="O695" i="10"/>
  <c r="N695" i="10"/>
  <c r="E695" i="10"/>
  <c r="F695" i="10" s="1"/>
  <c r="G695" i="10" s="1"/>
  <c r="O694" i="10"/>
  <c r="N694" i="10"/>
  <c r="E694" i="10"/>
  <c r="F694" i="10" s="1"/>
  <c r="O693" i="10"/>
  <c r="N693" i="10"/>
  <c r="E693" i="10"/>
  <c r="F693" i="10" s="1"/>
  <c r="O692" i="10"/>
  <c r="N692" i="10"/>
  <c r="E692" i="10"/>
  <c r="F692" i="10" s="1"/>
  <c r="O691" i="10"/>
  <c r="N691" i="10"/>
  <c r="E691" i="10"/>
  <c r="F691" i="10" s="1"/>
  <c r="O690" i="10"/>
  <c r="N690" i="10"/>
  <c r="E690" i="10"/>
  <c r="F690" i="10" s="1"/>
  <c r="O689" i="10"/>
  <c r="N689" i="10"/>
  <c r="E689" i="10"/>
  <c r="F689" i="10" s="1"/>
  <c r="O688" i="10"/>
  <c r="N688" i="10"/>
  <c r="E688" i="10"/>
  <c r="F688" i="10" s="1"/>
  <c r="O687" i="10"/>
  <c r="N687" i="10"/>
  <c r="E687" i="10"/>
  <c r="F687" i="10" s="1"/>
  <c r="G687" i="10" s="1"/>
  <c r="O686" i="10"/>
  <c r="N686" i="10"/>
  <c r="E686" i="10"/>
  <c r="F686" i="10" s="1"/>
  <c r="O685" i="10"/>
  <c r="N685" i="10"/>
  <c r="E685" i="10"/>
  <c r="F685" i="10" s="1"/>
  <c r="O684" i="10"/>
  <c r="N684" i="10"/>
  <c r="E684" i="10"/>
  <c r="F684" i="10" s="1"/>
  <c r="O683" i="10"/>
  <c r="N683" i="10"/>
  <c r="E683" i="10"/>
  <c r="F683" i="10" s="1"/>
  <c r="O682" i="10"/>
  <c r="N682" i="10"/>
  <c r="E682" i="10"/>
  <c r="F682" i="10" s="1"/>
  <c r="O681" i="10"/>
  <c r="N681" i="10"/>
  <c r="E681" i="10"/>
  <c r="F681" i="10" s="1"/>
  <c r="I681" i="10" s="1"/>
  <c r="O680" i="10"/>
  <c r="N680" i="10"/>
  <c r="E680" i="10"/>
  <c r="F680" i="10" s="1"/>
  <c r="G680" i="10" s="1"/>
  <c r="O679" i="10"/>
  <c r="N679" i="10"/>
  <c r="E679" i="10"/>
  <c r="F679" i="10" s="1"/>
  <c r="G679" i="10" s="1"/>
  <c r="O678" i="10"/>
  <c r="N678" i="10"/>
  <c r="E678" i="10"/>
  <c r="F678" i="10" s="1"/>
  <c r="O677" i="10"/>
  <c r="N677" i="10"/>
  <c r="E677" i="10"/>
  <c r="F677" i="10" s="1"/>
  <c r="I677" i="10" s="1"/>
  <c r="O676" i="10"/>
  <c r="N676" i="10"/>
  <c r="E676" i="10"/>
  <c r="F676" i="10" s="1"/>
  <c r="O675" i="10"/>
  <c r="N675" i="10"/>
  <c r="E675" i="10"/>
  <c r="F675" i="10" s="1"/>
  <c r="O674" i="10"/>
  <c r="N674" i="10"/>
  <c r="E674" i="10"/>
  <c r="F674" i="10" s="1"/>
  <c r="O673" i="10"/>
  <c r="N673" i="10"/>
  <c r="F673" i="10"/>
  <c r="I673" i="10" s="1"/>
  <c r="E673" i="10"/>
  <c r="O672" i="10"/>
  <c r="N672" i="10"/>
  <c r="E672" i="10"/>
  <c r="F672" i="10" s="1"/>
  <c r="G672" i="10" s="1"/>
  <c r="O671" i="10"/>
  <c r="N671" i="10"/>
  <c r="E671" i="10"/>
  <c r="F671" i="10" s="1"/>
  <c r="G671" i="10" s="1"/>
  <c r="O670" i="10"/>
  <c r="N670" i="10"/>
  <c r="E670" i="10"/>
  <c r="F670" i="10" s="1"/>
  <c r="O669" i="10"/>
  <c r="N669" i="10"/>
  <c r="E669" i="10"/>
  <c r="F669" i="10" s="1"/>
  <c r="O668" i="10"/>
  <c r="N668" i="10"/>
  <c r="E668" i="10"/>
  <c r="F668" i="10" s="1"/>
  <c r="O667" i="10"/>
  <c r="N667" i="10"/>
  <c r="E667" i="10"/>
  <c r="F667" i="10" s="1"/>
  <c r="O666" i="10"/>
  <c r="N666" i="10"/>
  <c r="E666" i="10"/>
  <c r="F666" i="10" s="1"/>
  <c r="O665" i="10"/>
  <c r="N665" i="10"/>
  <c r="E665" i="10"/>
  <c r="F665" i="10" s="1"/>
  <c r="O664" i="10"/>
  <c r="N664" i="10"/>
  <c r="E664" i="10"/>
  <c r="F664" i="10" s="1"/>
  <c r="O663" i="10"/>
  <c r="N663" i="10"/>
  <c r="E663" i="10"/>
  <c r="F663" i="10" s="1"/>
  <c r="G663" i="10" s="1"/>
  <c r="O662" i="10"/>
  <c r="N662" i="10"/>
  <c r="E662" i="10"/>
  <c r="F662" i="10" s="1"/>
  <c r="O661" i="10"/>
  <c r="N661" i="10"/>
  <c r="E661" i="10"/>
  <c r="F661" i="10" s="1"/>
  <c r="O660" i="10"/>
  <c r="N660" i="10"/>
  <c r="E660" i="10"/>
  <c r="F660" i="10" s="1"/>
  <c r="O659" i="10"/>
  <c r="N659" i="10"/>
  <c r="E659" i="10"/>
  <c r="F659" i="10" s="1"/>
  <c r="O658" i="10"/>
  <c r="N658" i="10"/>
  <c r="E658" i="10"/>
  <c r="F658" i="10" s="1"/>
  <c r="O657" i="10"/>
  <c r="N657" i="10"/>
  <c r="E657" i="10"/>
  <c r="F657" i="10" s="1"/>
  <c r="H657" i="10" s="1"/>
  <c r="O656" i="10"/>
  <c r="N656" i="10"/>
  <c r="E656" i="10"/>
  <c r="F656" i="10" s="1"/>
  <c r="O655" i="10"/>
  <c r="N655" i="10"/>
  <c r="E655" i="10"/>
  <c r="F655" i="10" s="1"/>
  <c r="G655" i="10" s="1"/>
  <c r="O654" i="10"/>
  <c r="N654" i="10"/>
  <c r="E654" i="10"/>
  <c r="F654" i="10" s="1"/>
  <c r="O653" i="10"/>
  <c r="N653" i="10"/>
  <c r="E653" i="10"/>
  <c r="F653" i="10" s="1"/>
  <c r="O652" i="10"/>
  <c r="N652" i="10"/>
  <c r="E652" i="10"/>
  <c r="F652" i="10" s="1"/>
  <c r="O651" i="10"/>
  <c r="N651" i="10"/>
  <c r="E651" i="10"/>
  <c r="F651" i="10" s="1"/>
  <c r="O650" i="10"/>
  <c r="N650" i="10"/>
  <c r="E650" i="10"/>
  <c r="F650" i="10" s="1"/>
  <c r="O649" i="10"/>
  <c r="N649" i="10"/>
  <c r="E649" i="10"/>
  <c r="F649" i="10" s="1"/>
  <c r="I649" i="10" s="1"/>
  <c r="O648" i="10"/>
  <c r="N648" i="10"/>
  <c r="E648" i="10"/>
  <c r="F648" i="10" s="1"/>
  <c r="G648" i="10" s="1"/>
  <c r="O647" i="10"/>
  <c r="N647" i="10"/>
  <c r="E647" i="10"/>
  <c r="F647" i="10" s="1"/>
  <c r="G647" i="10" s="1"/>
  <c r="O646" i="10"/>
  <c r="N646" i="10"/>
  <c r="E646" i="10"/>
  <c r="F646" i="10" s="1"/>
  <c r="O645" i="10"/>
  <c r="N645" i="10"/>
  <c r="E645" i="10"/>
  <c r="F645" i="10" s="1"/>
  <c r="I645" i="10" s="1"/>
  <c r="O644" i="10"/>
  <c r="N644" i="10"/>
  <c r="E644" i="10"/>
  <c r="F644" i="10" s="1"/>
  <c r="O643" i="10"/>
  <c r="N643" i="10"/>
  <c r="E643" i="10"/>
  <c r="F643" i="10" s="1"/>
  <c r="O642" i="10"/>
  <c r="N642" i="10"/>
  <c r="E642" i="10"/>
  <c r="F642" i="10" s="1"/>
  <c r="O641" i="10"/>
  <c r="N641" i="10"/>
  <c r="E641" i="10"/>
  <c r="F641" i="10" s="1"/>
  <c r="I641" i="10" s="1"/>
  <c r="O640" i="10"/>
  <c r="N640" i="10"/>
  <c r="E640" i="10"/>
  <c r="F640" i="10" s="1"/>
  <c r="G640" i="10" s="1"/>
  <c r="O639" i="10"/>
  <c r="N639" i="10"/>
  <c r="E639" i="10"/>
  <c r="F639" i="10" s="1"/>
  <c r="G639" i="10" s="1"/>
  <c r="O638" i="10"/>
  <c r="N638" i="10"/>
  <c r="E638" i="10"/>
  <c r="F638" i="10" s="1"/>
  <c r="O637" i="10"/>
  <c r="N637" i="10"/>
  <c r="E637" i="10"/>
  <c r="F637" i="10" s="1"/>
  <c r="O636" i="10"/>
  <c r="N636" i="10"/>
  <c r="E636" i="10"/>
  <c r="F636" i="10" s="1"/>
  <c r="O635" i="10"/>
  <c r="N635" i="10"/>
  <c r="E635" i="10"/>
  <c r="F635" i="10" s="1"/>
  <c r="O634" i="10"/>
  <c r="N634" i="10"/>
  <c r="E634" i="10"/>
  <c r="F634" i="10" s="1"/>
  <c r="O633" i="10"/>
  <c r="N633" i="10"/>
  <c r="E633" i="10"/>
  <c r="F633" i="10" s="1"/>
  <c r="I633" i="10" s="1"/>
  <c r="O632" i="10"/>
  <c r="N632" i="10"/>
  <c r="E632" i="10"/>
  <c r="F632" i="10" s="1"/>
  <c r="G632" i="10" s="1"/>
  <c r="O631" i="10"/>
  <c r="N631" i="10"/>
  <c r="G631" i="10"/>
  <c r="E631" i="10"/>
  <c r="F631" i="10" s="1"/>
  <c r="O630" i="10"/>
  <c r="N630" i="10"/>
  <c r="E630" i="10"/>
  <c r="F630" i="10" s="1"/>
  <c r="O629" i="10"/>
  <c r="N629" i="10"/>
  <c r="E629" i="10"/>
  <c r="F629" i="10" s="1"/>
  <c r="O628" i="10"/>
  <c r="N628" i="10"/>
  <c r="E628" i="10"/>
  <c r="F628" i="10" s="1"/>
  <c r="O627" i="10"/>
  <c r="N627" i="10"/>
  <c r="E627" i="10"/>
  <c r="F627" i="10" s="1"/>
  <c r="O626" i="10"/>
  <c r="N626" i="10"/>
  <c r="E626" i="10"/>
  <c r="F626" i="10" s="1"/>
  <c r="O625" i="10"/>
  <c r="N625" i="10"/>
  <c r="E625" i="10"/>
  <c r="F625" i="10" s="1"/>
  <c r="O624" i="10"/>
  <c r="N624" i="10"/>
  <c r="E624" i="10"/>
  <c r="F624" i="10" s="1"/>
  <c r="O623" i="10"/>
  <c r="N623" i="10"/>
  <c r="E623" i="10"/>
  <c r="F623" i="10" s="1"/>
  <c r="G623" i="10" s="1"/>
  <c r="O622" i="10"/>
  <c r="N622" i="10"/>
  <c r="E622" i="10"/>
  <c r="F622" i="10" s="1"/>
  <c r="O621" i="10"/>
  <c r="N621" i="10"/>
  <c r="E621" i="10"/>
  <c r="F621" i="10" s="1"/>
  <c r="O620" i="10"/>
  <c r="N620" i="10"/>
  <c r="E620" i="10"/>
  <c r="F620" i="10" s="1"/>
  <c r="O619" i="10"/>
  <c r="N619" i="10"/>
  <c r="E619" i="10"/>
  <c r="F619" i="10" s="1"/>
  <c r="O618" i="10"/>
  <c r="N618" i="10"/>
  <c r="E618" i="10"/>
  <c r="F618" i="10" s="1"/>
  <c r="O617" i="10"/>
  <c r="N617" i="10"/>
  <c r="E617" i="10"/>
  <c r="F617" i="10" s="1"/>
  <c r="O616" i="10"/>
  <c r="N616" i="10"/>
  <c r="E616" i="10"/>
  <c r="F616" i="10" s="1"/>
  <c r="O615" i="10"/>
  <c r="N615" i="10"/>
  <c r="E615" i="10"/>
  <c r="F615" i="10" s="1"/>
  <c r="G615" i="10" s="1"/>
  <c r="O614" i="10"/>
  <c r="N614" i="10"/>
  <c r="E614" i="10"/>
  <c r="F614" i="10" s="1"/>
  <c r="O613" i="10"/>
  <c r="N613" i="10"/>
  <c r="E613" i="10"/>
  <c r="F613" i="10" s="1"/>
  <c r="I613" i="10" s="1"/>
  <c r="O612" i="10"/>
  <c r="N612" i="10"/>
  <c r="E612" i="10"/>
  <c r="F612" i="10" s="1"/>
  <c r="O611" i="10"/>
  <c r="N611" i="10"/>
  <c r="E611" i="10"/>
  <c r="F611" i="10" s="1"/>
  <c r="O610" i="10"/>
  <c r="N610" i="10"/>
  <c r="E610" i="10"/>
  <c r="F610" i="10" s="1"/>
  <c r="O609" i="10"/>
  <c r="N609" i="10"/>
  <c r="E609" i="10"/>
  <c r="F609" i="10" s="1"/>
  <c r="H609" i="10" s="1"/>
  <c r="O608" i="10"/>
  <c r="N608" i="10"/>
  <c r="E608" i="10"/>
  <c r="F608" i="10" s="1"/>
  <c r="O607" i="10"/>
  <c r="N607" i="10"/>
  <c r="E607" i="10"/>
  <c r="F607" i="10" s="1"/>
  <c r="G607" i="10" s="1"/>
  <c r="O606" i="10"/>
  <c r="N606" i="10"/>
  <c r="E606" i="10"/>
  <c r="F606" i="10" s="1"/>
  <c r="O605" i="10"/>
  <c r="N605" i="10"/>
  <c r="E605" i="10"/>
  <c r="F605" i="10" s="1"/>
  <c r="O604" i="10"/>
  <c r="N604" i="10"/>
  <c r="E604" i="10"/>
  <c r="F604" i="10" s="1"/>
  <c r="O603" i="10"/>
  <c r="N603" i="10"/>
  <c r="E603" i="10"/>
  <c r="F603" i="10" s="1"/>
  <c r="O602" i="10"/>
  <c r="N602" i="10"/>
  <c r="E602" i="10"/>
  <c r="F602" i="10" s="1"/>
  <c r="O601" i="10"/>
  <c r="N601" i="10"/>
  <c r="E601" i="10"/>
  <c r="F601" i="10" s="1"/>
  <c r="I601" i="10" s="1"/>
  <c r="O600" i="10"/>
  <c r="N600" i="10"/>
  <c r="E600" i="10"/>
  <c r="F600" i="10" s="1"/>
  <c r="G600" i="10" s="1"/>
  <c r="O599" i="10"/>
  <c r="N599" i="10"/>
  <c r="E599" i="10"/>
  <c r="F599" i="10" s="1"/>
  <c r="G599" i="10" s="1"/>
  <c r="O598" i="10"/>
  <c r="N598" i="10"/>
  <c r="E598" i="10"/>
  <c r="F598" i="10" s="1"/>
  <c r="O597" i="10"/>
  <c r="N597" i="10"/>
  <c r="E597" i="10"/>
  <c r="F597" i="10" s="1"/>
  <c r="O596" i="10"/>
  <c r="N596" i="10"/>
  <c r="E596" i="10"/>
  <c r="F596" i="10" s="1"/>
  <c r="O595" i="10"/>
  <c r="N595" i="10"/>
  <c r="E595" i="10"/>
  <c r="F595" i="10" s="1"/>
  <c r="O594" i="10"/>
  <c r="N594" i="10"/>
  <c r="E594" i="10"/>
  <c r="F594" i="10" s="1"/>
  <c r="O593" i="10"/>
  <c r="N593" i="10"/>
  <c r="E593" i="10"/>
  <c r="F593" i="10" s="1"/>
  <c r="I593" i="10" s="1"/>
  <c r="O592" i="10"/>
  <c r="N592" i="10"/>
  <c r="E592" i="10"/>
  <c r="F592" i="10" s="1"/>
  <c r="G592" i="10" s="1"/>
  <c r="O591" i="10"/>
  <c r="N591" i="10"/>
  <c r="E591" i="10"/>
  <c r="F591" i="10" s="1"/>
  <c r="G591" i="10" s="1"/>
  <c r="O590" i="10"/>
  <c r="N590" i="10"/>
  <c r="E590" i="10"/>
  <c r="F590" i="10" s="1"/>
  <c r="O589" i="10"/>
  <c r="N589" i="10"/>
  <c r="E589" i="10"/>
  <c r="F589" i="10" s="1"/>
  <c r="H589" i="10" s="1"/>
  <c r="O588" i="10"/>
  <c r="N588" i="10"/>
  <c r="E588" i="10"/>
  <c r="F588" i="10" s="1"/>
  <c r="O587" i="10"/>
  <c r="N587" i="10"/>
  <c r="E587" i="10"/>
  <c r="F587" i="10" s="1"/>
  <c r="O586" i="10"/>
  <c r="N586" i="10"/>
  <c r="E586" i="10"/>
  <c r="F586" i="10" s="1"/>
  <c r="O585" i="10"/>
  <c r="N585" i="10"/>
  <c r="E585" i="10"/>
  <c r="F585" i="10" s="1"/>
  <c r="I585" i="10" s="1"/>
  <c r="O584" i="10"/>
  <c r="N584" i="10"/>
  <c r="E584" i="10"/>
  <c r="F584" i="10" s="1"/>
  <c r="G584" i="10" s="1"/>
  <c r="O583" i="10"/>
  <c r="N583" i="10"/>
  <c r="E583" i="10"/>
  <c r="F583" i="10" s="1"/>
  <c r="G583" i="10" s="1"/>
  <c r="O582" i="10"/>
  <c r="N582" i="10"/>
  <c r="E582" i="10"/>
  <c r="F582" i="10" s="1"/>
  <c r="O581" i="10"/>
  <c r="N581" i="10"/>
  <c r="E581" i="10"/>
  <c r="F581" i="10" s="1"/>
  <c r="G581" i="10" s="1"/>
  <c r="O580" i="10"/>
  <c r="N580" i="10"/>
  <c r="E580" i="10"/>
  <c r="F580" i="10" s="1"/>
  <c r="O579" i="10"/>
  <c r="N579" i="10"/>
  <c r="E579" i="10"/>
  <c r="F579" i="10" s="1"/>
  <c r="O578" i="10"/>
  <c r="N578" i="10"/>
  <c r="E578" i="10"/>
  <c r="F578" i="10" s="1"/>
  <c r="O577" i="10"/>
  <c r="N577" i="10"/>
  <c r="E577" i="10"/>
  <c r="F577" i="10" s="1"/>
  <c r="I577" i="10" s="1"/>
  <c r="O576" i="10"/>
  <c r="N576" i="10"/>
  <c r="E576" i="10"/>
  <c r="F576" i="10" s="1"/>
  <c r="G576" i="10" s="1"/>
  <c r="O575" i="10"/>
  <c r="N575" i="10"/>
  <c r="E575" i="10"/>
  <c r="F575" i="10" s="1"/>
  <c r="G575" i="10" s="1"/>
  <c r="O574" i="10"/>
  <c r="N574" i="10"/>
  <c r="E574" i="10"/>
  <c r="F574" i="10" s="1"/>
  <c r="O573" i="10"/>
  <c r="N573" i="10"/>
  <c r="F573" i="10"/>
  <c r="G573" i="10" s="1"/>
  <c r="E573" i="10"/>
  <c r="O572" i="10"/>
  <c r="N572" i="10"/>
  <c r="E572" i="10"/>
  <c r="F572" i="10" s="1"/>
  <c r="O571" i="10"/>
  <c r="N571" i="10"/>
  <c r="E571" i="10"/>
  <c r="F571" i="10" s="1"/>
  <c r="O570" i="10"/>
  <c r="N570" i="10"/>
  <c r="E570" i="10"/>
  <c r="F570" i="10" s="1"/>
  <c r="O569" i="10"/>
  <c r="N569" i="10"/>
  <c r="E569" i="10"/>
  <c r="F569" i="10" s="1"/>
  <c r="I569" i="10" s="1"/>
  <c r="O568" i="10"/>
  <c r="N568" i="10"/>
  <c r="E568" i="10"/>
  <c r="F568" i="10" s="1"/>
  <c r="G568" i="10" s="1"/>
  <c r="O567" i="10"/>
  <c r="N567" i="10"/>
  <c r="E567" i="10"/>
  <c r="F567" i="10" s="1"/>
  <c r="G567" i="10" s="1"/>
  <c r="O566" i="10"/>
  <c r="N566" i="10"/>
  <c r="E566" i="10"/>
  <c r="F566" i="10" s="1"/>
  <c r="O565" i="10"/>
  <c r="N565" i="10"/>
  <c r="E565" i="10"/>
  <c r="F565" i="10" s="1"/>
  <c r="O564" i="10"/>
  <c r="N564" i="10"/>
  <c r="E564" i="10"/>
  <c r="F564" i="10" s="1"/>
  <c r="O563" i="10"/>
  <c r="N563" i="10"/>
  <c r="E563" i="10"/>
  <c r="F563" i="10" s="1"/>
  <c r="O562" i="10"/>
  <c r="N562" i="10"/>
  <c r="E562" i="10"/>
  <c r="F562" i="10" s="1"/>
  <c r="O561" i="10"/>
  <c r="N561" i="10"/>
  <c r="E561" i="10"/>
  <c r="F561" i="10" s="1"/>
  <c r="O560" i="10"/>
  <c r="N560" i="10"/>
  <c r="E560" i="10"/>
  <c r="F560" i="10" s="1"/>
  <c r="O559" i="10"/>
  <c r="N559" i="10"/>
  <c r="E559" i="10"/>
  <c r="F559" i="10" s="1"/>
  <c r="G559" i="10" s="1"/>
  <c r="O558" i="10"/>
  <c r="N558" i="10"/>
  <c r="E558" i="10"/>
  <c r="F558" i="10" s="1"/>
  <c r="O557" i="10"/>
  <c r="N557" i="10"/>
  <c r="E557" i="10"/>
  <c r="F557" i="10" s="1"/>
  <c r="I557" i="10" s="1"/>
  <c r="O556" i="10"/>
  <c r="N556" i="10"/>
  <c r="E556" i="10"/>
  <c r="F556" i="10" s="1"/>
  <c r="O555" i="10"/>
  <c r="N555" i="10"/>
  <c r="E555" i="10"/>
  <c r="F555" i="10" s="1"/>
  <c r="O554" i="10"/>
  <c r="N554" i="10"/>
  <c r="E554" i="10"/>
  <c r="F554" i="10" s="1"/>
  <c r="O553" i="10"/>
  <c r="N553" i="10"/>
  <c r="E553" i="10"/>
  <c r="F553" i="10" s="1"/>
  <c r="I553" i="10" s="1"/>
  <c r="O552" i="10"/>
  <c r="N552" i="10"/>
  <c r="E552" i="10"/>
  <c r="F552" i="10" s="1"/>
  <c r="G552" i="10" s="1"/>
  <c r="O551" i="10"/>
  <c r="N551" i="10"/>
  <c r="E551" i="10"/>
  <c r="F551" i="10" s="1"/>
  <c r="G551" i="10" s="1"/>
  <c r="O550" i="10"/>
  <c r="N550" i="10"/>
  <c r="E550" i="10"/>
  <c r="F550" i="10" s="1"/>
  <c r="O549" i="10"/>
  <c r="N549" i="10"/>
  <c r="E549" i="10"/>
  <c r="F549" i="10" s="1"/>
  <c r="I549" i="10" s="1"/>
  <c r="O548" i="10"/>
  <c r="N548" i="10"/>
  <c r="E548" i="10"/>
  <c r="F548" i="10" s="1"/>
  <c r="O547" i="10"/>
  <c r="N547" i="10"/>
  <c r="E547" i="10"/>
  <c r="F547" i="10" s="1"/>
  <c r="O546" i="10"/>
  <c r="N546" i="10"/>
  <c r="E546" i="10"/>
  <c r="F546" i="10" s="1"/>
  <c r="O545" i="10"/>
  <c r="N545" i="10"/>
  <c r="E545" i="10"/>
  <c r="F545" i="10" s="1"/>
  <c r="I545" i="10" s="1"/>
  <c r="O544" i="10"/>
  <c r="N544" i="10"/>
  <c r="E544" i="10"/>
  <c r="F544" i="10" s="1"/>
  <c r="G544" i="10" s="1"/>
  <c r="O543" i="10"/>
  <c r="N543" i="10"/>
  <c r="E543" i="10"/>
  <c r="F543" i="10" s="1"/>
  <c r="G543" i="10" s="1"/>
  <c r="O542" i="10"/>
  <c r="N542" i="10"/>
  <c r="E542" i="10"/>
  <c r="F542" i="10" s="1"/>
  <c r="O541" i="10"/>
  <c r="N541" i="10"/>
  <c r="E541" i="10"/>
  <c r="F541" i="10" s="1"/>
  <c r="O540" i="10"/>
  <c r="N540" i="10"/>
  <c r="E540" i="10"/>
  <c r="F540" i="10" s="1"/>
  <c r="O539" i="10"/>
  <c r="N539" i="10"/>
  <c r="E539" i="10"/>
  <c r="F539" i="10" s="1"/>
  <c r="O538" i="10"/>
  <c r="N538" i="10"/>
  <c r="E538" i="10"/>
  <c r="F538" i="10" s="1"/>
  <c r="O537" i="10"/>
  <c r="N537" i="10"/>
  <c r="E537" i="10"/>
  <c r="F537" i="10" s="1"/>
  <c r="O536" i="10"/>
  <c r="N536" i="10"/>
  <c r="E536" i="10"/>
  <c r="F536" i="10" s="1"/>
  <c r="O535" i="10"/>
  <c r="N535" i="10"/>
  <c r="E535" i="10"/>
  <c r="F535" i="10" s="1"/>
  <c r="G535" i="10" s="1"/>
  <c r="O534" i="10"/>
  <c r="N534" i="10"/>
  <c r="E534" i="10"/>
  <c r="F534" i="10" s="1"/>
  <c r="O533" i="10"/>
  <c r="N533" i="10"/>
  <c r="E533" i="10"/>
  <c r="F533" i="10" s="1"/>
  <c r="O532" i="10"/>
  <c r="N532" i="10"/>
  <c r="E532" i="10"/>
  <c r="F532" i="10" s="1"/>
  <c r="H532" i="10" s="1"/>
  <c r="O531" i="10"/>
  <c r="N531" i="10"/>
  <c r="E531" i="10"/>
  <c r="F531" i="10" s="1"/>
  <c r="O530" i="10"/>
  <c r="N530" i="10"/>
  <c r="E530" i="10"/>
  <c r="F530" i="10" s="1"/>
  <c r="O529" i="10"/>
  <c r="N529" i="10"/>
  <c r="E529" i="10"/>
  <c r="F529" i="10" s="1"/>
  <c r="I529" i="10" s="1"/>
  <c r="O528" i="10"/>
  <c r="N528" i="10"/>
  <c r="E528" i="10"/>
  <c r="F528" i="10" s="1"/>
  <c r="G528" i="10" s="1"/>
  <c r="O527" i="10"/>
  <c r="N527" i="10"/>
  <c r="E527" i="10"/>
  <c r="F527" i="10" s="1"/>
  <c r="G527" i="10" s="1"/>
  <c r="O526" i="10"/>
  <c r="N526" i="10"/>
  <c r="E526" i="10"/>
  <c r="F526" i="10" s="1"/>
  <c r="O525" i="10"/>
  <c r="N525" i="10"/>
  <c r="E525" i="10"/>
  <c r="F525" i="10" s="1"/>
  <c r="O524" i="10"/>
  <c r="N524" i="10"/>
  <c r="E524" i="10"/>
  <c r="F524" i="10" s="1"/>
  <c r="O523" i="10"/>
  <c r="N523" i="10"/>
  <c r="E523" i="10"/>
  <c r="F523" i="10" s="1"/>
  <c r="O522" i="10"/>
  <c r="N522" i="10"/>
  <c r="E522" i="10"/>
  <c r="F522" i="10" s="1"/>
  <c r="O521" i="10"/>
  <c r="N521" i="10"/>
  <c r="E521" i="10"/>
  <c r="F521" i="10" s="1"/>
  <c r="I521" i="10" s="1"/>
  <c r="O520" i="10"/>
  <c r="N520" i="10"/>
  <c r="E520" i="10"/>
  <c r="F520" i="10" s="1"/>
  <c r="O519" i="10"/>
  <c r="N519" i="10"/>
  <c r="E519" i="10"/>
  <c r="F519" i="10" s="1"/>
  <c r="G519" i="10" s="1"/>
  <c r="O518" i="10"/>
  <c r="N518" i="10"/>
  <c r="E518" i="10"/>
  <c r="F518" i="10" s="1"/>
  <c r="O517" i="10"/>
  <c r="N517" i="10"/>
  <c r="E517" i="10"/>
  <c r="F517" i="10" s="1"/>
  <c r="G517" i="10" s="1"/>
  <c r="O516" i="10"/>
  <c r="N516" i="10"/>
  <c r="E516" i="10"/>
  <c r="F516" i="10" s="1"/>
  <c r="O515" i="10"/>
  <c r="N515" i="10"/>
  <c r="E515" i="10"/>
  <c r="F515" i="10" s="1"/>
  <c r="H515" i="10" s="1"/>
  <c r="O514" i="10"/>
  <c r="N514" i="10"/>
  <c r="E514" i="10"/>
  <c r="F514" i="10" s="1"/>
  <c r="O513" i="10"/>
  <c r="N513" i="10"/>
  <c r="E513" i="10"/>
  <c r="F513" i="10" s="1"/>
  <c r="O512" i="10"/>
  <c r="N512" i="10"/>
  <c r="E512" i="10"/>
  <c r="F512" i="10" s="1"/>
  <c r="O511" i="10"/>
  <c r="N511" i="10"/>
  <c r="E511" i="10"/>
  <c r="F511" i="10" s="1"/>
  <c r="O510" i="10"/>
  <c r="N510" i="10"/>
  <c r="E510" i="10"/>
  <c r="F510" i="10" s="1"/>
  <c r="O509" i="10"/>
  <c r="N509" i="10"/>
  <c r="E509" i="10"/>
  <c r="F509" i="10" s="1"/>
  <c r="H509" i="10" s="1"/>
  <c r="O508" i="10"/>
  <c r="N508" i="10"/>
  <c r="E508" i="10"/>
  <c r="F508" i="10" s="1"/>
  <c r="H508" i="10" s="1"/>
  <c r="O507" i="10"/>
  <c r="N507" i="10"/>
  <c r="E507" i="10"/>
  <c r="F507" i="10" s="1"/>
  <c r="H507" i="10" s="1"/>
  <c r="O506" i="10"/>
  <c r="N506" i="10"/>
  <c r="E506" i="10"/>
  <c r="F506" i="10" s="1"/>
  <c r="O505" i="10"/>
  <c r="N505" i="10"/>
  <c r="E505" i="10"/>
  <c r="F505" i="10" s="1"/>
  <c r="O504" i="10"/>
  <c r="N504" i="10"/>
  <c r="E504" i="10"/>
  <c r="F504" i="10" s="1"/>
  <c r="O503" i="10"/>
  <c r="N503" i="10"/>
  <c r="E503" i="10"/>
  <c r="F503" i="10" s="1"/>
  <c r="O502" i="10"/>
  <c r="N502" i="10"/>
  <c r="E502" i="10"/>
  <c r="F502" i="10" s="1"/>
  <c r="O501" i="10"/>
  <c r="N501" i="10"/>
  <c r="E501" i="10"/>
  <c r="F501" i="10" s="1"/>
  <c r="O500" i="10"/>
  <c r="N500" i="10"/>
  <c r="E500" i="10"/>
  <c r="F500" i="10" s="1"/>
  <c r="O499" i="10"/>
  <c r="N499" i="10"/>
  <c r="E499" i="10"/>
  <c r="F499" i="10" s="1"/>
  <c r="O498" i="10"/>
  <c r="N498" i="10"/>
  <c r="E498" i="10"/>
  <c r="F498" i="10" s="1"/>
  <c r="O497" i="10"/>
  <c r="N497" i="10"/>
  <c r="E497" i="10"/>
  <c r="F497" i="10" s="1"/>
  <c r="I497" i="10" s="1"/>
  <c r="O496" i="10"/>
  <c r="N496" i="10"/>
  <c r="E496" i="10"/>
  <c r="F496" i="10" s="1"/>
  <c r="O495" i="10"/>
  <c r="N495" i="10"/>
  <c r="E495" i="10"/>
  <c r="F495" i="10" s="1"/>
  <c r="G495" i="10" s="1"/>
  <c r="O494" i="10"/>
  <c r="N494" i="10"/>
  <c r="E494" i="10"/>
  <c r="F494" i="10" s="1"/>
  <c r="O493" i="10"/>
  <c r="N493" i="10"/>
  <c r="E493" i="10"/>
  <c r="F493" i="10" s="1"/>
  <c r="O492" i="10"/>
  <c r="N492" i="10"/>
  <c r="E492" i="10"/>
  <c r="F492" i="10" s="1"/>
  <c r="O491" i="10"/>
  <c r="N491" i="10"/>
  <c r="E491" i="10"/>
  <c r="F491" i="10" s="1"/>
  <c r="G491" i="10" s="1"/>
  <c r="O490" i="10"/>
  <c r="N490" i="10"/>
  <c r="E490" i="10"/>
  <c r="F490" i="10" s="1"/>
  <c r="I490" i="10" s="1"/>
  <c r="O489" i="10"/>
  <c r="N489" i="10"/>
  <c r="E489" i="10"/>
  <c r="F489" i="10" s="1"/>
  <c r="O488" i="10"/>
  <c r="N488" i="10"/>
  <c r="E488" i="10"/>
  <c r="F488" i="10" s="1"/>
  <c r="O487" i="10"/>
  <c r="N487" i="10"/>
  <c r="E487" i="10"/>
  <c r="F487" i="10" s="1"/>
  <c r="O486" i="10"/>
  <c r="N486" i="10"/>
  <c r="E486" i="10"/>
  <c r="F486" i="10" s="1"/>
  <c r="O485" i="10"/>
  <c r="N485" i="10"/>
  <c r="E485" i="10"/>
  <c r="F485" i="10" s="1"/>
  <c r="G485" i="10" s="1"/>
  <c r="O484" i="10"/>
  <c r="N484" i="10"/>
  <c r="E484" i="10"/>
  <c r="F484" i="10" s="1"/>
  <c r="O483" i="10"/>
  <c r="N483" i="10"/>
  <c r="E483" i="10"/>
  <c r="F483" i="10" s="1"/>
  <c r="O482" i="10"/>
  <c r="N482" i="10"/>
  <c r="E482" i="10"/>
  <c r="F482" i="10" s="1"/>
  <c r="O481" i="10"/>
  <c r="N481" i="10"/>
  <c r="E481" i="10"/>
  <c r="F481" i="10" s="1"/>
  <c r="O480" i="10"/>
  <c r="N480" i="10"/>
  <c r="E480" i="10"/>
  <c r="F480" i="10" s="1"/>
  <c r="O479" i="10"/>
  <c r="N479" i="10"/>
  <c r="E479" i="10"/>
  <c r="F479" i="10" s="1"/>
  <c r="O478" i="10"/>
  <c r="N478" i="10"/>
  <c r="E478" i="10"/>
  <c r="F478" i="10" s="1"/>
  <c r="O477" i="10"/>
  <c r="N477" i="10"/>
  <c r="E477" i="10"/>
  <c r="F477" i="10" s="1"/>
  <c r="G477" i="10" s="1"/>
  <c r="O476" i="10"/>
  <c r="N476" i="10"/>
  <c r="E476" i="10"/>
  <c r="F476" i="10" s="1"/>
  <c r="O475" i="10"/>
  <c r="N475" i="10"/>
  <c r="E475" i="10"/>
  <c r="F475" i="10" s="1"/>
  <c r="O474" i="10"/>
  <c r="N474" i="10"/>
  <c r="E474" i="10"/>
  <c r="F474" i="10" s="1"/>
  <c r="I474" i="10" s="1"/>
  <c r="O473" i="10"/>
  <c r="N473" i="10"/>
  <c r="E473" i="10"/>
  <c r="F473" i="10" s="1"/>
  <c r="O472" i="10"/>
  <c r="N472" i="10"/>
  <c r="E472" i="10"/>
  <c r="F472" i="10" s="1"/>
  <c r="O471" i="10"/>
  <c r="N471" i="10"/>
  <c r="E471" i="10"/>
  <c r="F471" i="10" s="1"/>
  <c r="O470" i="10"/>
  <c r="N470" i="10"/>
  <c r="E470" i="10"/>
  <c r="F470" i="10" s="1"/>
  <c r="H470" i="10" s="1"/>
  <c r="O469" i="10"/>
  <c r="N469" i="10"/>
  <c r="E469" i="10"/>
  <c r="F469" i="10" s="1"/>
  <c r="O468" i="10"/>
  <c r="N468" i="10"/>
  <c r="E468" i="10"/>
  <c r="F468" i="10" s="1"/>
  <c r="H468" i="10" s="1"/>
  <c r="O467" i="10"/>
  <c r="N467" i="10"/>
  <c r="E467" i="10"/>
  <c r="F467" i="10" s="1"/>
  <c r="O466" i="10"/>
  <c r="N466" i="10"/>
  <c r="E466" i="10"/>
  <c r="F466" i="10" s="1"/>
  <c r="H466" i="10" s="1"/>
  <c r="O465" i="10"/>
  <c r="N465" i="10"/>
  <c r="E465" i="10"/>
  <c r="F465" i="10" s="1"/>
  <c r="G465" i="10" s="1"/>
  <c r="O464" i="10"/>
  <c r="N464" i="10"/>
  <c r="E464" i="10"/>
  <c r="F464" i="10" s="1"/>
  <c r="O463" i="10"/>
  <c r="N463" i="10"/>
  <c r="F463" i="10"/>
  <c r="E463" i="10"/>
  <c r="O462" i="10"/>
  <c r="N462" i="10"/>
  <c r="E462" i="10"/>
  <c r="F462" i="10" s="1"/>
  <c r="H462" i="10" s="1"/>
  <c r="O461" i="10"/>
  <c r="N461" i="10"/>
  <c r="E461" i="10"/>
  <c r="F461" i="10" s="1"/>
  <c r="O460" i="10"/>
  <c r="N460" i="10"/>
  <c r="E460" i="10"/>
  <c r="F460" i="10" s="1"/>
  <c r="O459" i="10"/>
  <c r="N459" i="10"/>
  <c r="E459" i="10"/>
  <c r="F459" i="10" s="1"/>
  <c r="O458" i="10"/>
  <c r="N458" i="10"/>
  <c r="E458" i="10"/>
  <c r="F458" i="10" s="1"/>
  <c r="O457" i="10"/>
  <c r="N457" i="10"/>
  <c r="E457" i="10"/>
  <c r="F457" i="10" s="1"/>
  <c r="O456" i="10"/>
  <c r="N456" i="10"/>
  <c r="E456" i="10"/>
  <c r="F456" i="10" s="1"/>
  <c r="O455" i="10"/>
  <c r="N455" i="10"/>
  <c r="E455" i="10"/>
  <c r="F455" i="10" s="1"/>
  <c r="O454" i="10"/>
  <c r="N454" i="10"/>
  <c r="E454" i="10"/>
  <c r="F454" i="10" s="1"/>
  <c r="O453" i="10"/>
  <c r="N453" i="10"/>
  <c r="E453" i="10"/>
  <c r="F453" i="10" s="1"/>
  <c r="O452" i="10"/>
  <c r="N452" i="10"/>
  <c r="E452" i="10"/>
  <c r="F452" i="10" s="1"/>
  <c r="O451" i="10"/>
  <c r="N451" i="10"/>
  <c r="E451" i="10"/>
  <c r="F451" i="10" s="1"/>
  <c r="I451" i="10" s="1"/>
  <c r="O450" i="10"/>
  <c r="N450" i="10"/>
  <c r="E450" i="10"/>
  <c r="F450" i="10" s="1"/>
  <c r="H450" i="10" s="1"/>
  <c r="O449" i="10"/>
  <c r="N449" i="10"/>
  <c r="E449" i="10"/>
  <c r="F449" i="10" s="1"/>
  <c r="G449" i="10" s="1"/>
  <c r="O448" i="10"/>
  <c r="N448" i="10"/>
  <c r="E448" i="10"/>
  <c r="F448" i="10" s="1"/>
  <c r="O447" i="10"/>
  <c r="N447" i="10"/>
  <c r="E447" i="10"/>
  <c r="F447" i="10" s="1"/>
  <c r="O446" i="10"/>
  <c r="N446" i="10"/>
  <c r="E446" i="10"/>
  <c r="F446" i="10" s="1"/>
  <c r="H446" i="10" s="1"/>
  <c r="O445" i="10"/>
  <c r="N445" i="10"/>
  <c r="F445" i="10"/>
  <c r="G445" i="10" s="1"/>
  <c r="E445" i="10"/>
  <c r="O444" i="10"/>
  <c r="N444" i="10"/>
  <c r="E444" i="10"/>
  <c r="F444" i="10" s="1"/>
  <c r="I444" i="10" s="1"/>
  <c r="O443" i="10"/>
  <c r="N443" i="10"/>
  <c r="E443" i="10"/>
  <c r="F443" i="10" s="1"/>
  <c r="O442" i="10"/>
  <c r="N442" i="10"/>
  <c r="E442" i="10"/>
  <c r="F442" i="10" s="1"/>
  <c r="O441" i="10"/>
  <c r="N441" i="10"/>
  <c r="E441" i="10"/>
  <c r="F441" i="10" s="1"/>
  <c r="O440" i="10"/>
  <c r="N440" i="10"/>
  <c r="E440" i="10"/>
  <c r="F440" i="10" s="1"/>
  <c r="O439" i="10"/>
  <c r="N439" i="10"/>
  <c r="E439" i="10"/>
  <c r="F439" i="10" s="1"/>
  <c r="O438" i="10"/>
  <c r="N438" i="10"/>
  <c r="E438" i="10"/>
  <c r="F438" i="10" s="1"/>
  <c r="O437" i="10"/>
  <c r="N437" i="10"/>
  <c r="E437" i="10"/>
  <c r="F437" i="10" s="1"/>
  <c r="O436" i="10"/>
  <c r="N436" i="10"/>
  <c r="E436" i="10"/>
  <c r="F436" i="10" s="1"/>
  <c r="I436" i="10" s="1"/>
  <c r="O435" i="10"/>
  <c r="N435" i="10"/>
  <c r="E435" i="10"/>
  <c r="F435" i="10" s="1"/>
  <c r="O434" i="10"/>
  <c r="N434" i="10"/>
  <c r="E434" i="10"/>
  <c r="F434" i="10" s="1"/>
  <c r="O433" i="10"/>
  <c r="N433" i="10"/>
  <c r="E433" i="10"/>
  <c r="F433" i="10" s="1"/>
  <c r="O432" i="10"/>
  <c r="N432" i="10"/>
  <c r="E432" i="10"/>
  <c r="F432" i="10" s="1"/>
  <c r="O431" i="10"/>
  <c r="N431" i="10"/>
  <c r="E431" i="10"/>
  <c r="F431" i="10" s="1"/>
  <c r="O430" i="10"/>
  <c r="N430" i="10"/>
  <c r="E430" i="10"/>
  <c r="F430" i="10" s="1"/>
  <c r="O429" i="10"/>
  <c r="N429" i="10"/>
  <c r="E429" i="10"/>
  <c r="F429" i="10" s="1"/>
  <c r="O428" i="10"/>
  <c r="N428" i="10"/>
  <c r="E428" i="10"/>
  <c r="F428" i="10" s="1"/>
  <c r="I428" i="10" s="1"/>
  <c r="O427" i="10"/>
  <c r="N427" i="10"/>
  <c r="E427" i="10"/>
  <c r="F427" i="10" s="1"/>
  <c r="O426" i="10"/>
  <c r="N426" i="10"/>
  <c r="E426" i="10"/>
  <c r="F426" i="10" s="1"/>
  <c r="O425" i="10"/>
  <c r="N425" i="10"/>
  <c r="E425" i="10"/>
  <c r="F425" i="10" s="1"/>
  <c r="O424" i="10"/>
  <c r="N424" i="10"/>
  <c r="E424" i="10"/>
  <c r="F424" i="10" s="1"/>
  <c r="O423" i="10"/>
  <c r="N423" i="10"/>
  <c r="E423" i="10"/>
  <c r="F423" i="10" s="1"/>
  <c r="O422" i="10"/>
  <c r="N422" i="10"/>
  <c r="E422" i="10"/>
  <c r="F422" i="10" s="1"/>
  <c r="O421" i="10"/>
  <c r="N421" i="10"/>
  <c r="E421" i="10"/>
  <c r="F421" i="10" s="1"/>
  <c r="O420" i="10"/>
  <c r="N420" i="10"/>
  <c r="E420" i="10"/>
  <c r="F420" i="10" s="1"/>
  <c r="I420" i="10" s="1"/>
  <c r="O419" i="10"/>
  <c r="N419" i="10"/>
  <c r="E419" i="10"/>
  <c r="F419" i="10" s="1"/>
  <c r="O418" i="10"/>
  <c r="N418" i="10"/>
  <c r="E418" i="10"/>
  <c r="F418" i="10" s="1"/>
  <c r="O417" i="10"/>
  <c r="N417" i="10"/>
  <c r="E417" i="10"/>
  <c r="F417" i="10" s="1"/>
  <c r="O416" i="10"/>
  <c r="N416" i="10"/>
  <c r="E416" i="10"/>
  <c r="F416" i="10" s="1"/>
  <c r="O415" i="10"/>
  <c r="N415" i="10"/>
  <c r="E415" i="10"/>
  <c r="F415" i="10" s="1"/>
  <c r="O414" i="10"/>
  <c r="N414" i="10"/>
  <c r="E414" i="10"/>
  <c r="F414" i="10" s="1"/>
  <c r="O413" i="10"/>
  <c r="N413" i="10"/>
  <c r="E413" i="10"/>
  <c r="F413" i="10" s="1"/>
  <c r="O412" i="10"/>
  <c r="N412" i="10"/>
  <c r="E412" i="10"/>
  <c r="F412" i="10" s="1"/>
  <c r="I412" i="10" s="1"/>
  <c r="O411" i="10"/>
  <c r="N411" i="10"/>
  <c r="E411" i="10"/>
  <c r="F411" i="10" s="1"/>
  <c r="O410" i="10"/>
  <c r="N410" i="10"/>
  <c r="E410" i="10"/>
  <c r="F410" i="10" s="1"/>
  <c r="O409" i="10"/>
  <c r="N409" i="10"/>
  <c r="E409" i="10"/>
  <c r="F409" i="10" s="1"/>
  <c r="O408" i="10"/>
  <c r="N408" i="10"/>
  <c r="E408" i="10"/>
  <c r="F408" i="10" s="1"/>
  <c r="O407" i="10"/>
  <c r="N407" i="10"/>
  <c r="E407" i="10"/>
  <c r="F407" i="10" s="1"/>
  <c r="O406" i="10"/>
  <c r="N406" i="10"/>
  <c r="E406" i="10"/>
  <c r="F406" i="10" s="1"/>
  <c r="O405" i="10"/>
  <c r="N405" i="10"/>
  <c r="E405" i="10"/>
  <c r="F405" i="10" s="1"/>
  <c r="O404" i="10"/>
  <c r="N404" i="10"/>
  <c r="E404" i="10"/>
  <c r="F404" i="10" s="1"/>
  <c r="I404" i="10" s="1"/>
  <c r="O403" i="10"/>
  <c r="N403" i="10"/>
  <c r="E403" i="10"/>
  <c r="F403" i="10" s="1"/>
  <c r="O402" i="10"/>
  <c r="N402" i="10"/>
  <c r="E402" i="10"/>
  <c r="F402" i="10" s="1"/>
  <c r="O401" i="10"/>
  <c r="N401" i="10"/>
  <c r="E401" i="10"/>
  <c r="F401" i="10" s="1"/>
  <c r="O400" i="10"/>
  <c r="N400" i="10"/>
  <c r="E400" i="10"/>
  <c r="F400" i="10" s="1"/>
  <c r="I400" i="10" s="1"/>
  <c r="O399" i="10"/>
  <c r="N399" i="10"/>
  <c r="E399" i="10"/>
  <c r="F399" i="10" s="1"/>
  <c r="O398" i="10"/>
  <c r="N398" i="10"/>
  <c r="E398" i="10"/>
  <c r="F398" i="10" s="1"/>
  <c r="O397" i="10"/>
  <c r="N397" i="10"/>
  <c r="E397" i="10"/>
  <c r="F397" i="10" s="1"/>
  <c r="O396" i="10"/>
  <c r="N396" i="10"/>
  <c r="E396" i="10"/>
  <c r="F396" i="10" s="1"/>
  <c r="I396" i="10" s="1"/>
  <c r="O395" i="10"/>
  <c r="N395" i="10"/>
  <c r="E395" i="10"/>
  <c r="F395" i="10" s="1"/>
  <c r="O394" i="10"/>
  <c r="N394" i="10"/>
  <c r="E394" i="10"/>
  <c r="F394" i="10" s="1"/>
  <c r="O393" i="10"/>
  <c r="N393" i="10"/>
  <c r="E393" i="10"/>
  <c r="F393" i="10" s="1"/>
  <c r="O392" i="10"/>
  <c r="N392" i="10"/>
  <c r="E392" i="10"/>
  <c r="F392" i="10" s="1"/>
  <c r="O391" i="10"/>
  <c r="N391" i="10"/>
  <c r="E391" i="10"/>
  <c r="F391" i="10" s="1"/>
  <c r="O390" i="10"/>
  <c r="N390" i="10"/>
  <c r="E390" i="10"/>
  <c r="F390" i="10" s="1"/>
  <c r="O389" i="10"/>
  <c r="N389" i="10"/>
  <c r="E389" i="10"/>
  <c r="F389" i="10" s="1"/>
  <c r="O388" i="10"/>
  <c r="N388" i="10"/>
  <c r="E388" i="10"/>
  <c r="F388" i="10" s="1"/>
  <c r="I388" i="10" s="1"/>
  <c r="O387" i="10"/>
  <c r="N387" i="10"/>
  <c r="E387" i="10"/>
  <c r="F387" i="10" s="1"/>
  <c r="O386" i="10"/>
  <c r="N386" i="10"/>
  <c r="E386" i="10"/>
  <c r="F386" i="10" s="1"/>
  <c r="O385" i="10"/>
  <c r="N385" i="10"/>
  <c r="E385" i="10"/>
  <c r="F385" i="10" s="1"/>
  <c r="O384" i="10"/>
  <c r="N384" i="10"/>
  <c r="E384" i="10"/>
  <c r="F384" i="10" s="1"/>
  <c r="I384" i="10" s="1"/>
  <c r="O383" i="10"/>
  <c r="N383" i="10"/>
  <c r="E383" i="10"/>
  <c r="F383" i="10" s="1"/>
  <c r="O382" i="10"/>
  <c r="N382" i="10"/>
  <c r="E382" i="10"/>
  <c r="F382" i="10" s="1"/>
  <c r="O381" i="10"/>
  <c r="N381" i="10"/>
  <c r="E381" i="10"/>
  <c r="F381" i="10" s="1"/>
  <c r="O380" i="10"/>
  <c r="N380" i="10"/>
  <c r="E380" i="10"/>
  <c r="F380" i="10" s="1"/>
  <c r="I380" i="10" s="1"/>
  <c r="O379" i="10"/>
  <c r="N379" i="10"/>
  <c r="E379" i="10"/>
  <c r="F379" i="10" s="1"/>
  <c r="O378" i="10"/>
  <c r="N378" i="10"/>
  <c r="E378" i="10"/>
  <c r="F378" i="10" s="1"/>
  <c r="O377" i="10"/>
  <c r="N377" i="10"/>
  <c r="E377" i="10"/>
  <c r="F377" i="10" s="1"/>
  <c r="O376" i="10"/>
  <c r="N376" i="10"/>
  <c r="E376" i="10"/>
  <c r="F376" i="10" s="1"/>
  <c r="O375" i="10"/>
  <c r="N375" i="10"/>
  <c r="E375" i="10"/>
  <c r="F375" i="10" s="1"/>
  <c r="O374" i="10"/>
  <c r="N374" i="10"/>
  <c r="E374" i="10"/>
  <c r="F374" i="10" s="1"/>
  <c r="O373" i="10"/>
  <c r="N373" i="10"/>
  <c r="E373" i="10"/>
  <c r="F373" i="10" s="1"/>
  <c r="O372" i="10"/>
  <c r="N372" i="10"/>
  <c r="E372" i="10"/>
  <c r="F372" i="10" s="1"/>
  <c r="I372" i="10" s="1"/>
  <c r="O371" i="10"/>
  <c r="N371" i="10"/>
  <c r="E371" i="10"/>
  <c r="F371" i="10" s="1"/>
  <c r="O370" i="10"/>
  <c r="N370" i="10"/>
  <c r="E370" i="10"/>
  <c r="F370" i="10" s="1"/>
  <c r="O369" i="10"/>
  <c r="N369" i="10"/>
  <c r="E369" i="10"/>
  <c r="F369" i="10" s="1"/>
  <c r="O368" i="10"/>
  <c r="N368" i="10"/>
  <c r="E368" i="10"/>
  <c r="F368" i="10" s="1"/>
  <c r="O367" i="10"/>
  <c r="N367" i="10"/>
  <c r="E367" i="10"/>
  <c r="F367" i="10" s="1"/>
  <c r="O366" i="10"/>
  <c r="N366" i="10"/>
  <c r="E366" i="10"/>
  <c r="F366" i="10" s="1"/>
  <c r="O365" i="10"/>
  <c r="N365" i="10"/>
  <c r="E365" i="10"/>
  <c r="F365" i="10" s="1"/>
  <c r="O364" i="10"/>
  <c r="N364" i="10"/>
  <c r="E364" i="10"/>
  <c r="F364" i="10" s="1"/>
  <c r="I364" i="10" s="1"/>
  <c r="O363" i="10"/>
  <c r="N363" i="10"/>
  <c r="E363" i="10"/>
  <c r="F363" i="10" s="1"/>
  <c r="O362" i="10"/>
  <c r="N362" i="10"/>
  <c r="E362" i="10"/>
  <c r="F362" i="10" s="1"/>
  <c r="O361" i="10"/>
  <c r="N361" i="10"/>
  <c r="E361" i="10"/>
  <c r="F361" i="10" s="1"/>
  <c r="O360" i="10"/>
  <c r="N360" i="10"/>
  <c r="E360" i="10"/>
  <c r="F360" i="10" s="1"/>
  <c r="O359" i="10"/>
  <c r="N359" i="10"/>
  <c r="E359" i="10"/>
  <c r="F359" i="10" s="1"/>
  <c r="O358" i="10"/>
  <c r="N358" i="10"/>
  <c r="E358" i="10"/>
  <c r="F358" i="10" s="1"/>
  <c r="O357" i="10"/>
  <c r="N357" i="10"/>
  <c r="E357" i="10"/>
  <c r="F357" i="10" s="1"/>
  <c r="O356" i="10"/>
  <c r="N356" i="10"/>
  <c r="E356" i="10"/>
  <c r="F356" i="10" s="1"/>
  <c r="I356" i="10" s="1"/>
  <c r="O355" i="10"/>
  <c r="N355" i="10"/>
  <c r="E355" i="10"/>
  <c r="F355" i="10" s="1"/>
  <c r="O354" i="10"/>
  <c r="N354" i="10"/>
  <c r="E354" i="10"/>
  <c r="F354" i="10" s="1"/>
  <c r="O353" i="10"/>
  <c r="N353" i="10"/>
  <c r="E353" i="10"/>
  <c r="F353" i="10" s="1"/>
  <c r="O352" i="10"/>
  <c r="N352" i="10"/>
  <c r="E352" i="10"/>
  <c r="F352" i="10" s="1"/>
  <c r="O351" i="10"/>
  <c r="N351" i="10"/>
  <c r="E351" i="10"/>
  <c r="F351" i="10" s="1"/>
  <c r="I351" i="10" s="1"/>
  <c r="O350" i="10"/>
  <c r="N350" i="10"/>
  <c r="E350" i="10"/>
  <c r="F350" i="10" s="1"/>
  <c r="O349" i="10"/>
  <c r="N349" i="10"/>
  <c r="E349" i="10"/>
  <c r="F349" i="10" s="1"/>
  <c r="O348" i="10"/>
  <c r="N348" i="10"/>
  <c r="E348" i="10"/>
  <c r="F348" i="10" s="1"/>
  <c r="I348" i="10" s="1"/>
  <c r="O347" i="10"/>
  <c r="N347" i="10"/>
  <c r="E347" i="10"/>
  <c r="F347" i="10" s="1"/>
  <c r="O346" i="10"/>
  <c r="N346" i="10"/>
  <c r="E346" i="10"/>
  <c r="F346" i="10" s="1"/>
  <c r="O345" i="10"/>
  <c r="N345" i="10"/>
  <c r="E345" i="10"/>
  <c r="F345" i="10" s="1"/>
  <c r="O344" i="10"/>
  <c r="N344" i="10"/>
  <c r="E344" i="10"/>
  <c r="F344" i="10" s="1"/>
  <c r="O343" i="10"/>
  <c r="N343" i="10"/>
  <c r="E343" i="10"/>
  <c r="F343" i="10" s="1"/>
  <c r="I343" i="10" s="1"/>
  <c r="O342" i="10"/>
  <c r="N342" i="10"/>
  <c r="E342" i="10"/>
  <c r="F342" i="10" s="1"/>
  <c r="O341" i="10"/>
  <c r="N341" i="10"/>
  <c r="E341" i="10"/>
  <c r="F341" i="10" s="1"/>
  <c r="G341" i="10" s="1"/>
  <c r="O340" i="10"/>
  <c r="N340" i="10"/>
  <c r="E340" i="10"/>
  <c r="F340" i="10" s="1"/>
  <c r="I340" i="10" s="1"/>
  <c r="O339" i="10"/>
  <c r="N339" i="10"/>
  <c r="E339" i="10"/>
  <c r="F339" i="10" s="1"/>
  <c r="O338" i="10"/>
  <c r="N338" i="10"/>
  <c r="E338" i="10"/>
  <c r="F338" i="10" s="1"/>
  <c r="O337" i="10"/>
  <c r="N337" i="10"/>
  <c r="E337" i="10"/>
  <c r="F337" i="10" s="1"/>
  <c r="O336" i="10"/>
  <c r="N336" i="10"/>
  <c r="E336" i="10"/>
  <c r="F336" i="10" s="1"/>
  <c r="O335" i="10"/>
  <c r="N335" i="10"/>
  <c r="E335" i="10"/>
  <c r="F335" i="10" s="1"/>
  <c r="I335" i="10" s="1"/>
  <c r="O334" i="10"/>
  <c r="N334" i="10"/>
  <c r="E334" i="10"/>
  <c r="F334" i="10" s="1"/>
  <c r="O333" i="10"/>
  <c r="N333" i="10"/>
  <c r="E333" i="10"/>
  <c r="F333" i="10" s="1"/>
  <c r="G333" i="10" s="1"/>
  <c r="O332" i="10"/>
  <c r="N332" i="10"/>
  <c r="E332" i="10"/>
  <c r="F332" i="10" s="1"/>
  <c r="I332" i="10" s="1"/>
  <c r="O331" i="10"/>
  <c r="N331" i="10"/>
  <c r="E331" i="10"/>
  <c r="F331" i="10" s="1"/>
  <c r="O330" i="10"/>
  <c r="N330" i="10"/>
  <c r="E330" i="10"/>
  <c r="F330" i="10" s="1"/>
  <c r="O329" i="10"/>
  <c r="N329" i="10"/>
  <c r="E329" i="10"/>
  <c r="F329" i="10" s="1"/>
  <c r="O328" i="10"/>
  <c r="N328" i="10"/>
  <c r="E328" i="10"/>
  <c r="F328" i="10" s="1"/>
  <c r="O327" i="10"/>
  <c r="N327" i="10"/>
  <c r="E327" i="10"/>
  <c r="F327" i="10" s="1"/>
  <c r="I327" i="10" s="1"/>
  <c r="O326" i="10"/>
  <c r="N326" i="10"/>
  <c r="E326" i="10"/>
  <c r="F326" i="10" s="1"/>
  <c r="O325" i="10"/>
  <c r="N325" i="10"/>
  <c r="E325" i="10"/>
  <c r="F325" i="10" s="1"/>
  <c r="G325" i="10" s="1"/>
  <c r="O324" i="10"/>
  <c r="N324" i="10"/>
  <c r="E324" i="10"/>
  <c r="F324" i="10" s="1"/>
  <c r="I324" i="10" s="1"/>
  <c r="O323" i="10"/>
  <c r="N323" i="10"/>
  <c r="E323" i="10"/>
  <c r="F323" i="10" s="1"/>
  <c r="O322" i="10"/>
  <c r="N322" i="10"/>
  <c r="E322" i="10"/>
  <c r="F322" i="10" s="1"/>
  <c r="O321" i="10"/>
  <c r="N321" i="10"/>
  <c r="E321" i="10"/>
  <c r="F321" i="10" s="1"/>
  <c r="O320" i="10"/>
  <c r="N320" i="10"/>
  <c r="E320" i="10"/>
  <c r="F320" i="10" s="1"/>
  <c r="O319" i="10"/>
  <c r="N319" i="10"/>
  <c r="E319" i="10"/>
  <c r="F319" i="10" s="1"/>
  <c r="I319" i="10" s="1"/>
  <c r="O318" i="10"/>
  <c r="N318" i="10"/>
  <c r="E318" i="10"/>
  <c r="F318" i="10" s="1"/>
  <c r="O317" i="10"/>
  <c r="N317" i="10"/>
  <c r="E317" i="10"/>
  <c r="F317" i="10" s="1"/>
  <c r="G317" i="10" s="1"/>
  <c r="O316" i="10"/>
  <c r="N316" i="10"/>
  <c r="E316" i="10"/>
  <c r="F316" i="10" s="1"/>
  <c r="I316" i="10" s="1"/>
  <c r="O315" i="10"/>
  <c r="N315" i="10"/>
  <c r="E315" i="10"/>
  <c r="F315" i="10" s="1"/>
  <c r="H315" i="10" s="1"/>
  <c r="O314" i="10"/>
  <c r="N314" i="10"/>
  <c r="E314" i="10"/>
  <c r="F314" i="10" s="1"/>
  <c r="O313" i="10"/>
  <c r="N313" i="10"/>
  <c r="E313" i="10"/>
  <c r="F313" i="10" s="1"/>
  <c r="O312" i="10"/>
  <c r="N312" i="10"/>
  <c r="E312" i="10"/>
  <c r="F312" i="10" s="1"/>
  <c r="O311" i="10"/>
  <c r="N311" i="10"/>
  <c r="E311" i="10"/>
  <c r="F311" i="10" s="1"/>
  <c r="I311" i="10" s="1"/>
  <c r="O310" i="10"/>
  <c r="N310" i="10"/>
  <c r="E310" i="10"/>
  <c r="F310" i="10" s="1"/>
  <c r="O309" i="10"/>
  <c r="N309" i="10"/>
  <c r="E309" i="10"/>
  <c r="F309" i="10" s="1"/>
  <c r="G309" i="10" s="1"/>
  <c r="O308" i="10"/>
  <c r="N308" i="10"/>
  <c r="E308" i="10"/>
  <c r="F308" i="10" s="1"/>
  <c r="I308" i="10" s="1"/>
  <c r="O307" i="10"/>
  <c r="N307" i="10"/>
  <c r="E307" i="10"/>
  <c r="F307" i="10" s="1"/>
  <c r="O306" i="10"/>
  <c r="N306" i="10"/>
  <c r="E306" i="10"/>
  <c r="F306" i="10" s="1"/>
  <c r="O305" i="10"/>
  <c r="N305" i="10"/>
  <c r="E305" i="10"/>
  <c r="F305" i="10" s="1"/>
  <c r="O304" i="10"/>
  <c r="N304" i="10"/>
  <c r="E304" i="10"/>
  <c r="F304" i="10" s="1"/>
  <c r="H304" i="10" s="1"/>
  <c r="O303" i="10"/>
  <c r="N303" i="10"/>
  <c r="E303" i="10"/>
  <c r="F303" i="10" s="1"/>
  <c r="I303" i="10" s="1"/>
  <c r="O302" i="10"/>
  <c r="N302" i="10"/>
  <c r="E302" i="10"/>
  <c r="F302" i="10" s="1"/>
  <c r="O301" i="10"/>
  <c r="N301" i="10"/>
  <c r="E301" i="10"/>
  <c r="F301" i="10" s="1"/>
  <c r="G301" i="10" s="1"/>
  <c r="O300" i="10"/>
  <c r="N300" i="10"/>
  <c r="E300" i="10"/>
  <c r="F300" i="10" s="1"/>
  <c r="I300" i="10" s="1"/>
  <c r="O299" i="10"/>
  <c r="N299" i="10"/>
  <c r="E299" i="10"/>
  <c r="F299" i="10" s="1"/>
  <c r="O298" i="10"/>
  <c r="N298" i="10"/>
  <c r="E298" i="10"/>
  <c r="F298" i="10" s="1"/>
  <c r="O297" i="10"/>
  <c r="N297" i="10"/>
  <c r="E297" i="10"/>
  <c r="F297" i="10" s="1"/>
  <c r="O296" i="10"/>
  <c r="N296" i="10"/>
  <c r="E296" i="10"/>
  <c r="F296" i="10" s="1"/>
  <c r="O295" i="10"/>
  <c r="N295" i="10"/>
  <c r="E295" i="10"/>
  <c r="F295" i="10" s="1"/>
  <c r="I295" i="10" s="1"/>
  <c r="O294" i="10"/>
  <c r="N294" i="10"/>
  <c r="E294" i="10"/>
  <c r="F294" i="10" s="1"/>
  <c r="O293" i="10"/>
  <c r="N293" i="10"/>
  <c r="E293" i="10"/>
  <c r="F293" i="10" s="1"/>
  <c r="G293" i="10" s="1"/>
  <c r="O292" i="10"/>
  <c r="N292" i="10"/>
  <c r="E292" i="10"/>
  <c r="F292" i="10" s="1"/>
  <c r="I292" i="10" s="1"/>
  <c r="O291" i="10"/>
  <c r="N291" i="10"/>
  <c r="E291" i="10"/>
  <c r="F291" i="10" s="1"/>
  <c r="O290" i="10"/>
  <c r="N290" i="10"/>
  <c r="E290" i="10"/>
  <c r="F290" i="10" s="1"/>
  <c r="O289" i="10"/>
  <c r="N289" i="10"/>
  <c r="E289" i="10"/>
  <c r="F289" i="10" s="1"/>
  <c r="O288" i="10"/>
  <c r="N288" i="10"/>
  <c r="E288" i="10"/>
  <c r="F288" i="10" s="1"/>
  <c r="H288" i="10" s="1"/>
  <c r="O287" i="10"/>
  <c r="N287" i="10"/>
  <c r="E287" i="10"/>
  <c r="F287" i="10" s="1"/>
  <c r="I287" i="10" s="1"/>
  <c r="O286" i="10"/>
  <c r="N286" i="10"/>
  <c r="E286" i="10"/>
  <c r="F286" i="10" s="1"/>
  <c r="O285" i="10"/>
  <c r="N285" i="10"/>
  <c r="E285" i="10"/>
  <c r="F285" i="10" s="1"/>
  <c r="G285" i="10" s="1"/>
  <c r="O284" i="10"/>
  <c r="N284" i="10"/>
  <c r="E284" i="10"/>
  <c r="F284" i="10" s="1"/>
  <c r="I284" i="10" s="1"/>
  <c r="O283" i="10"/>
  <c r="N283" i="10"/>
  <c r="E283" i="10"/>
  <c r="F283" i="10" s="1"/>
  <c r="H283" i="10" s="1"/>
  <c r="O282" i="10"/>
  <c r="N282" i="10"/>
  <c r="E282" i="10"/>
  <c r="F282" i="10" s="1"/>
  <c r="O281" i="10"/>
  <c r="N281" i="10"/>
  <c r="E281" i="10"/>
  <c r="F281" i="10" s="1"/>
  <c r="O280" i="10"/>
  <c r="N280" i="10"/>
  <c r="E280" i="10"/>
  <c r="F280" i="10" s="1"/>
  <c r="O279" i="10"/>
  <c r="N279" i="10"/>
  <c r="E279" i="10"/>
  <c r="F279" i="10" s="1"/>
  <c r="I279" i="10" s="1"/>
  <c r="O278" i="10"/>
  <c r="N278" i="10"/>
  <c r="E278" i="10"/>
  <c r="F278" i="10" s="1"/>
  <c r="O277" i="10"/>
  <c r="N277" i="10"/>
  <c r="E277" i="10"/>
  <c r="F277" i="10" s="1"/>
  <c r="G277" i="10" s="1"/>
  <c r="O276" i="10"/>
  <c r="N276" i="10"/>
  <c r="E276" i="10"/>
  <c r="F276" i="10" s="1"/>
  <c r="I276" i="10" s="1"/>
  <c r="O275" i="10"/>
  <c r="N275" i="10"/>
  <c r="E275" i="10"/>
  <c r="F275" i="10" s="1"/>
  <c r="H275" i="10" s="1"/>
  <c r="O274" i="10"/>
  <c r="N274" i="10"/>
  <c r="E274" i="10"/>
  <c r="F274" i="10" s="1"/>
  <c r="O273" i="10"/>
  <c r="N273" i="10"/>
  <c r="E273" i="10"/>
  <c r="F273" i="10" s="1"/>
  <c r="O272" i="10"/>
  <c r="N272" i="10"/>
  <c r="E272" i="10"/>
  <c r="F272" i="10" s="1"/>
  <c r="O271" i="10"/>
  <c r="N271" i="10"/>
  <c r="E271" i="10"/>
  <c r="F271" i="10" s="1"/>
  <c r="O270" i="10"/>
  <c r="N270" i="10"/>
  <c r="E270" i="10"/>
  <c r="F270" i="10" s="1"/>
  <c r="O269" i="10"/>
  <c r="N269" i="10"/>
  <c r="E269" i="10"/>
  <c r="F269" i="10" s="1"/>
  <c r="O268" i="10"/>
  <c r="N268" i="10"/>
  <c r="E268" i="10"/>
  <c r="F268" i="10" s="1"/>
  <c r="O267" i="10"/>
  <c r="N267" i="10"/>
  <c r="E267" i="10"/>
  <c r="F267" i="10" s="1"/>
  <c r="O266" i="10"/>
  <c r="N266" i="10"/>
  <c r="E266" i="10"/>
  <c r="F266" i="10" s="1"/>
  <c r="O265" i="10"/>
  <c r="N265" i="10"/>
  <c r="E265" i="10"/>
  <c r="F265" i="10" s="1"/>
  <c r="O264" i="10"/>
  <c r="N264" i="10"/>
  <c r="E264" i="10"/>
  <c r="F264" i="10" s="1"/>
  <c r="I264" i="10" s="1"/>
  <c r="O263" i="10"/>
  <c r="N263" i="10"/>
  <c r="E263" i="10"/>
  <c r="F263" i="10" s="1"/>
  <c r="I263" i="10" s="1"/>
  <c r="O262" i="10"/>
  <c r="N262" i="10"/>
  <c r="E262" i="10"/>
  <c r="F262" i="10" s="1"/>
  <c r="O261" i="10"/>
  <c r="N261" i="10"/>
  <c r="E261" i="10"/>
  <c r="F261" i="10" s="1"/>
  <c r="O260" i="10"/>
  <c r="N260" i="10"/>
  <c r="E260" i="10"/>
  <c r="F260" i="10" s="1"/>
  <c r="O259" i="10"/>
  <c r="N259" i="10"/>
  <c r="E259" i="10"/>
  <c r="F259" i="10" s="1"/>
  <c r="O258" i="10"/>
  <c r="N258" i="10"/>
  <c r="E258" i="10"/>
  <c r="F258" i="10" s="1"/>
  <c r="H258" i="10" s="1"/>
  <c r="O257" i="10"/>
  <c r="N257" i="10"/>
  <c r="E257" i="10"/>
  <c r="F257" i="10" s="1"/>
  <c r="O256" i="10"/>
  <c r="N256" i="10"/>
  <c r="E256" i="10"/>
  <c r="F256" i="10" s="1"/>
  <c r="O255" i="10"/>
  <c r="N255" i="10"/>
  <c r="E255" i="10"/>
  <c r="F255" i="10" s="1"/>
  <c r="O254" i="10"/>
  <c r="N254" i="10"/>
  <c r="E254" i="10"/>
  <c r="F254" i="10" s="1"/>
  <c r="O253" i="10"/>
  <c r="N253" i="10"/>
  <c r="E253" i="10"/>
  <c r="F253" i="10" s="1"/>
  <c r="G253" i="10" s="1"/>
  <c r="O252" i="10"/>
  <c r="N252" i="10"/>
  <c r="E252" i="10"/>
  <c r="F252" i="10" s="1"/>
  <c r="O251" i="10"/>
  <c r="N251" i="10"/>
  <c r="E251" i="10"/>
  <c r="F251" i="10" s="1"/>
  <c r="O250" i="10"/>
  <c r="N250" i="10"/>
  <c r="E250" i="10"/>
  <c r="F250" i="10" s="1"/>
  <c r="O249" i="10"/>
  <c r="N249" i="10"/>
  <c r="E249" i="10"/>
  <c r="F249" i="10" s="1"/>
  <c r="O248" i="10"/>
  <c r="N248" i="10"/>
  <c r="E248" i="10"/>
  <c r="F248" i="10" s="1"/>
  <c r="I248" i="10" s="1"/>
  <c r="O247" i="10"/>
  <c r="N247" i="10"/>
  <c r="E247" i="10"/>
  <c r="F247" i="10" s="1"/>
  <c r="I247" i="10" s="1"/>
  <c r="O246" i="10"/>
  <c r="N246" i="10"/>
  <c r="E246" i="10"/>
  <c r="F246" i="10" s="1"/>
  <c r="O245" i="10"/>
  <c r="N245" i="10"/>
  <c r="E245" i="10"/>
  <c r="F245" i="10" s="1"/>
  <c r="O244" i="10"/>
  <c r="N244" i="10"/>
  <c r="E244" i="10"/>
  <c r="F244" i="10" s="1"/>
  <c r="O243" i="10"/>
  <c r="N243" i="10"/>
  <c r="E243" i="10"/>
  <c r="F243" i="10" s="1"/>
  <c r="H243" i="10" s="1"/>
  <c r="O242" i="10"/>
  <c r="N242" i="10"/>
  <c r="E242" i="10"/>
  <c r="F242" i="10" s="1"/>
  <c r="H242" i="10" s="1"/>
  <c r="O241" i="10"/>
  <c r="N241" i="10"/>
  <c r="E241" i="10"/>
  <c r="F241" i="10" s="1"/>
  <c r="O240" i="10"/>
  <c r="N240" i="10"/>
  <c r="E240" i="10"/>
  <c r="F240" i="10" s="1"/>
  <c r="O239" i="10"/>
  <c r="N239" i="10"/>
  <c r="E239" i="10"/>
  <c r="F239" i="10" s="1"/>
  <c r="O238" i="10"/>
  <c r="N238" i="10"/>
  <c r="E238" i="10"/>
  <c r="F238" i="10" s="1"/>
  <c r="O237" i="10"/>
  <c r="N237" i="10"/>
  <c r="E237" i="10"/>
  <c r="F237" i="10" s="1"/>
  <c r="G237" i="10" s="1"/>
  <c r="O236" i="10"/>
  <c r="N236" i="10"/>
  <c r="E236" i="10"/>
  <c r="F236" i="10" s="1"/>
  <c r="O235" i="10"/>
  <c r="N235" i="10"/>
  <c r="E235" i="10"/>
  <c r="F235" i="10" s="1"/>
  <c r="H235" i="10" s="1"/>
  <c r="O234" i="10"/>
  <c r="N234" i="10"/>
  <c r="E234" i="10"/>
  <c r="F234" i="10" s="1"/>
  <c r="O233" i="10"/>
  <c r="N233" i="10"/>
  <c r="E233" i="10"/>
  <c r="F233" i="10" s="1"/>
  <c r="O232" i="10"/>
  <c r="N232" i="10"/>
  <c r="E232" i="10"/>
  <c r="F232" i="10" s="1"/>
  <c r="H232" i="10" s="1"/>
  <c r="O231" i="10"/>
  <c r="N231" i="10"/>
  <c r="E231" i="10"/>
  <c r="F231" i="10" s="1"/>
  <c r="I231" i="10" s="1"/>
  <c r="O230" i="10"/>
  <c r="N230" i="10"/>
  <c r="E230" i="10"/>
  <c r="F230" i="10" s="1"/>
  <c r="O229" i="10"/>
  <c r="N229" i="10"/>
  <c r="E229" i="10"/>
  <c r="F229" i="10" s="1"/>
  <c r="O228" i="10"/>
  <c r="N228" i="10"/>
  <c r="E228" i="10"/>
  <c r="F228" i="10" s="1"/>
  <c r="O227" i="10"/>
  <c r="N227" i="10"/>
  <c r="E227" i="10"/>
  <c r="F227" i="10" s="1"/>
  <c r="O226" i="10"/>
  <c r="N226" i="10"/>
  <c r="E226" i="10"/>
  <c r="F226" i="10" s="1"/>
  <c r="H226" i="10" s="1"/>
  <c r="O225" i="10"/>
  <c r="N225" i="10"/>
  <c r="E225" i="10"/>
  <c r="F225" i="10" s="1"/>
  <c r="O224" i="10"/>
  <c r="N224" i="10"/>
  <c r="E224" i="10"/>
  <c r="F224" i="10" s="1"/>
  <c r="O223" i="10"/>
  <c r="N223" i="10"/>
  <c r="E223" i="10"/>
  <c r="F223" i="10" s="1"/>
  <c r="O222" i="10"/>
  <c r="N222" i="10"/>
  <c r="E222" i="10"/>
  <c r="F222" i="10" s="1"/>
  <c r="O221" i="10"/>
  <c r="N221" i="10"/>
  <c r="E221" i="10"/>
  <c r="F221" i="10" s="1"/>
  <c r="G221" i="10" s="1"/>
  <c r="O220" i="10"/>
  <c r="N220" i="10"/>
  <c r="E220" i="10"/>
  <c r="F220" i="10" s="1"/>
  <c r="O219" i="10"/>
  <c r="N219" i="10"/>
  <c r="E219" i="10"/>
  <c r="F219" i="10" s="1"/>
  <c r="O218" i="10"/>
  <c r="N218" i="10"/>
  <c r="E218" i="10"/>
  <c r="F218" i="10" s="1"/>
  <c r="O217" i="10"/>
  <c r="N217" i="10"/>
  <c r="E217" i="10"/>
  <c r="F217" i="10" s="1"/>
  <c r="O216" i="10"/>
  <c r="N216" i="10"/>
  <c r="E216" i="10"/>
  <c r="F216" i="10" s="1"/>
  <c r="O215" i="10"/>
  <c r="N215" i="10"/>
  <c r="E215" i="10"/>
  <c r="F215" i="10" s="1"/>
  <c r="I215" i="10" s="1"/>
  <c r="O214" i="10"/>
  <c r="N214" i="10"/>
  <c r="E214" i="10"/>
  <c r="F214" i="10" s="1"/>
  <c r="O213" i="10"/>
  <c r="N213" i="10"/>
  <c r="E213" i="10"/>
  <c r="F213" i="10" s="1"/>
  <c r="I213" i="10" s="1"/>
  <c r="O212" i="10"/>
  <c r="N212" i="10"/>
  <c r="E212" i="10"/>
  <c r="F212" i="10" s="1"/>
  <c r="O211" i="10"/>
  <c r="N211" i="10"/>
  <c r="E211" i="10"/>
  <c r="F211" i="10" s="1"/>
  <c r="O210" i="10"/>
  <c r="N210" i="10"/>
  <c r="E210" i="10"/>
  <c r="F210" i="10" s="1"/>
  <c r="H210" i="10" s="1"/>
  <c r="O209" i="10"/>
  <c r="N209" i="10"/>
  <c r="E209" i="10"/>
  <c r="F209" i="10" s="1"/>
  <c r="O208" i="10"/>
  <c r="N208" i="10"/>
  <c r="E208" i="10"/>
  <c r="F208" i="10" s="1"/>
  <c r="I208" i="10" s="1"/>
  <c r="O207" i="10"/>
  <c r="N207" i="10"/>
  <c r="E207" i="10"/>
  <c r="F207" i="10" s="1"/>
  <c r="O206" i="10"/>
  <c r="N206" i="10"/>
  <c r="E206" i="10"/>
  <c r="F206" i="10" s="1"/>
  <c r="O205" i="10"/>
  <c r="N205" i="10"/>
  <c r="E205" i="10"/>
  <c r="F205" i="10" s="1"/>
  <c r="G205" i="10" s="1"/>
  <c r="O204" i="10"/>
  <c r="N204" i="10"/>
  <c r="E204" i="10"/>
  <c r="F204" i="10" s="1"/>
  <c r="O203" i="10"/>
  <c r="N203" i="10"/>
  <c r="E203" i="10"/>
  <c r="F203" i="10" s="1"/>
  <c r="O202" i="10"/>
  <c r="N202" i="10"/>
  <c r="E202" i="10"/>
  <c r="F202" i="10" s="1"/>
  <c r="O201" i="10"/>
  <c r="N201" i="10"/>
  <c r="E201" i="10"/>
  <c r="F201" i="10" s="1"/>
  <c r="O200" i="10"/>
  <c r="N200" i="10"/>
  <c r="E200" i="10"/>
  <c r="F200" i="10" s="1"/>
  <c r="O199" i="10"/>
  <c r="N199" i="10"/>
  <c r="E199" i="10"/>
  <c r="F199" i="10" s="1"/>
  <c r="O198" i="10"/>
  <c r="N198" i="10"/>
  <c r="E198" i="10"/>
  <c r="F198" i="10" s="1"/>
  <c r="O197" i="10"/>
  <c r="N197" i="10"/>
  <c r="E197" i="10"/>
  <c r="F197" i="10" s="1"/>
  <c r="O196" i="10"/>
  <c r="N196" i="10"/>
  <c r="E196" i="10"/>
  <c r="F196" i="10" s="1"/>
  <c r="O195" i="10"/>
  <c r="N195" i="10"/>
  <c r="E195" i="10"/>
  <c r="F195" i="10" s="1"/>
  <c r="O194" i="10"/>
  <c r="N194" i="10"/>
  <c r="E194" i="10"/>
  <c r="F194" i="10" s="1"/>
  <c r="I194" i="10" s="1"/>
  <c r="O193" i="10"/>
  <c r="N193" i="10"/>
  <c r="E193" i="10"/>
  <c r="F193" i="10" s="1"/>
  <c r="O192" i="10"/>
  <c r="N192" i="10"/>
  <c r="E192" i="10"/>
  <c r="F192" i="10" s="1"/>
  <c r="O191" i="10"/>
  <c r="N191" i="10"/>
  <c r="E191" i="10"/>
  <c r="F191" i="10" s="1"/>
  <c r="O190" i="10"/>
  <c r="N190" i="10"/>
  <c r="E190" i="10"/>
  <c r="F190" i="10" s="1"/>
  <c r="O189" i="10"/>
  <c r="N189" i="10"/>
  <c r="E189" i="10"/>
  <c r="F189" i="10" s="1"/>
  <c r="H189" i="10" s="1"/>
  <c r="O188" i="10"/>
  <c r="N188" i="10"/>
  <c r="E188" i="10"/>
  <c r="F188" i="10" s="1"/>
  <c r="O187" i="10"/>
  <c r="N187" i="10"/>
  <c r="E187" i="10"/>
  <c r="F187" i="10" s="1"/>
  <c r="O186" i="10"/>
  <c r="N186" i="10"/>
  <c r="E186" i="10"/>
  <c r="F186" i="10" s="1"/>
  <c r="I186" i="10" s="1"/>
  <c r="O185" i="10"/>
  <c r="N185" i="10"/>
  <c r="E185" i="10"/>
  <c r="F185" i="10" s="1"/>
  <c r="O184" i="10"/>
  <c r="N184" i="10"/>
  <c r="E184" i="10"/>
  <c r="F184" i="10" s="1"/>
  <c r="O183" i="10"/>
  <c r="N183" i="10"/>
  <c r="E183" i="10"/>
  <c r="F183" i="10" s="1"/>
  <c r="O182" i="10"/>
  <c r="N182" i="10"/>
  <c r="E182" i="10"/>
  <c r="F182" i="10" s="1"/>
  <c r="G182" i="10" s="1"/>
  <c r="O181" i="10"/>
  <c r="N181" i="10"/>
  <c r="E181" i="10"/>
  <c r="F181" i="10" s="1"/>
  <c r="I181" i="10" s="1"/>
  <c r="O180" i="10"/>
  <c r="N180" i="10"/>
  <c r="E180" i="10"/>
  <c r="F180" i="10" s="1"/>
  <c r="O179" i="10"/>
  <c r="N179" i="10"/>
  <c r="E179" i="10"/>
  <c r="F179" i="10" s="1"/>
  <c r="O178" i="10"/>
  <c r="N178" i="10"/>
  <c r="E178" i="10"/>
  <c r="F178" i="10" s="1"/>
  <c r="I178" i="10" s="1"/>
  <c r="O177" i="10"/>
  <c r="N177" i="10"/>
  <c r="E177" i="10"/>
  <c r="F177" i="10" s="1"/>
  <c r="O176" i="10"/>
  <c r="N176" i="10"/>
  <c r="E176" i="10"/>
  <c r="F176" i="10" s="1"/>
  <c r="I176" i="10" s="1"/>
  <c r="O175" i="10"/>
  <c r="N175" i="10"/>
  <c r="E175" i="10"/>
  <c r="F175" i="10" s="1"/>
  <c r="I175" i="10" s="1"/>
  <c r="O174" i="10"/>
  <c r="N174" i="10"/>
  <c r="E174" i="10"/>
  <c r="F174" i="10" s="1"/>
  <c r="G174" i="10" s="1"/>
  <c r="O173" i="10"/>
  <c r="N173" i="10"/>
  <c r="E173" i="10"/>
  <c r="F173" i="10" s="1"/>
  <c r="O172" i="10"/>
  <c r="N172" i="10"/>
  <c r="E172" i="10"/>
  <c r="F172" i="10" s="1"/>
  <c r="O171" i="10"/>
  <c r="N171" i="10"/>
  <c r="E171" i="10"/>
  <c r="F171" i="10" s="1"/>
  <c r="O170" i="10"/>
  <c r="N170" i="10"/>
  <c r="E170" i="10"/>
  <c r="F170" i="10" s="1"/>
  <c r="O169" i="10"/>
  <c r="N169" i="10"/>
  <c r="E169" i="10"/>
  <c r="F169" i="10" s="1"/>
  <c r="O168" i="10"/>
  <c r="N168" i="10"/>
  <c r="E168" i="10"/>
  <c r="F168" i="10" s="1"/>
  <c r="H168" i="10" s="1"/>
  <c r="O167" i="10"/>
  <c r="N167" i="10"/>
  <c r="E167" i="10"/>
  <c r="F167" i="10" s="1"/>
  <c r="H167" i="10" s="1"/>
  <c r="O166" i="10"/>
  <c r="N166" i="10"/>
  <c r="E166" i="10"/>
  <c r="F166" i="10" s="1"/>
  <c r="O165" i="10"/>
  <c r="N165" i="10"/>
  <c r="E165" i="10"/>
  <c r="F165" i="10" s="1"/>
  <c r="O164" i="10"/>
  <c r="N164" i="10"/>
  <c r="E164" i="10"/>
  <c r="F164" i="10" s="1"/>
  <c r="O163" i="10"/>
  <c r="N163" i="10"/>
  <c r="E163" i="10"/>
  <c r="F163" i="10" s="1"/>
  <c r="O162" i="10"/>
  <c r="N162" i="10"/>
  <c r="E162" i="10"/>
  <c r="F162" i="10" s="1"/>
  <c r="O161" i="10"/>
  <c r="N161" i="10"/>
  <c r="E161" i="10"/>
  <c r="F161" i="10" s="1"/>
  <c r="O160" i="10"/>
  <c r="N160" i="10"/>
  <c r="F160" i="10"/>
  <c r="I160" i="10" s="1"/>
  <c r="E160" i="10"/>
  <c r="O159" i="10"/>
  <c r="N159" i="10"/>
  <c r="E159" i="10"/>
  <c r="F159" i="10" s="1"/>
  <c r="I159" i="10" s="1"/>
  <c r="O158" i="10"/>
  <c r="N158" i="10"/>
  <c r="E158" i="10"/>
  <c r="F158" i="10" s="1"/>
  <c r="O157" i="10"/>
  <c r="N157" i="10"/>
  <c r="E157" i="10"/>
  <c r="F157" i="10" s="1"/>
  <c r="O156" i="10"/>
  <c r="N156" i="10"/>
  <c r="E156" i="10"/>
  <c r="F156" i="10" s="1"/>
  <c r="O155" i="10"/>
  <c r="N155" i="10"/>
  <c r="F155" i="10"/>
  <c r="E155" i="10"/>
  <c r="O154" i="10"/>
  <c r="N154" i="10"/>
  <c r="E154" i="10"/>
  <c r="F154" i="10" s="1"/>
  <c r="H154" i="10" s="1"/>
  <c r="O153" i="10"/>
  <c r="N153" i="10"/>
  <c r="E153" i="10"/>
  <c r="F153" i="10" s="1"/>
  <c r="I153" i="10" s="1"/>
  <c r="O152" i="10"/>
  <c r="N152" i="10"/>
  <c r="E152" i="10"/>
  <c r="F152" i="10" s="1"/>
  <c r="O151" i="10"/>
  <c r="N151" i="10"/>
  <c r="E151" i="10"/>
  <c r="F151" i="10" s="1"/>
  <c r="O150" i="10"/>
  <c r="N150" i="10"/>
  <c r="E150" i="10"/>
  <c r="F150" i="10" s="1"/>
  <c r="O149" i="10"/>
  <c r="N149" i="10"/>
  <c r="E149" i="10"/>
  <c r="F149" i="10" s="1"/>
  <c r="G149" i="10" s="1"/>
  <c r="O148" i="10"/>
  <c r="N148" i="10"/>
  <c r="E148" i="10"/>
  <c r="F148" i="10" s="1"/>
  <c r="O147" i="10"/>
  <c r="N147" i="10"/>
  <c r="E147" i="10"/>
  <c r="F147" i="10" s="1"/>
  <c r="O146" i="10"/>
  <c r="N146" i="10"/>
  <c r="E146" i="10"/>
  <c r="F146" i="10" s="1"/>
  <c r="O145" i="10"/>
  <c r="N145" i="10"/>
  <c r="E145" i="10"/>
  <c r="F145" i="10" s="1"/>
  <c r="O144" i="10"/>
  <c r="N144" i="10"/>
  <c r="E144" i="10"/>
  <c r="F144" i="10" s="1"/>
  <c r="O143" i="10"/>
  <c r="N143" i="10"/>
  <c r="E143" i="10"/>
  <c r="F143" i="10" s="1"/>
  <c r="O142" i="10"/>
  <c r="N142" i="10"/>
  <c r="E142" i="10"/>
  <c r="F142" i="10" s="1"/>
  <c r="O141" i="10"/>
  <c r="N141" i="10"/>
  <c r="E141" i="10"/>
  <c r="F141" i="10" s="1"/>
  <c r="O140" i="10"/>
  <c r="N140" i="10"/>
  <c r="E140" i="10"/>
  <c r="F140" i="10" s="1"/>
  <c r="O139" i="10"/>
  <c r="N139" i="10"/>
  <c r="E139" i="10"/>
  <c r="F139" i="10" s="1"/>
  <c r="H139" i="10" s="1"/>
  <c r="O138" i="10"/>
  <c r="N138" i="10"/>
  <c r="E138" i="10"/>
  <c r="F138" i="10" s="1"/>
  <c r="O137" i="10"/>
  <c r="N137" i="10"/>
  <c r="E137" i="10"/>
  <c r="F137" i="10" s="1"/>
  <c r="O136" i="10"/>
  <c r="N136" i="10"/>
  <c r="E136" i="10"/>
  <c r="F136" i="10" s="1"/>
  <c r="O135" i="10"/>
  <c r="N135" i="10"/>
  <c r="E135" i="10"/>
  <c r="F135" i="10" s="1"/>
  <c r="O134" i="10"/>
  <c r="N134" i="10"/>
  <c r="E134" i="10"/>
  <c r="F134" i="10" s="1"/>
  <c r="G134" i="10" s="1"/>
  <c r="O133" i="10"/>
  <c r="N133" i="10"/>
  <c r="E133" i="10"/>
  <c r="F133" i="10" s="1"/>
  <c r="H133" i="10" s="1"/>
  <c r="O132" i="10"/>
  <c r="N132" i="10"/>
  <c r="E132" i="10"/>
  <c r="F132" i="10" s="1"/>
  <c r="O131" i="10"/>
  <c r="N131" i="10"/>
  <c r="E131" i="10"/>
  <c r="F131" i="10" s="1"/>
  <c r="O130" i="10"/>
  <c r="N130" i="10"/>
  <c r="E130" i="10"/>
  <c r="F130" i="10" s="1"/>
  <c r="O129" i="10"/>
  <c r="N129" i="10"/>
  <c r="E129" i="10"/>
  <c r="F129" i="10" s="1"/>
  <c r="O128" i="10"/>
  <c r="N128" i="10"/>
  <c r="E128" i="10"/>
  <c r="F128" i="10" s="1"/>
  <c r="I128" i="10" s="1"/>
  <c r="O127" i="10"/>
  <c r="N127" i="10"/>
  <c r="E127" i="10"/>
  <c r="F127" i="10" s="1"/>
  <c r="O126" i="10"/>
  <c r="N126" i="10"/>
  <c r="E126" i="10"/>
  <c r="F126" i="10" s="1"/>
  <c r="O125" i="10"/>
  <c r="N125" i="10"/>
  <c r="E125" i="10"/>
  <c r="F125" i="10" s="1"/>
  <c r="O124" i="10"/>
  <c r="N124" i="10"/>
  <c r="E124" i="10"/>
  <c r="F124" i="10" s="1"/>
  <c r="O123" i="10"/>
  <c r="N123" i="10"/>
  <c r="E123" i="10"/>
  <c r="F123" i="10" s="1"/>
  <c r="O122" i="10"/>
  <c r="N122" i="10"/>
  <c r="E122" i="10"/>
  <c r="F122" i="10" s="1"/>
  <c r="O121" i="10"/>
  <c r="N121" i="10"/>
  <c r="E121" i="10"/>
  <c r="F121" i="10" s="1"/>
  <c r="H121" i="10" s="1"/>
  <c r="O120" i="10"/>
  <c r="N120" i="10"/>
  <c r="E120" i="10"/>
  <c r="F120" i="10" s="1"/>
  <c r="O119" i="10"/>
  <c r="N119" i="10"/>
  <c r="E119" i="10"/>
  <c r="F119" i="10" s="1"/>
  <c r="I119" i="10" s="1"/>
  <c r="O118" i="10"/>
  <c r="N118" i="10"/>
  <c r="E118" i="10"/>
  <c r="F118" i="10" s="1"/>
  <c r="O117" i="10"/>
  <c r="N117" i="10"/>
  <c r="E117" i="10"/>
  <c r="F117" i="10" s="1"/>
  <c r="I117" i="10" s="1"/>
  <c r="O116" i="10"/>
  <c r="N116" i="10"/>
  <c r="E116" i="10"/>
  <c r="F116" i="10" s="1"/>
  <c r="G116" i="10" s="1"/>
  <c r="O115" i="10"/>
  <c r="N115" i="10"/>
  <c r="E115" i="10"/>
  <c r="F115" i="10" s="1"/>
  <c r="O114" i="10"/>
  <c r="N114" i="10"/>
  <c r="E114" i="10"/>
  <c r="F114" i="10" s="1"/>
  <c r="O113" i="10"/>
  <c r="N113" i="10"/>
  <c r="E113" i="10"/>
  <c r="F113" i="10" s="1"/>
  <c r="O112" i="10"/>
  <c r="N112" i="10"/>
  <c r="E112" i="10"/>
  <c r="F112" i="10" s="1"/>
  <c r="O111" i="10"/>
  <c r="N111" i="10"/>
  <c r="E111" i="10"/>
  <c r="F111" i="10" s="1"/>
  <c r="O110" i="10"/>
  <c r="N110" i="10"/>
  <c r="E110" i="10"/>
  <c r="F110" i="10" s="1"/>
  <c r="I110" i="10" s="1"/>
  <c r="O109" i="10"/>
  <c r="N109" i="10"/>
  <c r="E109" i="10"/>
  <c r="F109" i="10" s="1"/>
  <c r="O108" i="10"/>
  <c r="N108" i="10"/>
  <c r="E108" i="10"/>
  <c r="F108" i="10" s="1"/>
  <c r="O107" i="10"/>
  <c r="N107" i="10"/>
  <c r="E107" i="10"/>
  <c r="F107" i="10" s="1"/>
  <c r="O106" i="10"/>
  <c r="N106" i="10"/>
  <c r="E106" i="10"/>
  <c r="F106" i="10" s="1"/>
  <c r="O105" i="10"/>
  <c r="N105" i="10"/>
  <c r="E105" i="10"/>
  <c r="F105" i="10" s="1"/>
  <c r="O104" i="10"/>
  <c r="N104" i="10"/>
  <c r="E104" i="10"/>
  <c r="F104" i="10" s="1"/>
  <c r="O103" i="10"/>
  <c r="N103" i="10"/>
  <c r="E103" i="10"/>
  <c r="F103" i="10" s="1"/>
  <c r="O102" i="10"/>
  <c r="N102" i="10"/>
  <c r="E102" i="10"/>
  <c r="F102" i="10" s="1"/>
  <c r="O101" i="10"/>
  <c r="N101" i="10"/>
  <c r="E101" i="10"/>
  <c r="F101" i="10" s="1"/>
  <c r="O100" i="10"/>
  <c r="N100" i="10"/>
  <c r="E100" i="10"/>
  <c r="F100" i="10" s="1"/>
  <c r="O99" i="10"/>
  <c r="N99" i="10"/>
  <c r="E99" i="10"/>
  <c r="F99" i="10" s="1"/>
  <c r="O98" i="10"/>
  <c r="N98" i="10"/>
  <c r="E98" i="10"/>
  <c r="F98" i="10" s="1"/>
  <c r="O97" i="10"/>
  <c r="N97" i="10"/>
  <c r="E97" i="10"/>
  <c r="F97" i="10" s="1"/>
  <c r="O96" i="10"/>
  <c r="N96" i="10"/>
  <c r="E96" i="10"/>
  <c r="F96" i="10" s="1"/>
  <c r="O95" i="10"/>
  <c r="N95" i="10"/>
  <c r="E95" i="10"/>
  <c r="F95" i="10" s="1"/>
  <c r="O94" i="10"/>
  <c r="N94" i="10"/>
  <c r="E94" i="10"/>
  <c r="F94" i="10" s="1"/>
  <c r="O93" i="10"/>
  <c r="N93" i="10"/>
  <c r="E93" i="10"/>
  <c r="F93" i="10" s="1"/>
  <c r="O92" i="10"/>
  <c r="N92" i="10"/>
  <c r="E92" i="10"/>
  <c r="F92" i="10" s="1"/>
  <c r="O91" i="10"/>
  <c r="N91" i="10"/>
  <c r="E91" i="10"/>
  <c r="F91" i="10" s="1"/>
  <c r="O90" i="10"/>
  <c r="N90" i="10"/>
  <c r="E90" i="10"/>
  <c r="F90" i="10" s="1"/>
  <c r="O89" i="10"/>
  <c r="N89" i="10"/>
  <c r="E89" i="10"/>
  <c r="F89" i="10" s="1"/>
  <c r="O88" i="10"/>
  <c r="N88" i="10"/>
  <c r="E88" i="10"/>
  <c r="F88" i="10" s="1"/>
  <c r="O87" i="10"/>
  <c r="N87" i="10"/>
  <c r="E87" i="10"/>
  <c r="F87" i="10" s="1"/>
  <c r="O86" i="10"/>
  <c r="N86" i="10"/>
  <c r="E86" i="10"/>
  <c r="F86" i="10" s="1"/>
  <c r="O85" i="10"/>
  <c r="N85" i="10"/>
  <c r="E85" i="10"/>
  <c r="F85" i="10" s="1"/>
  <c r="O84" i="10"/>
  <c r="N84" i="10"/>
  <c r="E84" i="10"/>
  <c r="F84" i="10" s="1"/>
  <c r="O83" i="10"/>
  <c r="N83" i="10"/>
  <c r="E83" i="10"/>
  <c r="F83" i="10" s="1"/>
  <c r="O82" i="10"/>
  <c r="N82" i="10"/>
  <c r="E82" i="10"/>
  <c r="F82" i="10" s="1"/>
  <c r="O81" i="10"/>
  <c r="N81" i="10"/>
  <c r="E81" i="10"/>
  <c r="F81" i="10" s="1"/>
  <c r="O80" i="10"/>
  <c r="N80" i="10"/>
  <c r="E80" i="10"/>
  <c r="F80" i="10" s="1"/>
  <c r="O79" i="10"/>
  <c r="N79" i="10"/>
  <c r="E79" i="10"/>
  <c r="F79" i="10" s="1"/>
  <c r="O78" i="10"/>
  <c r="N78" i="10"/>
  <c r="E78" i="10"/>
  <c r="F78" i="10" s="1"/>
  <c r="G78" i="10" s="1"/>
  <c r="O77" i="10"/>
  <c r="N77" i="10"/>
  <c r="E77" i="10"/>
  <c r="F77" i="10" s="1"/>
  <c r="O76" i="10"/>
  <c r="N76" i="10"/>
  <c r="E76" i="10"/>
  <c r="F76" i="10" s="1"/>
  <c r="O75" i="10"/>
  <c r="N75" i="10"/>
  <c r="E75" i="10"/>
  <c r="F75" i="10" s="1"/>
  <c r="O74" i="10"/>
  <c r="N74" i="10"/>
  <c r="E74" i="10"/>
  <c r="F74" i="10" s="1"/>
  <c r="O73" i="10"/>
  <c r="N73" i="10"/>
  <c r="E73" i="10"/>
  <c r="F73" i="10" s="1"/>
  <c r="O72" i="10"/>
  <c r="N72" i="10"/>
  <c r="E72" i="10"/>
  <c r="F72" i="10" s="1"/>
  <c r="O71" i="10"/>
  <c r="N71" i="10"/>
  <c r="E71" i="10"/>
  <c r="F71" i="10" s="1"/>
  <c r="O70" i="10"/>
  <c r="N70" i="10"/>
  <c r="E70" i="10"/>
  <c r="F70" i="10" s="1"/>
  <c r="O69" i="10"/>
  <c r="N69" i="10"/>
  <c r="E69" i="10"/>
  <c r="F69" i="10" s="1"/>
  <c r="O68" i="10"/>
  <c r="N68" i="10"/>
  <c r="E68" i="10"/>
  <c r="F68" i="10" s="1"/>
  <c r="O67" i="10"/>
  <c r="N67" i="10"/>
  <c r="E67" i="10"/>
  <c r="F67" i="10" s="1"/>
  <c r="O66" i="10"/>
  <c r="N66" i="10"/>
  <c r="E66" i="10"/>
  <c r="F66" i="10" s="1"/>
  <c r="O65" i="10"/>
  <c r="N65" i="10"/>
  <c r="E65" i="10"/>
  <c r="F65" i="10" s="1"/>
  <c r="O64" i="10"/>
  <c r="N64" i="10"/>
  <c r="E64" i="10"/>
  <c r="F64" i="10" s="1"/>
  <c r="O63" i="10"/>
  <c r="N63" i="10"/>
  <c r="E63" i="10"/>
  <c r="F63" i="10" s="1"/>
  <c r="O62" i="10"/>
  <c r="N62" i="10"/>
  <c r="E62" i="10"/>
  <c r="F62" i="10" s="1"/>
  <c r="O61" i="10"/>
  <c r="N61" i="10"/>
  <c r="E61" i="10"/>
  <c r="F61" i="10" s="1"/>
  <c r="O60" i="10"/>
  <c r="N60" i="10"/>
  <c r="E60" i="10"/>
  <c r="F60" i="10" s="1"/>
  <c r="O59" i="10"/>
  <c r="N59" i="10"/>
  <c r="E59" i="10"/>
  <c r="F59" i="10" s="1"/>
  <c r="O58" i="10"/>
  <c r="N58" i="10"/>
  <c r="E58" i="10"/>
  <c r="F58" i="10" s="1"/>
  <c r="O57" i="10"/>
  <c r="N57" i="10"/>
  <c r="E57" i="10"/>
  <c r="F57" i="10" s="1"/>
  <c r="O56" i="10"/>
  <c r="N56" i="10"/>
  <c r="E56" i="10"/>
  <c r="F56" i="10" s="1"/>
  <c r="O55" i="10"/>
  <c r="N55" i="10"/>
  <c r="E55" i="10"/>
  <c r="F55" i="10" s="1"/>
  <c r="O54" i="10"/>
  <c r="N54" i="10"/>
  <c r="E54" i="10"/>
  <c r="F54" i="10" s="1"/>
  <c r="O53" i="10"/>
  <c r="N53" i="10"/>
  <c r="E53" i="10"/>
  <c r="F53" i="10" s="1"/>
  <c r="O52" i="10"/>
  <c r="N52" i="10"/>
  <c r="E52" i="10"/>
  <c r="F52" i="10" s="1"/>
  <c r="O51" i="10"/>
  <c r="N51" i="10"/>
  <c r="E51" i="10"/>
  <c r="F51" i="10" s="1"/>
  <c r="O50" i="10"/>
  <c r="N50" i="10"/>
  <c r="E50" i="10"/>
  <c r="F50" i="10" s="1"/>
  <c r="O49" i="10"/>
  <c r="N49" i="10"/>
  <c r="E49" i="10"/>
  <c r="F49" i="10" s="1"/>
  <c r="O48" i="10"/>
  <c r="N48" i="10"/>
  <c r="E48" i="10"/>
  <c r="F48" i="10" s="1"/>
  <c r="O47" i="10"/>
  <c r="N47" i="10"/>
  <c r="E47" i="10"/>
  <c r="F47" i="10" s="1"/>
  <c r="O46" i="10"/>
  <c r="N46" i="10"/>
  <c r="E46" i="10"/>
  <c r="F46" i="10" s="1"/>
  <c r="G46" i="10" s="1"/>
  <c r="O45" i="10"/>
  <c r="N45" i="10"/>
  <c r="E45" i="10"/>
  <c r="F45" i="10" s="1"/>
  <c r="O44" i="10"/>
  <c r="N44" i="10"/>
  <c r="E44" i="10"/>
  <c r="F44" i="10" s="1"/>
  <c r="O43" i="10"/>
  <c r="N43" i="10"/>
  <c r="E43" i="10"/>
  <c r="F43" i="10" s="1"/>
  <c r="O42" i="10"/>
  <c r="N42" i="10"/>
  <c r="E42" i="10"/>
  <c r="F42" i="10" s="1"/>
  <c r="O41" i="10"/>
  <c r="N41" i="10"/>
  <c r="E41" i="10"/>
  <c r="F41" i="10" s="1"/>
  <c r="O40" i="10"/>
  <c r="N40" i="10"/>
  <c r="E40" i="10"/>
  <c r="F40" i="10" s="1"/>
  <c r="O39" i="10"/>
  <c r="N39" i="10"/>
  <c r="E39" i="10"/>
  <c r="F39" i="10" s="1"/>
  <c r="O38" i="10"/>
  <c r="N38" i="10"/>
  <c r="E38" i="10"/>
  <c r="F38" i="10" s="1"/>
  <c r="O37" i="10"/>
  <c r="N37" i="10"/>
  <c r="E37" i="10"/>
  <c r="F37" i="10" s="1"/>
  <c r="O36" i="10"/>
  <c r="N36" i="10"/>
  <c r="E36" i="10"/>
  <c r="F36" i="10" s="1"/>
  <c r="O35" i="10"/>
  <c r="N35" i="10"/>
  <c r="E35" i="10"/>
  <c r="F35" i="10" s="1"/>
  <c r="O34" i="10"/>
  <c r="N34" i="10"/>
  <c r="E34" i="10"/>
  <c r="F34" i="10" s="1"/>
  <c r="O33" i="10"/>
  <c r="N33" i="10"/>
  <c r="E33" i="10"/>
  <c r="F33" i="10" s="1"/>
  <c r="O32" i="10"/>
  <c r="N32" i="10"/>
  <c r="E32" i="10"/>
  <c r="F32" i="10" s="1"/>
  <c r="O31" i="10"/>
  <c r="N31" i="10"/>
  <c r="E31" i="10"/>
  <c r="F31" i="10" s="1"/>
  <c r="O30" i="10"/>
  <c r="N30" i="10"/>
  <c r="E30" i="10"/>
  <c r="F30" i="10" s="1"/>
  <c r="O29" i="10"/>
  <c r="N29" i="10"/>
  <c r="E29" i="10"/>
  <c r="F29" i="10" s="1"/>
  <c r="O28" i="10"/>
  <c r="N28" i="10"/>
  <c r="E28" i="10"/>
  <c r="F28" i="10" s="1"/>
  <c r="O27" i="10"/>
  <c r="N27" i="10"/>
  <c r="E27" i="10"/>
  <c r="F27" i="10" s="1"/>
  <c r="O26" i="10"/>
  <c r="N26" i="10"/>
  <c r="E26" i="10"/>
  <c r="F26" i="10" s="1"/>
  <c r="O25" i="10"/>
  <c r="N25" i="10"/>
  <c r="E25" i="10"/>
  <c r="F25" i="10" s="1"/>
  <c r="O24" i="10"/>
  <c r="N24" i="10"/>
  <c r="E24" i="10"/>
  <c r="F24" i="10" s="1"/>
  <c r="O23" i="10"/>
  <c r="N23" i="10"/>
  <c r="E23" i="10"/>
  <c r="F23" i="10" s="1"/>
  <c r="O22" i="10"/>
  <c r="N22" i="10"/>
  <c r="E22" i="10"/>
  <c r="F22" i="10" s="1"/>
  <c r="O21" i="10"/>
  <c r="N21" i="10"/>
  <c r="E21" i="10"/>
  <c r="F21" i="10" s="1"/>
  <c r="O20" i="10"/>
  <c r="N20" i="10"/>
  <c r="E20" i="10"/>
  <c r="F20" i="10" s="1"/>
  <c r="O19" i="10"/>
  <c r="N19" i="10"/>
  <c r="E19" i="10"/>
  <c r="F19" i="10" s="1"/>
  <c r="O18" i="10"/>
  <c r="N18" i="10"/>
  <c r="E18" i="10"/>
  <c r="F18" i="10" s="1"/>
  <c r="O17" i="10"/>
  <c r="N17" i="10"/>
  <c r="E17" i="10"/>
  <c r="F17" i="10" s="1"/>
  <c r="O16" i="10"/>
  <c r="N16" i="10"/>
  <c r="E16" i="10"/>
  <c r="F16" i="10" s="1"/>
  <c r="O15" i="10"/>
  <c r="N15" i="10"/>
  <c r="E15" i="10"/>
  <c r="F15" i="10" s="1"/>
  <c r="O14" i="10"/>
  <c r="N14" i="10"/>
  <c r="E14" i="10"/>
  <c r="F14" i="10" s="1"/>
  <c r="G14" i="10" s="1"/>
  <c r="O13" i="10"/>
  <c r="N13" i="10"/>
  <c r="E13" i="10"/>
  <c r="F13" i="10" s="1"/>
  <c r="O12" i="10"/>
  <c r="N12" i="10"/>
  <c r="E12" i="10"/>
  <c r="F12" i="10" s="1"/>
  <c r="O11" i="10"/>
  <c r="N11" i="10"/>
  <c r="E11" i="10"/>
  <c r="F11" i="10" s="1"/>
  <c r="O10" i="10"/>
  <c r="N10" i="10"/>
  <c r="E10" i="10"/>
  <c r="F10" i="10" s="1"/>
  <c r="O9" i="10"/>
  <c r="N9" i="10"/>
  <c r="E9" i="10"/>
  <c r="F9" i="10" s="1"/>
  <c r="O8" i="10"/>
  <c r="N8" i="10"/>
  <c r="E8" i="10"/>
  <c r="F8" i="10" s="1"/>
  <c r="O7" i="10"/>
  <c r="N7" i="10"/>
  <c r="E7" i="10"/>
  <c r="F7" i="10" s="1"/>
  <c r="O6" i="10"/>
  <c r="N6" i="10"/>
  <c r="E6" i="10"/>
  <c r="F6" i="10" s="1"/>
  <c r="O5" i="10"/>
  <c r="N5" i="10"/>
  <c r="E5" i="10"/>
  <c r="F5" i="10" s="1"/>
  <c r="N4" i="10"/>
  <c r="E4" i="10"/>
  <c r="F4" i="10" s="1"/>
  <c r="G2" i="7"/>
  <c r="J2" i="7"/>
  <c r="G4" i="7"/>
  <c r="G3" i="7"/>
  <c r="H3124" i="10" l="1"/>
  <c r="H2466" i="10"/>
  <c r="G2585" i="10"/>
  <c r="I232" i="10"/>
  <c r="G275" i="10"/>
  <c r="G6" i="10"/>
  <c r="I6" i="10"/>
  <c r="H6" i="10"/>
  <c r="K6" i="10" s="1"/>
  <c r="H2280" i="10"/>
  <c r="I2280" i="10"/>
  <c r="G3058" i="10"/>
  <c r="H3425" i="10"/>
  <c r="G965" i="10"/>
  <c r="I1077" i="10"/>
  <c r="G1200" i="10"/>
  <c r="H1245" i="10"/>
  <c r="I2174" i="10"/>
  <c r="G2370" i="10"/>
  <c r="H2377" i="10"/>
  <c r="H2448" i="10"/>
  <c r="I2466" i="10"/>
  <c r="K2466" i="10" s="1"/>
  <c r="H1509" i="10"/>
  <c r="H2208" i="10"/>
  <c r="G2208" i="10"/>
  <c r="I811" i="10"/>
  <c r="H811" i="10"/>
  <c r="G1960" i="10"/>
  <c r="H1960" i="10"/>
  <c r="I1960" i="10"/>
  <c r="K1960" i="10" s="1"/>
  <c r="H2300" i="10"/>
  <c r="H1682" i="10"/>
  <c r="G1872" i="10"/>
  <c r="H1872" i="10"/>
  <c r="I280" i="10"/>
  <c r="H2256" i="10"/>
  <c r="I2256" i="10"/>
  <c r="I981" i="10"/>
  <c r="K981" i="10" s="1"/>
  <c r="H2053" i="10"/>
  <c r="H2321" i="10"/>
  <c r="G2321" i="10"/>
  <c r="H2944" i="10"/>
  <c r="G2944" i="10"/>
  <c r="G1109" i="10"/>
  <c r="G1240" i="10"/>
  <c r="I2126" i="10"/>
  <c r="H2366" i="10"/>
  <c r="G2366" i="10"/>
  <c r="I2757" i="10"/>
  <c r="I2906" i="10"/>
  <c r="H3086" i="10"/>
  <c r="H68" i="10"/>
  <c r="I828" i="10"/>
  <c r="G828" i="10"/>
  <c r="I2739" i="10"/>
  <c r="G2757" i="10"/>
  <c r="K2757" i="10" s="1"/>
  <c r="G819" i="10"/>
  <c r="H141" i="10"/>
  <c r="I141" i="10"/>
  <c r="G141" i="10"/>
  <c r="I949" i="10"/>
  <c r="G1501" i="10"/>
  <c r="H1650" i="10"/>
  <c r="G2042" i="10"/>
  <c r="G213" i="10"/>
  <c r="G850" i="10"/>
  <c r="G1248" i="10"/>
  <c r="I1248" i="10"/>
  <c r="H1576" i="10"/>
  <c r="G1576" i="10"/>
  <c r="G2225" i="10"/>
  <c r="I154" i="10"/>
  <c r="I1208" i="10"/>
  <c r="G1208" i="10"/>
  <c r="G2438" i="10"/>
  <c r="I2438" i="10"/>
  <c r="H2951" i="10"/>
  <c r="I2951" i="10"/>
  <c r="H794" i="10"/>
  <c r="I794" i="10"/>
  <c r="K794" i="10" s="1"/>
  <c r="G1928" i="10"/>
  <c r="H1928" i="10"/>
  <c r="H2757" i="10"/>
  <c r="H213" i="10"/>
  <c r="I1861" i="10"/>
  <c r="G68" i="10"/>
  <c r="I133" i="10"/>
  <c r="I2053" i="10"/>
  <c r="K2053" i="10" s="1"/>
  <c r="H2304" i="10"/>
  <c r="H2403" i="10"/>
  <c r="H109" i="10"/>
  <c r="G109" i="10"/>
  <c r="H1861" i="10"/>
  <c r="I2004" i="10"/>
  <c r="G2294" i="10"/>
  <c r="H2294" i="10"/>
  <c r="H2430" i="10"/>
  <c r="H2997" i="10"/>
  <c r="G2997" i="10"/>
  <c r="H2419" i="10"/>
  <c r="H810" i="10"/>
  <c r="G901" i="10"/>
  <c r="G1170" i="10"/>
  <c r="I1461" i="10"/>
  <c r="H1503" i="10"/>
  <c r="K1503" i="10" s="1"/>
  <c r="G1882" i="10"/>
  <c r="H2754" i="10"/>
  <c r="I901" i="10"/>
  <c r="I1305" i="10"/>
  <c r="I2374" i="10"/>
  <c r="H2383" i="10"/>
  <c r="H2492" i="10"/>
  <c r="I2516" i="10"/>
  <c r="I2715" i="10"/>
  <c r="G403" i="10"/>
  <c r="H403" i="10"/>
  <c r="G419" i="10"/>
  <c r="H419" i="10"/>
  <c r="G1133" i="10"/>
  <c r="I1133" i="10"/>
  <c r="H1634" i="10"/>
  <c r="H291" i="10"/>
  <c r="I432" i="10"/>
  <c r="G432" i="10"/>
  <c r="I749" i="10"/>
  <c r="H473" i="10"/>
  <c r="I473" i="10"/>
  <c r="G70" i="10"/>
  <c r="I70" i="10"/>
  <c r="H70" i="10"/>
  <c r="G76" i="10"/>
  <c r="G435" i="10"/>
  <c r="H435" i="10"/>
  <c r="H2835" i="10"/>
  <c r="I2835" i="10"/>
  <c r="G2835" i="10"/>
  <c r="I256" i="10"/>
  <c r="H256" i="10"/>
  <c r="G387" i="10"/>
  <c r="H387" i="10"/>
  <c r="G112" i="10"/>
  <c r="G2800" i="10"/>
  <c r="G38" i="10"/>
  <c r="I38" i="10"/>
  <c r="H38" i="10"/>
  <c r="K38" i="10" s="1"/>
  <c r="H113" i="10"/>
  <c r="G717" i="10"/>
  <c r="I717" i="10"/>
  <c r="H717" i="10"/>
  <c r="G1520" i="10"/>
  <c r="H1520" i="10"/>
  <c r="G2326" i="10"/>
  <c r="G147" i="10"/>
  <c r="H147" i="10"/>
  <c r="H312" i="10"/>
  <c r="I312" i="10"/>
  <c r="I496" i="10"/>
  <c r="H496" i="10"/>
  <c r="G525" i="10"/>
  <c r="I525" i="10"/>
  <c r="H525" i="10"/>
  <c r="G1536" i="10"/>
  <c r="H1536" i="10"/>
  <c r="H1706" i="10"/>
  <c r="H4" i="10"/>
  <c r="G4" i="10"/>
  <c r="H100" i="10"/>
  <c r="G100" i="10"/>
  <c r="G102" i="10"/>
  <c r="I102" i="10"/>
  <c r="H102" i="10"/>
  <c r="H224" i="10"/>
  <c r="I224" i="10"/>
  <c r="I416" i="10"/>
  <c r="G416" i="10"/>
  <c r="G827" i="10"/>
  <c r="H2874" i="10"/>
  <c r="G1061" i="10"/>
  <c r="I1369" i="10"/>
  <c r="I1562" i="10"/>
  <c r="H1618" i="10"/>
  <c r="H1656" i="10"/>
  <c r="H2164" i="10"/>
  <c r="I2164" i="10"/>
  <c r="G2164" i="10"/>
  <c r="H2479" i="10"/>
  <c r="G2888" i="10"/>
  <c r="I2888" i="10"/>
  <c r="H2888" i="10"/>
  <c r="K2888" i="10" s="1"/>
  <c r="G146" i="10"/>
  <c r="G168" i="10"/>
  <c r="H208" i="10"/>
  <c r="G789" i="10"/>
  <c r="H789" i="10"/>
  <c r="I1061" i="10"/>
  <c r="I3051" i="10"/>
  <c r="G3051" i="10"/>
  <c r="H165" i="10"/>
  <c r="G869" i="10"/>
  <c r="I1141" i="10"/>
  <c r="G1141" i="10"/>
  <c r="G1752" i="10"/>
  <c r="H1752" i="10"/>
  <c r="I2036" i="10"/>
  <c r="H2928" i="10"/>
  <c r="I168" i="10"/>
  <c r="G181" i="10"/>
  <c r="H344" i="10"/>
  <c r="I344" i="10"/>
  <c r="H841" i="10"/>
  <c r="G1107" i="10"/>
  <c r="H1674" i="10"/>
  <c r="H1916" i="10"/>
  <c r="I1916" i="10"/>
  <c r="H1992" i="10"/>
  <c r="I2070" i="10"/>
  <c r="G2070" i="10"/>
  <c r="H2243" i="10"/>
  <c r="G2243" i="10"/>
  <c r="I2728" i="10"/>
  <c r="H2970" i="10"/>
  <c r="G2970" i="10"/>
  <c r="I272" i="10"/>
  <c r="H347" i="10"/>
  <c r="H1161" i="10"/>
  <c r="H1688" i="10"/>
  <c r="G1688" i="10"/>
  <c r="H2980" i="10"/>
  <c r="G2980" i="10"/>
  <c r="H3149" i="10"/>
  <c r="G3149" i="10"/>
  <c r="G12" i="10"/>
  <c r="G36" i="10"/>
  <c r="H46" i="10"/>
  <c r="H267" i="10"/>
  <c r="G267" i="10"/>
  <c r="I1144" i="10"/>
  <c r="H1167" i="10"/>
  <c r="G1167" i="10"/>
  <c r="G2024" i="10"/>
  <c r="K2024" i="10" s="1"/>
  <c r="I2024" i="10"/>
  <c r="H2024" i="10"/>
  <c r="I2489" i="10"/>
  <c r="H2489" i="10"/>
  <c r="H3419" i="10"/>
  <c r="I3419" i="10"/>
  <c r="G3419" i="10"/>
  <c r="G371" i="10"/>
  <c r="H371" i="10"/>
  <c r="G818" i="10"/>
  <c r="I1093" i="10"/>
  <c r="G1093" i="10"/>
  <c r="G733" i="10"/>
  <c r="I733" i="10"/>
  <c r="H181" i="10"/>
  <c r="H323" i="10"/>
  <c r="G323" i="10"/>
  <c r="G462" i="10"/>
  <c r="I820" i="10"/>
  <c r="G834" i="10"/>
  <c r="I1029" i="10"/>
  <c r="H1353" i="10"/>
  <c r="I1353" i="10"/>
  <c r="H1480" i="10"/>
  <c r="H1642" i="10"/>
  <c r="H2314" i="10"/>
  <c r="I2314" i="10"/>
  <c r="H2395" i="10"/>
  <c r="G3203" i="10"/>
  <c r="H187" i="10"/>
  <c r="G725" i="10"/>
  <c r="I725" i="10"/>
  <c r="K725" i="10" s="1"/>
  <c r="H1610" i="10"/>
  <c r="H36" i="10"/>
  <c r="H491" i="10"/>
  <c r="G1664" i="10"/>
  <c r="H1664" i="10"/>
  <c r="G2810" i="10"/>
  <c r="I789" i="10"/>
  <c r="G1533" i="10"/>
  <c r="G1744" i="10"/>
  <c r="H1744" i="10"/>
  <c r="G2747" i="10"/>
  <c r="I360" i="10"/>
  <c r="H360" i="10"/>
  <c r="I462" i="10"/>
  <c r="H475" i="10"/>
  <c r="G475" i="10"/>
  <c r="G629" i="10"/>
  <c r="I629" i="10"/>
  <c r="H629" i="10"/>
  <c r="G701" i="10"/>
  <c r="I701" i="10"/>
  <c r="K701" i="10" s="1"/>
  <c r="G1264" i="10"/>
  <c r="I1264" i="10"/>
  <c r="G1600" i="10"/>
  <c r="H1600" i="10"/>
  <c r="G2057" i="10"/>
  <c r="H3220" i="10"/>
  <c r="I3220" i="10"/>
  <c r="I1101" i="10"/>
  <c r="G1101" i="10"/>
  <c r="I1184" i="10"/>
  <c r="G1184" i="10"/>
  <c r="H1850" i="10"/>
  <c r="K1850" i="10" s="1"/>
  <c r="G1850" i="10"/>
  <c r="H2296" i="10"/>
  <c r="I2320" i="10"/>
  <c r="H128" i="10"/>
  <c r="G154" i="10"/>
  <c r="G243" i="10"/>
  <c r="G400" i="10"/>
  <c r="G565" i="10"/>
  <c r="I565" i="10"/>
  <c r="H565" i="10"/>
  <c r="G1115" i="10"/>
  <c r="G1123" i="10"/>
  <c r="I1488" i="10"/>
  <c r="G1488" i="10"/>
  <c r="G1497" i="10"/>
  <c r="I1497" i="10"/>
  <c r="G1720" i="10"/>
  <c r="H1720" i="10"/>
  <c r="I2227" i="10"/>
  <c r="G2227" i="10"/>
  <c r="H2809" i="10"/>
  <c r="I2809" i="10"/>
  <c r="G2809" i="10"/>
  <c r="I1357" i="10"/>
  <c r="H2207" i="10"/>
  <c r="G2443" i="10"/>
  <c r="I2443" i="10"/>
  <c r="H2443" i="10"/>
  <c r="I2584" i="10"/>
  <c r="G3137" i="10"/>
  <c r="G3228" i="10"/>
  <c r="H3228" i="10"/>
  <c r="I853" i="10"/>
  <c r="G853" i="10"/>
  <c r="I1181" i="10"/>
  <c r="H1181" i="10"/>
  <c r="H1694" i="10"/>
  <c r="G1776" i="10"/>
  <c r="H1776" i="10"/>
  <c r="I2799" i="10"/>
  <c r="H2799" i="10"/>
  <c r="G2799" i="10"/>
  <c r="I2992" i="10"/>
  <c r="H2992" i="10"/>
  <c r="H264" i="10"/>
  <c r="G709" i="10"/>
  <c r="G821" i="10"/>
  <c r="G997" i="10"/>
  <c r="G1162" i="10"/>
  <c r="G1528" i="10"/>
  <c r="H1528" i="10"/>
  <c r="I1578" i="10"/>
  <c r="G1784" i="10"/>
  <c r="H1784" i="10"/>
  <c r="H1816" i="10"/>
  <c r="G1874" i="10"/>
  <c r="H1908" i="10"/>
  <c r="I2086" i="10"/>
  <c r="G2086" i="10"/>
  <c r="H2286" i="10"/>
  <c r="G2286" i="10"/>
  <c r="G2769" i="10"/>
  <c r="G2836" i="10"/>
  <c r="H3118" i="10"/>
  <c r="G3118" i="10"/>
  <c r="G3188" i="10"/>
  <c r="G3254" i="10"/>
  <c r="I3254" i="10"/>
  <c r="I3413" i="10"/>
  <c r="G232" i="10"/>
  <c r="K232" i="10" s="1"/>
  <c r="H709" i="10"/>
  <c r="H792" i="10"/>
  <c r="K792" i="10" s="1"/>
  <c r="I1125" i="10"/>
  <c r="G1125" i="10"/>
  <c r="G1232" i="10"/>
  <c r="I1232" i="10"/>
  <c r="I1495" i="10"/>
  <c r="G1503" i="10"/>
  <c r="I1554" i="10"/>
  <c r="H1626" i="10"/>
  <c r="G1853" i="10"/>
  <c r="G2985" i="10"/>
  <c r="I2985" i="10"/>
  <c r="H3188" i="10"/>
  <c r="I2731" i="10"/>
  <c r="H2962" i="10"/>
  <c r="G2962" i="10"/>
  <c r="G949" i="10"/>
  <c r="K949" i="10" s="1"/>
  <c r="H2411" i="10"/>
  <c r="G2745" i="10"/>
  <c r="G3014" i="10"/>
  <c r="H3082" i="10"/>
  <c r="H3116" i="10"/>
  <c r="H3187" i="10"/>
  <c r="H3264" i="10"/>
  <c r="H3379" i="10"/>
  <c r="I1924" i="10"/>
  <c r="I2158" i="10"/>
  <c r="G2158" i="10"/>
  <c r="G2739" i="10"/>
  <c r="K2739" i="10" s="1"/>
  <c r="G2754" i="10"/>
  <c r="K2754" i="10" s="1"/>
  <c r="H3054" i="10"/>
  <c r="H2613" i="10"/>
  <c r="H2742" i="10"/>
  <c r="H3338" i="10"/>
  <c r="G1861" i="10"/>
  <c r="G86" i="10"/>
  <c r="I86" i="10"/>
  <c r="H86" i="10"/>
  <c r="H163" i="10"/>
  <c r="G163" i="10"/>
  <c r="G259" i="10"/>
  <c r="H259" i="10"/>
  <c r="H52" i="10"/>
  <c r="G52" i="10"/>
  <c r="G92" i="10"/>
  <c r="H92" i="10"/>
  <c r="G94" i="10"/>
  <c r="I94" i="10"/>
  <c r="H94" i="10"/>
  <c r="H179" i="10"/>
  <c r="G179" i="10"/>
  <c r="G184" i="10"/>
  <c r="I184" i="10"/>
  <c r="H184" i="10"/>
  <c r="H195" i="10"/>
  <c r="G195" i="10"/>
  <c r="G54" i="10"/>
  <c r="I54" i="10"/>
  <c r="H54" i="10"/>
  <c r="H115" i="10"/>
  <c r="I115" i="10"/>
  <c r="G120" i="10"/>
  <c r="H120" i="10"/>
  <c r="G203" i="10"/>
  <c r="H203" i="10"/>
  <c r="G240" i="10"/>
  <c r="I240" i="10"/>
  <c r="H240" i="10"/>
  <c r="H20" i="10"/>
  <c r="G20" i="10"/>
  <c r="H60" i="10"/>
  <c r="G60" i="10"/>
  <c r="G62" i="10"/>
  <c r="H62" i="10"/>
  <c r="I62" i="10"/>
  <c r="H152" i="10"/>
  <c r="I152" i="10"/>
  <c r="G22" i="10"/>
  <c r="I22" i="10"/>
  <c r="H22" i="10"/>
  <c r="G190" i="10"/>
  <c r="I192" i="10"/>
  <c r="H192" i="10"/>
  <c r="G192" i="10"/>
  <c r="G28" i="10"/>
  <c r="H28" i="10"/>
  <c r="G30" i="10"/>
  <c r="I30" i="10"/>
  <c r="H30" i="10"/>
  <c r="G200" i="10"/>
  <c r="H200" i="10"/>
  <c r="I200" i="10"/>
  <c r="H211" i="10"/>
  <c r="G211" i="10"/>
  <c r="H84" i="10"/>
  <c r="G84" i="10"/>
  <c r="G227" i="10"/>
  <c r="H227" i="10"/>
  <c r="H296" i="10"/>
  <c r="G296" i="10"/>
  <c r="G299" i="10"/>
  <c r="I336" i="10"/>
  <c r="H336" i="10"/>
  <c r="H14" i="10"/>
  <c r="G44" i="10"/>
  <c r="H78" i="10"/>
  <c r="I149" i="10"/>
  <c r="G162" i="10"/>
  <c r="H272" i="10"/>
  <c r="G288" i="10"/>
  <c r="G291" i="10"/>
  <c r="H299" i="10"/>
  <c r="I304" i="10"/>
  <c r="H331" i="10"/>
  <c r="G331" i="10"/>
  <c r="G336" i="10"/>
  <c r="I392" i="10"/>
  <c r="H392" i="10"/>
  <c r="G392" i="10"/>
  <c r="K392" i="10" s="1"/>
  <c r="I408" i="10"/>
  <c r="H408" i="10"/>
  <c r="G408" i="10"/>
  <c r="I424" i="10"/>
  <c r="H424" i="10"/>
  <c r="G424" i="10"/>
  <c r="G469" i="10"/>
  <c r="H469" i="10"/>
  <c r="I469" i="10"/>
  <c r="I456" i="10"/>
  <c r="H456" i="10"/>
  <c r="K456" i="10" s="1"/>
  <c r="G456" i="10"/>
  <c r="I14" i="10"/>
  <c r="H44" i="10"/>
  <c r="I78" i="10"/>
  <c r="H162" i="10"/>
  <c r="G235" i="10"/>
  <c r="G304" i="10"/>
  <c r="K304" i="10" s="1"/>
  <c r="H363" i="10"/>
  <c r="G363" i="10"/>
  <c r="I376" i="10"/>
  <c r="H376" i="10"/>
  <c r="G376" i="10"/>
  <c r="K376" i="10" s="1"/>
  <c r="I162" i="10"/>
  <c r="G176" i="10"/>
  <c r="G216" i="10"/>
  <c r="H216" i="10"/>
  <c r="G219" i="10"/>
  <c r="I296" i="10"/>
  <c r="I352" i="10"/>
  <c r="H352" i="10"/>
  <c r="G352" i="10"/>
  <c r="I440" i="10"/>
  <c r="H440" i="10"/>
  <c r="G440" i="10"/>
  <c r="G493" i="10"/>
  <c r="I493" i="10"/>
  <c r="H493" i="10"/>
  <c r="G128" i="10"/>
  <c r="G165" i="10"/>
  <c r="H176" i="10"/>
  <c r="H219" i="10"/>
  <c r="I328" i="10"/>
  <c r="H328" i="10"/>
  <c r="G328" i="10"/>
  <c r="I453" i="10"/>
  <c r="H453" i="10"/>
  <c r="G453" i="10"/>
  <c r="G457" i="10"/>
  <c r="I457" i="10"/>
  <c r="H457" i="10"/>
  <c r="G461" i="10"/>
  <c r="I461" i="10"/>
  <c r="H461" i="10"/>
  <c r="G248" i="10"/>
  <c r="H248" i="10"/>
  <c r="G251" i="10"/>
  <c r="G264" i="10"/>
  <c r="I320" i="10"/>
  <c r="G320" i="10"/>
  <c r="H339" i="10"/>
  <c r="G339" i="10"/>
  <c r="H395" i="10"/>
  <c r="G395" i="10"/>
  <c r="H411" i="10"/>
  <c r="G411" i="10"/>
  <c r="H427" i="10"/>
  <c r="G427" i="10"/>
  <c r="H12" i="10"/>
  <c r="I46" i="10"/>
  <c r="H76" i="10"/>
  <c r="H112" i="10"/>
  <c r="H116" i="10"/>
  <c r="G117" i="10"/>
  <c r="G133" i="10"/>
  <c r="K133" i="10" s="1"/>
  <c r="I146" i="10"/>
  <c r="G160" i="10"/>
  <c r="I165" i="10"/>
  <c r="H186" i="10"/>
  <c r="G187" i="10"/>
  <c r="I216" i="10"/>
  <c r="G224" i="10"/>
  <c r="H251" i="10"/>
  <c r="G315" i="10"/>
  <c r="H320" i="10"/>
  <c r="H379" i="10"/>
  <c r="G379" i="10"/>
  <c r="I112" i="10"/>
  <c r="I116" i="10"/>
  <c r="H160" i="10"/>
  <c r="G208" i="10"/>
  <c r="G256" i="10"/>
  <c r="G272" i="10"/>
  <c r="G280" i="10"/>
  <c r="H280" i="10"/>
  <c r="G283" i="10"/>
  <c r="I288" i="10"/>
  <c r="H307" i="10"/>
  <c r="G307" i="10"/>
  <c r="H355" i="10"/>
  <c r="G355" i="10"/>
  <c r="H443" i="10"/>
  <c r="G443" i="10"/>
  <c r="G347" i="10"/>
  <c r="G360" i="10"/>
  <c r="K360" i="10" s="1"/>
  <c r="H445" i="10"/>
  <c r="I449" i="10"/>
  <c r="I468" i="10"/>
  <c r="H485" i="10"/>
  <c r="G501" i="10"/>
  <c r="H501" i="10"/>
  <c r="G509" i="10"/>
  <c r="H517" i="10"/>
  <c r="G549" i="10"/>
  <c r="K549" i="10" s="1"/>
  <c r="H549" i="10"/>
  <c r="G645" i="10"/>
  <c r="H645" i="10"/>
  <c r="G685" i="10"/>
  <c r="I685" i="10"/>
  <c r="G781" i="10"/>
  <c r="I781" i="10"/>
  <c r="H781" i="10"/>
  <c r="I989" i="10"/>
  <c r="G989" i="10"/>
  <c r="I445" i="10"/>
  <c r="I485" i="10"/>
  <c r="G494" i="10"/>
  <c r="I517" i="10"/>
  <c r="H561" i="10"/>
  <c r="I561" i="10"/>
  <c r="H685" i="10"/>
  <c r="I1256" i="10"/>
  <c r="G1256" i="10"/>
  <c r="G1269" i="10"/>
  <c r="I1269" i="10"/>
  <c r="H1269" i="10"/>
  <c r="H477" i="10"/>
  <c r="I501" i="10"/>
  <c r="I509" i="10"/>
  <c r="G597" i="10"/>
  <c r="I597" i="10"/>
  <c r="H597" i="10"/>
  <c r="H617" i="10"/>
  <c r="I617" i="10"/>
  <c r="G621" i="10"/>
  <c r="I621" i="10"/>
  <c r="H665" i="10"/>
  <c r="I665" i="10"/>
  <c r="I807" i="10"/>
  <c r="G807" i="10"/>
  <c r="I1189" i="10"/>
  <c r="H1189" i="10"/>
  <c r="I477" i="10"/>
  <c r="G541" i="10"/>
  <c r="I541" i="10"/>
  <c r="H541" i="10"/>
  <c r="K541" i="10" s="1"/>
  <c r="H621" i="10"/>
  <c r="G669" i="10"/>
  <c r="I669" i="10"/>
  <c r="H669" i="10"/>
  <c r="H689" i="10"/>
  <c r="I689" i="10"/>
  <c r="G693" i="10"/>
  <c r="I693" i="10"/>
  <c r="H705" i="10"/>
  <c r="I705" i="10"/>
  <c r="G368" i="10"/>
  <c r="G384" i="10"/>
  <c r="G557" i="10"/>
  <c r="H573" i="10"/>
  <c r="H581" i="10"/>
  <c r="G637" i="10"/>
  <c r="I637" i="10"/>
  <c r="G653" i="10"/>
  <c r="I653" i="10"/>
  <c r="H693" i="10"/>
  <c r="G757" i="10"/>
  <c r="I757" i="10"/>
  <c r="H757" i="10"/>
  <c r="H1281" i="10"/>
  <c r="I1281" i="10"/>
  <c r="H368" i="10"/>
  <c r="H384" i="10"/>
  <c r="H400" i="10"/>
  <c r="H416" i="10"/>
  <c r="K416" i="10" s="1"/>
  <c r="H432" i="10"/>
  <c r="G496" i="10"/>
  <c r="H557" i="10"/>
  <c r="I573" i="10"/>
  <c r="I581" i="10"/>
  <c r="G605" i="10"/>
  <c r="I605" i="10"/>
  <c r="H605" i="10"/>
  <c r="H625" i="10"/>
  <c r="I625" i="10"/>
  <c r="H637" i="10"/>
  <c r="H653" i="10"/>
  <c r="G677" i="10"/>
  <c r="H677" i="10"/>
  <c r="H729" i="10"/>
  <c r="I729" i="10"/>
  <c r="G843" i="10"/>
  <c r="I925" i="10"/>
  <c r="G925" i="10"/>
  <c r="I1053" i="10"/>
  <c r="G1053" i="10"/>
  <c r="I1173" i="10"/>
  <c r="H1173" i="10"/>
  <c r="I368" i="10"/>
  <c r="G450" i="10"/>
  <c r="G468" i="10"/>
  <c r="G533" i="10"/>
  <c r="I533" i="10"/>
  <c r="H533" i="10"/>
  <c r="H806" i="10"/>
  <c r="G806" i="10"/>
  <c r="G312" i="10"/>
  <c r="G344" i="10"/>
  <c r="H449" i="10"/>
  <c r="G589" i="10"/>
  <c r="I589" i="10"/>
  <c r="I609" i="10"/>
  <c r="G613" i="10"/>
  <c r="H613" i="10"/>
  <c r="I657" i="10"/>
  <c r="G661" i="10"/>
  <c r="I661" i="10"/>
  <c r="H661" i="10"/>
  <c r="I893" i="10"/>
  <c r="G893" i="10"/>
  <c r="I957" i="10"/>
  <c r="G957" i="10"/>
  <c r="K957" i="10" s="1"/>
  <c r="I1021" i="10"/>
  <c r="G1021" i="10"/>
  <c r="G1192" i="10"/>
  <c r="I1192" i="10"/>
  <c r="I713" i="10"/>
  <c r="G797" i="10"/>
  <c r="H805" i="10"/>
  <c r="G837" i="10"/>
  <c r="G845" i="10"/>
  <c r="G861" i="10"/>
  <c r="G917" i="10"/>
  <c r="G1045" i="10"/>
  <c r="G1085" i="10"/>
  <c r="I1109" i="10"/>
  <c r="I1168" i="10"/>
  <c r="G1213" i="10"/>
  <c r="H1213" i="10"/>
  <c r="I1216" i="10"/>
  <c r="H1237" i="10"/>
  <c r="I1245" i="10"/>
  <c r="G1272" i="10"/>
  <c r="I1321" i="10"/>
  <c r="G1325" i="10"/>
  <c r="H1325" i="10"/>
  <c r="G1381" i="10"/>
  <c r="I1381" i="10"/>
  <c r="I1393" i="10"/>
  <c r="I1397" i="10"/>
  <c r="H1397" i="10"/>
  <c r="H1409" i="10"/>
  <c r="I1409" i="10"/>
  <c r="H1425" i="10"/>
  <c r="I1425" i="10"/>
  <c r="H1441" i="10"/>
  <c r="I1441" i="10"/>
  <c r="G1485" i="10"/>
  <c r="H1485" i="10"/>
  <c r="H1584" i="10"/>
  <c r="G1586" i="10"/>
  <c r="I1586" i="10"/>
  <c r="H1586" i="10"/>
  <c r="H1702" i="10"/>
  <c r="I1851" i="10"/>
  <c r="H1867" i="10"/>
  <c r="I1867" i="10"/>
  <c r="H1892" i="10"/>
  <c r="I1892" i="10"/>
  <c r="G1920" i="10"/>
  <c r="H1920" i="10"/>
  <c r="I1920" i="10"/>
  <c r="G1936" i="10"/>
  <c r="I1936" i="10"/>
  <c r="H1936" i="10"/>
  <c r="I1964" i="10"/>
  <c r="G1968" i="10"/>
  <c r="I1968" i="10"/>
  <c r="H1968" i="10"/>
  <c r="I2012" i="10"/>
  <c r="I721" i="10"/>
  <c r="G749" i="10"/>
  <c r="H749" i="10"/>
  <c r="H765" i="10"/>
  <c r="H773" i="10"/>
  <c r="H796" i="10"/>
  <c r="I796" i="10"/>
  <c r="H839" i="10"/>
  <c r="I839" i="10"/>
  <c r="I861" i="10"/>
  <c r="I877" i="10"/>
  <c r="I917" i="10"/>
  <c r="I1005" i="10"/>
  <c r="I1045" i="10"/>
  <c r="K1045" i="10" s="1"/>
  <c r="G1075" i="10"/>
  <c r="G1139" i="10"/>
  <c r="H1145" i="10"/>
  <c r="G1154" i="10"/>
  <c r="I1154" i="10"/>
  <c r="G1161" i="10"/>
  <c r="I1161" i="10"/>
  <c r="K1161" i="10" s="1"/>
  <c r="H1165" i="10"/>
  <c r="G1168" i="10"/>
  <c r="G1229" i="10"/>
  <c r="H1229" i="10"/>
  <c r="I1337" i="10"/>
  <c r="G1341" i="10"/>
  <c r="H1341" i="10"/>
  <c r="H1381" i="10"/>
  <c r="I1413" i="10"/>
  <c r="I1429" i="10"/>
  <c r="I1445" i="10"/>
  <c r="I1457" i="10"/>
  <c r="G1461" i="10"/>
  <c r="H1461" i="10"/>
  <c r="I1480" i="10"/>
  <c r="G1480" i="10"/>
  <c r="G1514" i="10"/>
  <c r="H1514" i="10"/>
  <c r="H1592" i="10"/>
  <c r="G1592" i="10"/>
  <c r="G1616" i="10"/>
  <c r="H1616" i="10"/>
  <c r="G741" i="10"/>
  <c r="I741" i="10"/>
  <c r="I765" i="10"/>
  <c r="I773" i="10"/>
  <c r="G792" i="10"/>
  <c r="I792" i="10"/>
  <c r="G836" i="10"/>
  <c r="G877" i="10"/>
  <c r="G1005" i="10"/>
  <c r="I1091" i="10"/>
  <c r="G1144" i="10"/>
  <c r="K1144" i="10" s="1"/>
  <c r="H1154" i="10"/>
  <c r="H1164" i="10"/>
  <c r="I1213" i="10"/>
  <c r="G1285" i="10"/>
  <c r="I1285" i="10"/>
  <c r="H1297" i="10"/>
  <c r="I1297" i="10"/>
  <c r="G1357" i="10"/>
  <c r="H1357" i="10"/>
  <c r="H1500" i="10"/>
  <c r="I1500" i="10"/>
  <c r="H1506" i="10"/>
  <c r="G1530" i="10"/>
  <c r="I1530" i="10"/>
  <c r="H1544" i="10"/>
  <c r="G1544" i="10"/>
  <c r="G1546" i="10"/>
  <c r="H1546" i="10"/>
  <c r="I1546" i="10"/>
  <c r="H1568" i="10"/>
  <c r="G1568" i="10"/>
  <c r="G1570" i="10"/>
  <c r="H1570" i="10"/>
  <c r="I1570" i="10"/>
  <c r="G1594" i="10"/>
  <c r="I1594" i="10"/>
  <c r="H1594" i="10"/>
  <c r="G1640" i="10"/>
  <c r="H1640" i="10"/>
  <c r="H1900" i="10"/>
  <c r="I1900" i="10"/>
  <c r="G1904" i="10"/>
  <c r="I1904" i="10"/>
  <c r="H1904" i="10"/>
  <c r="I909" i="10"/>
  <c r="I1037" i="10"/>
  <c r="I1131" i="10"/>
  <c r="G1261" i="10"/>
  <c r="H1261" i="10"/>
  <c r="G1301" i="10"/>
  <c r="I1301" i="10"/>
  <c r="H1313" i="10"/>
  <c r="I1313" i="10"/>
  <c r="G1373" i="10"/>
  <c r="H1373" i="10"/>
  <c r="G1477" i="10"/>
  <c r="I1477" i="10"/>
  <c r="G1506" i="10"/>
  <c r="H1530" i="10"/>
  <c r="H1830" i="10"/>
  <c r="H1876" i="10"/>
  <c r="I1876" i="10"/>
  <c r="G1880" i="10"/>
  <c r="I1880" i="10"/>
  <c r="H1880" i="10"/>
  <c r="I1948" i="10"/>
  <c r="G1952" i="10"/>
  <c r="I1952" i="10"/>
  <c r="H1952" i="10"/>
  <c r="H733" i="10"/>
  <c r="H741" i="10"/>
  <c r="G795" i="10"/>
  <c r="I823" i="10"/>
  <c r="G835" i="10"/>
  <c r="G909" i="10"/>
  <c r="G981" i="10"/>
  <c r="G1037" i="10"/>
  <c r="G1117" i="10"/>
  <c r="G1131" i="10"/>
  <c r="G1149" i="10"/>
  <c r="I1205" i="10"/>
  <c r="H1205" i="10"/>
  <c r="G1224" i="10"/>
  <c r="G1253" i="10"/>
  <c r="I1253" i="10"/>
  <c r="H1301" i="10"/>
  <c r="G1317" i="10"/>
  <c r="I1317" i="10"/>
  <c r="H1329" i="10"/>
  <c r="I1329" i="10"/>
  <c r="I1385" i="10"/>
  <c r="I1389" i="10"/>
  <c r="H1389" i="10"/>
  <c r="I1401" i="10"/>
  <c r="G1405" i="10"/>
  <c r="H1405" i="10"/>
  <c r="H1417" i="10"/>
  <c r="I1417" i="10"/>
  <c r="H1433" i="10"/>
  <c r="I1433" i="10"/>
  <c r="H1449" i="10"/>
  <c r="I1449" i="10"/>
  <c r="I1506" i="10"/>
  <c r="H1552" i="10"/>
  <c r="G1552" i="10"/>
  <c r="G1602" i="10"/>
  <c r="I1602" i="10"/>
  <c r="G1624" i="10"/>
  <c r="H1624" i="10"/>
  <c r="H1808" i="10"/>
  <c r="G1808" i="10"/>
  <c r="G1864" i="10"/>
  <c r="I1864" i="10"/>
  <c r="H1864" i="10"/>
  <c r="I1868" i="10"/>
  <c r="H1870" i="10"/>
  <c r="G1870" i="10"/>
  <c r="I1956" i="10"/>
  <c r="H791" i="10"/>
  <c r="I941" i="10"/>
  <c r="I1069" i="10"/>
  <c r="I1083" i="10"/>
  <c r="I1117" i="10"/>
  <c r="G1221" i="10"/>
  <c r="I1221" i="10"/>
  <c r="I1261" i="10"/>
  <c r="G1277" i="10"/>
  <c r="H1277" i="10"/>
  <c r="G1333" i="10"/>
  <c r="I1333" i="10"/>
  <c r="H1345" i="10"/>
  <c r="I1345" i="10"/>
  <c r="I1373" i="10"/>
  <c r="I1421" i="10"/>
  <c r="I1437" i="10"/>
  <c r="G1453" i="10"/>
  <c r="I1453" i="10"/>
  <c r="H1465" i="10"/>
  <c r="I1465" i="10"/>
  <c r="H1602" i="10"/>
  <c r="G1648" i="10"/>
  <c r="H1648" i="10"/>
  <c r="H1849" i="10"/>
  <c r="I1849" i="10"/>
  <c r="G1984" i="10"/>
  <c r="I1984" i="10"/>
  <c r="H1984" i="10"/>
  <c r="G2000" i="10"/>
  <c r="H2000" i="10"/>
  <c r="I2000" i="10"/>
  <c r="I829" i="10"/>
  <c r="G851" i="10"/>
  <c r="I869" i="10"/>
  <c r="G885" i="10"/>
  <c r="G941" i="10"/>
  <c r="I997" i="10"/>
  <c r="G1013" i="10"/>
  <c r="G1069" i="10"/>
  <c r="G1083" i="10"/>
  <c r="I1148" i="10"/>
  <c r="H1148" i="10"/>
  <c r="G1166" i="10"/>
  <c r="H1175" i="10"/>
  <c r="H1221" i="10"/>
  <c r="H1253" i="10"/>
  <c r="I1289" i="10"/>
  <c r="G1293" i="10"/>
  <c r="H1293" i="10"/>
  <c r="H1333" i="10"/>
  <c r="G1349" i="10"/>
  <c r="I1349" i="10"/>
  <c r="H1361" i="10"/>
  <c r="I1361" i="10"/>
  <c r="I1405" i="10"/>
  <c r="H1421" i="10"/>
  <c r="H1437" i="10"/>
  <c r="H1453" i="10"/>
  <c r="G1469" i="10"/>
  <c r="I1469" i="10"/>
  <c r="I1472" i="10"/>
  <c r="G1493" i="10"/>
  <c r="I1493" i="10"/>
  <c r="I1496" i="10"/>
  <c r="H1496" i="10"/>
  <c r="G1522" i="10"/>
  <c r="H1522" i="10"/>
  <c r="G1608" i="10"/>
  <c r="H1608" i="10"/>
  <c r="H1696" i="10"/>
  <c r="G1696" i="10"/>
  <c r="H1840" i="10"/>
  <c r="G1840" i="10"/>
  <c r="I1854" i="10"/>
  <c r="G1854" i="10"/>
  <c r="H1884" i="10"/>
  <c r="I1884" i="10"/>
  <c r="G805" i="10"/>
  <c r="I885" i="10"/>
  <c r="I973" i="10"/>
  <c r="I1013" i="10"/>
  <c r="I1099" i="10"/>
  <c r="G1157" i="10"/>
  <c r="I1197" i="10"/>
  <c r="G1237" i="10"/>
  <c r="G1309" i="10"/>
  <c r="H1309" i="10"/>
  <c r="G1365" i="10"/>
  <c r="I1365" i="10"/>
  <c r="H1377" i="10"/>
  <c r="I1377" i="10"/>
  <c r="H1488" i="10"/>
  <c r="H1512" i="10"/>
  <c r="G1512" i="10"/>
  <c r="H1560" i="10"/>
  <c r="G1560" i="10"/>
  <c r="G1632" i="10"/>
  <c r="H1632" i="10"/>
  <c r="I1932" i="10"/>
  <c r="H1554" i="10"/>
  <c r="H1562" i="10"/>
  <c r="I1666" i="10"/>
  <c r="G1674" i="10"/>
  <c r="I1698" i="10"/>
  <c r="G1706" i="10"/>
  <c r="G1944" i="10"/>
  <c r="I1944" i="10"/>
  <c r="G2016" i="10"/>
  <c r="H2016" i="10"/>
  <c r="G2032" i="10"/>
  <c r="I2032" i="10"/>
  <c r="H2032" i="10"/>
  <c r="I2055" i="10"/>
  <c r="G2055" i="10"/>
  <c r="G2188" i="10"/>
  <c r="I2188" i="10"/>
  <c r="H2188" i="10"/>
  <c r="I2190" i="10"/>
  <c r="G2190" i="10"/>
  <c r="I2264" i="10"/>
  <c r="H2264" i="10"/>
  <c r="H1883" i="10"/>
  <c r="I1928" i="10"/>
  <c r="I2016" i="10"/>
  <c r="I2020" i="10"/>
  <c r="I2272" i="10"/>
  <c r="H2272" i="10"/>
  <c r="H2421" i="10"/>
  <c r="G1610" i="10"/>
  <c r="K1610" i="10" s="1"/>
  <c r="G1618" i="10"/>
  <c r="G1626" i="10"/>
  <c r="G1634" i="10"/>
  <c r="G1642" i="10"/>
  <c r="G1650" i="10"/>
  <c r="I1674" i="10"/>
  <c r="G1682" i="10"/>
  <c r="I1706" i="10"/>
  <c r="G1714" i="10"/>
  <c r="H1944" i="10"/>
  <c r="G1992" i="10"/>
  <c r="I1992" i="10"/>
  <c r="I2059" i="10"/>
  <c r="H2059" i="10"/>
  <c r="I2110" i="10"/>
  <c r="G2110" i="10"/>
  <c r="I2142" i="10"/>
  <c r="G2142" i="10"/>
  <c r="I2166" i="10"/>
  <c r="G2166" i="10"/>
  <c r="H2284" i="10"/>
  <c r="I2288" i="10"/>
  <c r="H2288" i="10"/>
  <c r="H2312" i="10"/>
  <c r="G2312" i="10"/>
  <c r="G1888" i="10"/>
  <c r="G1976" i="10"/>
  <c r="I1976" i="10"/>
  <c r="I2040" i="10"/>
  <c r="H2040" i="10"/>
  <c r="I2118" i="10"/>
  <c r="G2118" i="10"/>
  <c r="G2150" i="10"/>
  <c r="I2150" i="10"/>
  <c r="I2172" i="10"/>
  <c r="H2172" i="10"/>
  <c r="G2172" i="10"/>
  <c r="G2210" i="10"/>
  <c r="H2210" i="10"/>
  <c r="H2248" i="10"/>
  <c r="I2248" i="10"/>
  <c r="G2338" i="10"/>
  <c r="H2343" i="10"/>
  <c r="G2343" i="10"/>
  <c r="H2369" i="10"/>
  <c r="I1610" i="10"/>
  <c r="I1618" i="10"/>
  <c r="I1626" i="10"/>
  <c r="I1634" i="10"/>
  <c r="I1642" i="10"/>
  <c r="I1650" i="10"/>
  <c r="G1658" i="10"/>
  <c r="G1672" i="10"/>
  <c r="I1682" i="10"/>
  <c r="G1690" i="10"/>
  <c r="G1704" i="10"/>
  <c r="I1714" i="10"/>
  <c r="G1736" i="10"/>
  <c r="G1768" i="10"/>
  <c r="G1800" i="10"/>
  <c r="G1832" i="10"/>
  <c r="H1871" i="10"/>
  <c r="H1888" i="10"/>
  <c r="I1908" i="10"/>
  <c r="G2214" i="10"/>
  <c r="I2214" i="10"/>
  <c r="G2334" i="10"/>
  <c r="H2385" i="10"/>
  <c r="H1658" i="10"/>
  <c r="H1690" i="10"/>
  <c r="G1857" i="10"/>
  <c r="I1871" i="10"/>
  <c r="I1888" i="10"/>
  <c r="H1896" i="10"/>
  <c r="G1912" i="10"/>
  <c r="I1912" i="10"/>
  <c r="H1976" i="10"/>
  <c r="H2232" i="10"/>
  <c r="I2232" i="10"/>
  <c r="H2276" i="10"/>
  <c r="I2341" i="10"/>
  <c r="H2341" i="10"/>
  <c r="G2341" i="10"/>
  <c r="I1501" i="10"/>
  <c r="H1517" i="10"/>
  <c r="H1538" i="10"/>
  <c r="H1578" i="10"/>
  <c r="I1658" i="10"/>
  <c r="G1666" i="10"/>
  <c r="G1680" i="10"/>
  <c r="I1690" i="10"/>
  <c r="G1698" i="10"/>
  <c r="G1712" i="10"/>
  <c r="G1728" i="10"/>
  <c r="G1760" i="10"/>
  <c r="G1792" i="10"/>
  <c r="G1824" i="10"/>
  <c r="I1857" i="10"/>
  <c r="G1869" i="10"/>
  <c r="I1872" i="10"/>
  <c r="I1896" i="10"/>
  <c r="G2008" i="10"/>
  <c r="I2008" i="10"/>
  <c r="H2008" i="10"/>
  <c r="I2044" i="10"/>
  <c r="H2044" i="10"/>
  <c r="G2044" i="10"/>
  <c r="H2074" i="10"/>
  <c r="I2094" i="10"/>
  <c r="G2094" i="10"/>
  <c r="I2180" i="10"/>
  <c r="H2180" i="10"/>
  <c r="G2180" i="10"/>
  <c r="H2199" i="10"/>
  <c r="G2199" i="10"/>
  <c r="H2240" i="10"/>
  <c r="I2240" i="10"/>
  <c r="H2292" i="10"/>
  <c r="H2327" i="10"/>
  <c r="G2327" i="10"/>
  <c r="I2332" i="10"/>
  <c r="H2332" i="10"/>
  <c r="I1538" i="10"/>
  <c r="H1666" i="10"/>
  <c r="H1698" i="10"/>
  <c r="H1912" i="10"/>
  <c r="I1996" i="10"/>
  <c r="I2028" i="10"/>
  <c r="I2182" i="10"/>
  <c r="G2182" i="10"/>
  <c r="H2353" i="10"/>
  <c r="G2353" i="10"/>
  <c r="I2363" i="10"/>
  <c r="H2363" i="10"/>
  <c r="I2464" i="10"/>
  <c r="H2464" i="10"/>
  <c r="G2674" i="10"/>
  <c r="I2674" i="10"/>
  <c r="G2683" i="10"/>
  <c r="H2683" i="10"/>
  <c r="G2701" i="10"/>
  <c r="I2701" i="10"/>
  <c r="H2701" i="10"/>
  <c r="K2701" i="10" s="1"/>
  <c r="G2767" i="10"/>
  <c r="I3444" i="10"/>
  <c r="G2102" i="10"/>
  <c r="G2302" i="10"/>
  <c r="H2326" i="10"/>
  <c r="G2361" i="10"/>
  <c r="H2387" i="10"/>
  <c r="H2393" i="10"/>
  <c r="G2395" i="10"/>
  <c r="I2427" i="10"/>
  <c r="I2449" i="10"/>
  <c r="H2449" i="10"/>
  <c r="H2477" i="10"/>
  <c r="I2477" i="10"/>
  <c r="G2477" i="10"/>
  <c r="H2495" i="10"/>
  <c r="G2495" i="10"/>
  <c r="H2497" i="10"/>
  <c r="G2497" i="10"/>
  <c r="H2524" i="10"/>
  <c r="I2524" i="10"/>
  <c r="G2540" i="10"/>
  <c r="H2542" i="10"/>
  <c r="I2542" i="10"/>
  <c r="H2560" i="10"/>
  <c r="I2560" i="10"/>
  <c r="G2591" i="10"/>
  <c r="H2591" i="10"/>
  <c r="I2624" i="10"/>
  <c r="I2634" i="10"/>
  <c r="G2646" i="10"/>
  <c r="I2646" i="10"/>
  <c r="K2646" i="10" s="1"/>
  <c r="H2646" i="10"/>
  <c r="H2674" i="10"/>
  <c r="G2681" i="10"/>
  <c r="I2681" i="10"/>
  <c r="H2681" i="10"/>
  <c r="I2692" i="10"/>
  <c r="I2781" i="10"/>
  <c r="G2781" i="10"/>
  <c r="H2781" i="10"/>
  <c r="G2828" i="10"/>
  <c r="G2230" i="10"/>
  <c r="H2324" i="10"/>
  <c r="I2326" i="10"/>
  <c r="G2336" i="10"/>
  <c r="H2425" i="10"/>
  <c r="H2456" i="10"/>
  <c r="I2495" i="10"/>
  <c r="H2500" i="10"/>
  <c r="I2505" i="10"/>
  <c r="H2505" i="10"/>
  <c r="G2522" i="10"/>
  <c r="G2524" i="10"/>
  <c r="G2542" i="10"/>
  <c r="G2558" i="10"/>
  <c r="G2560" i="10"/>
  <c r="G2610" i="10"/>
  <c r="H2610" i="10"/>
  <c r="G2620" i="10"/>
  <c r="H2620" i="10"/>
  <c r="G2664" i="10"/>
  <c r="H2664" i="10"/>
  <c r="I2668" i="10"/>
  <c r="G2679" i="10"/>
  <c r="I2679" i="10"/>
  <c r="I2683" i="10"/>
  <c r="G2763" i="10"/>
  <c r="H3069" i="10"/>
  <c r="I3069" i="10"/>
  <c r="G3069" i="10"/>
  <c r="G2254" i="10"/>
  <c r="H2336" i="10"/>
  <c r="H2355" i="10"/>
  <c r="G2413" i="10"/>
  <c r="H2413" i="10"/>
  <c r="H2423" i="10"/>
  <c r="G2432" i="10"/>
  <c r="H2432" i="10"/>
  <c r="G2465" i="10"/>
  <c r="I2465" i="10"/>
  <c r="G2469" i="10"/>
  <c r="I2469" i="10"/>
  <c r="H2482" i="10"/>
  <c r="H2514" i="10"/>
  <c r="G2514" i="10"/>
  <c r="G2593" i="10"/>
  <c r="I2593" i="10"/>
  <c r="H2593" i="10"/>
  <c r="G2595" i="10"/>
  <c r="I2595" i="10"/>
  <c r="H2595" i="10"/>
  <c r="G2633" i="10"/>
  <c r="I2633" i="10"/>
  <c r="G2651" i="10"/>
  <c r="I2651" i="10"/>
  <c r="H2651" i="10"/>
  <c r="G2691" i="10"/>
  <c r="I2691" i="10"/>
  <c r="H2691" i="10"/>
  <c r="I2697" i="10"/>
  <c r="H2711" i="10"/>
  <c r="I2726" i="10"/>
  <c r="H2726" i="10"/>
  <c r="G2726" i="10"/>
  <c r="G2737" i="10"/>
  <c r="I2749" i="10"/>
  <c r="H2749" i="10"/>
  <c r="G2805" i="10"/>
  <c r="I2336" i="10"/>
  <c r="I2456" i="10"/>
  <c r="H2469" i="10"/>
  <c r="H2487" i="10"/>
  <c r="I2487" i="10"/>
  <c r="G2505" i="10"/>
  <c r="G2512" i="10"/>
  <c r="I2514" i="10"/>
  <c r="H2576" i="10"/>
  <c r="G2576" i="10"/>
  <c r="I2587" i="10"/>
  <c r="H2587" i="10"/>
  <c r="G2597" i="10"/>
  <c r="H2597" i="10"/>
  <c r="H2633" i="10"/>
  <c r="I2642" i="10"/>
  <c r="I2664" i="10"/>
  <c r="G2693" i="10"/>
  <c r="I2693" i="10"/>
  <c r="H2709" i="10"/>
  <c r="G2709" i="10"/>
  <c r="G2724" i="10"/>
  <c r="H2724" i="10"/>
  <c r="G2749" i="10"/>
  <c r="H2969" i="10"/>
  <c r="I2969" i="10"/>
  <c r="G2045" i="10"/>
  <c r="G2078" i="10"/>
  <c r="G2134" i="10"/>
  <c r="G2203" i="10"/>
  <c r="G2204" i="10"/>
  <c r="I2207" i="10"/>
  <c r="G2235" i="10"/>
  <c r="G2238" i="10"/>
  <c r="G2246" i="10"/>
  <c r="G2441" i="10"/>
  <c r="H2461" i="10"/>
  <c r="G2461" i="10"/>
  <c r="H2550" i="10"/>
  <c r="I2550" i="10"/>
  <c r="G2550" i="10"/>
  <c r="K2550" i="10" s="1"/>
  <c r="H2568" i="10"/>
  <c r="K2568" i="10" s="1"/>
  <c r="I2568" i="10"/>
  <c r="G2602" i="10"/>
  <c r="H2602" i="10"/>
  <c r="I2682" i="10"/>
  <c r="H2684" i="10"/>
  <c r="H2702" i="10"/>
  <c r="G2707" i="10"/>
  <c r="H2719" i="10"/>
  <c r="H2045" i="10"/>
  <c r="H2200" i="10"/>
  <c r="H2203" i="10"/>
  <c r="O2230" i="10"/>
  <c r="G2278" i="10"/>
  <c r="G2405" i="10"/>
  <c r="H2405" i="10"/>
  <c r="G2435" i="10"/>
  <c r="H2441" i="10"/>
  <c r="G2485" i="10"/>
  <c r="G2530" i="10"/>
  <c r="H2532" i="10"/>
  <c r="G2532" i="10"/>
  <c r="G2566" i="10"/>
  <c r="G2615" i="10"/>
  <c r="K2615" i="10" s="1"/>
  <c r="I2615" i="10"/>
  <c r="G2628" i="10"/>
  <c r="I2628" i="10"/>
  <c r="G2638" i="10"/>
  <c r="I2638" i="10"/>
  <c r="H2638" i="10"/>
  <c r="G2656" i="10"/>
  <c r="K2656" i="10" s="1"/>
  <c r="I2656" i="10"/>
  <c r="H2656" i="10"/>
  <c r="G2669" i="10"/>
  <c r="H2669" i="10"/>
  <c r="I2680" i="10"/>
  <c r="I2684" i="10"/>
  <c r="H2717" i="10"/>
  <c r="G2717" i="10"/>
  <c r="G2744" i="10"/>
  <c r="H2744" i="10"/>
  <c r="I2762" i="10"/>
  <c r="H2762" i="10"/>
  <c r="G2762" i="10"/>
  <c r="G2787" i="10"/>
  <c r="I2200" i="10"/>
  <c r="B2231" i="10"/>
  <c r="O2307" i="10" s="1"/>
  <c r="G2368" i="10"/>
  <c r="H2401" i="10"/>
  <c r="I2457" i="10"/>
  <c r="H2457" i="10"/>
  <c r="I2532" i="10"/>
  <c r="K2532" i="10" s="1"/>
  <c r="I2575" i="10"/>
  <c r="H2575" i="10"/>
  <c r="H2615" i="10"/>
  <c r="H2628" i="10"/>
  <c r="I2650" i="10"/>
  <c r="I2687" i="10"/>
  <c r="G2727" i="10"/>
  <c r="I2736" i="10"/>
  <c r="H2736" i="10"/>
  <c r="I2744" i="10"/>
  <c r="G2792" i="10"/>
  <c r="G2878" i="10"/>
  <c r="I2878" i="10"/>
  <c r="H2878" i="10"/>
  <c r="G2444" i="10"/>
  <c r="H2845" i="10"/>
  <c r="G2896" i="10"/>
  <c r="I2896" i="10"/>
  <c r="H2896" i="10"/>
  <c r="H2947" i="10"/>
  <c r="H2965" i="10"/>
  <c r="H3046" i="10"/>
  <c r="H3408" i="10"/>
  <c r="G3408" i="10"/>
  <c r="H3423" i="10"/>
  <c r="G3423" i="10"/>
  <c r="G2818" i="10"/>
  <c r="G2841" i="10"/>
  <c r="G2914" i="10"/>
  <c r="I2914" i="10"/>
  <c r="H2914" i="10"/>
  <c r="G2924" i="10"/>
  <c r="I2924" i="10"/>
  <c r="H2924" i="10"/>
  <c r="H2943" i="10"/>
  <c r="I2943" i="10"/>
  <c r="H2961" i="10"/>
  <c r="I2961" i="10"/>
  <c r="I3006" i="10"/>
  <c r="G3006" i="10"/>
  <c r="H2841" i="10"/>
  <c r="I2892" i="10"/>
  <c r="H2892" i="10"/>
  <c r="H2952" i="10"/>
  <c r="G2952" i="10"/>
  <c r="H2984" i="10"/>
  <c r="I2984" i="10"/>
  <c r="H3142" i="10"/>
  <c r="I3215" i="10"/>
  <c r="H3215" i="10"/>
  <c r="G3215" i="10"/>
  <c r="H3266" i="10"/>
  <c r="G3266" i="10"/>
  <c r="G3361" i="10"/>
  <c r="G2734" i="10"/>
  <c r="G2782" i="10"/>
  <c r="I2827" i="10"/>
  <c r="H2827" i="10"/>
  <c r="G2827" i="10"/>
  <c r="I2952" i="10"/>
  <c r="I3349" i="10"/>
  <c r="H3349" i="10"/>
  <c r="G3349" i="10"/>
  <c r="I3354" i="10"/>
  <c r="H3354" i="10"/>
  <c r="I2705" i="10"/>
  <c r="H2710" i="10"/>
  <c r="I2723" i="10"/>
  <c r="G2773" i="10"/>
  <c r="G2823" i="10"/>
  <c r="I2844" i="10"/>
  <c r="H2844" i="10"/>
  <c r="K2844" i="10" s="1"/>
  <c r="G2844" i="10"/>
  <c r="H2920" i="10"/>
  <c r="H2955" i="10"/>
  <c r="I3033" i="10"/>
  <c r="H3033" i="10"/>
  <c r="G3033" i="10"/>
  <c r="G3061" i="10"/>
  <c r="I3061" i="10"/>
  <c r="H3061" i="10"/>
  <c r="H3181" i="10"/>
  <c r="G3181" i="10"/>
  <c r="G3248" i="10"/>
  <c r="I3248" i="10"/>
  <c r="H3248" i="10"/>
  <c r="I2710" i="10"/>
  <c r="G2716" i="10"/>
  <c r="G2731" i="10"/>
  <c r="H2773" i="10"/>
  <c r="K2773" i="10" s="1"/>
  <c r="I2791" i="10"/>
  <c r="H2791" i="10"/>
  <c r="I2817" i="10"/>
  <c r="H2817" i="10"/>
  <c r="G2817" i="10"/>
  <c r="H2884" i="10"/>
  <c r="H2910" i="10"/>
  <c r="H2989" i="10"/>
  <c r="K2989" i="10" s="1"/>
  <c r="G2989" i="10"/>
  <c r="G3236" i="10"/>
  <c r="H3236" i="10"/>
  <c r="H3284" i="10"/>
  <c r="I3284" i="10"/>
  <c r="K2448" i="10"/>
  <c r="I2694" i="10"/>
  <c r="H2716" i="10"/>
  <c r="H2731" i="10"/>
  <c r="I2773" i="10"/>
  <c r="G2791" i="10"/>
  <c r="G2871" i="10"/>
  <c r="G2932" i="10"/>
  <c r="I2932" i="10"/>
  <c r="H2932" i="10"/>
  <c r="H2983" i="10"/>
  <c r="K2983" i="10" s="1"/>
  <c r="I2983" i="10"/>
  <c r="G2983" i="10"/>
  <c r="I2989" i="10"/>
  <c r="I2998" i="10"/>
  <c r="G2998" i="10"/>
  <c r="H3038" i="10"/>
  <c r="H3078" i="10"/>
  <c r="G3092" i="10"/>
  <c r="H3092" i="10"/>
  <c r="G3246" i="10"/>
  <c r="H3246" i="10"/>
  <c r="H3275" i="10"/>
  <c r="I3275" i="10"/>
  <c r="H2906" i="10"/>
  <c r="K2906" i="10" s="1"/>
  <c r="I2944" i="10"/>
  <c r="I2962" i="10"/>
  <c r="I2970" i="10"/>
  <c r="G3129" i="10"/>
  <c r="I3205" i="10"/>
  <c r="H3205" i="10"/>
  <c r="G3205" i="10"/>
  <c r="K3205" i="10" s="1"/>
  <c r="I3230" i="10"/>
  <c r="H3230" i="10"/>
  <c r="G3230" i="10"/>
  <c r="H3280" i="10"/>
  <c r="I3280" i="10"/>
  <c r="H3282" i="10"/>
  <c r="I3282" i="10"/>
  <c r="H3315" i="10"/>
  <c r="I3381" i="10"/>
  <c r="H3381" i="10"/>
  <c r="G3381" i="10"/>
  <c r="H3417" i="10"/>
  <c r="H3493" i="10"/>
  <c r="G3493" i="10"/>
  <c r="I3212" i="10"/>
  <c r="H3212" i="10"/>
  <c r="G3212" i="10"/>
  <c r="G3226" i="10"/>
  <c r="I3313" i="10"/>
  <c r="G3313" i="10"/>
  <c r="G3352" i="10"/>
  <c r="I3359" i="10"/>
  <c r="H3359" i="10"/>
  <c r="G3359" i="10"/>
  <c r="K3359" i="10" s="1"/>
  <c r="H3364" i="10"/>
  <c r="G3364" i="10"/>
  <c r="G3467" i="10"/>
  <c r="I3467" i="10"/>
  <c r="H3467" i="10"/>
  <c r="I2979" i="10"/>
  <c r="I2980" i="10"/>
  <c r="G3043" i="10"/>
  <c r="G3085" i="10"/>
  <c r="H3087" i="10"/>
  <c r="G3087" i="10"/>
  <c r="K3087" i="10" s="1"/>
  <c r="I3115" i="10"/>
  <c r="I3193" i="10"/>
  <c r="H3193" i="10"/>
  <c r="G3193" i="10"/>
  <c r="G3202" i="10"/>
  <c r="G3210" i="10"/>
  <c r="H3210" i="10"/>
  <c r="G3218" i="10"/>
  <c r="H3218" i="10"/>
  <c r="I3255" i="10"/>
  <c r="G3255" i="10"/>
  <c r="G3357" i="10"/>
  <c r="I3373" i="10"/>
  <c r="H3373" i="10"/>
  <c r="G3373" i="10"/>
  <c r="H3043" i="10"/>
  <c r="H3051" i="10"/>
  <c r="G3079" i="10"/>
  <c r="H3100" i="10"/>
  <c r="G3106" i="10"/>
  <c r="G3126" i="10"/>
  <c r="H3146" i="10"/>
  <c r="I3146" i="10"/>
  <c r="I3183" i="10"/>
  <c r="H3183" i="10"/>
  <c r="G3183" i="10"/>
  <c r="H3202" i="10"/>
  <c r="I3276" i="10"/>
  <c r="H3294" i="10"/>
  <c r="I3294" i="10"/>
  <c r="G3375" i="10"/>
  <c r="I3043" i="10"/>
  <c r="I3066" i="10"/>
  <c r="I3079" i="10"/>
  <c r="H3105" i="10"/>
  <c r="G3105" i="10"/>
  <c r="G3198" i="10"/>
  <c r="G3208" i="10"/>
  <c r="I3233" i="10"/>
  <c r="H3233" i="10"/>
  <c r="G3233" i="10"/>
  <c r="I3279" i="10"/>
  <c r="H3302" i="10"/>
  <c r="I3302" i="10"/>
  <c r="G3333" i="10"/>
  <c r="I3341" i="10"/>
  <c r="H3341" i="10"/>
  <c r="G3341" i="10"/>
  <c r="I3346" i="10"/>
  <c r="H3346" i="10"/>
  <c r="G3346" i="10"/>
  <c r="G3360" i="10"/>
  <c r="I3360" i="10"/>
  <c r="K3360" i="10" s="1"/>
  <c r="H3360" i="10"/>
  <c r="I3401" i="10"/>
  <c r="I3418" i="10"/>
  <c r="H3418" i="10"/>
  <c r="G3418" i="10"/>
  <c r="G3477" i="10"/>
  <c r="I3477" i="10"/>
  <c r="H3477" i="10"/>
  <c r="I3492" i="10"/>
  <c r="I3494" i="10"/>
  <c r="G3016" i="10"/>
  <c r="I3139" i="10"/>
  <c r="H3139" i="10"/>
  <c r="G3139" i="10"/>
  <c r="I3179" i="10"/>
  <c r="I3331" i="10"/>
  <c r="G3331" i="10"/>
  <c r="H3365" i="10"/>
  <c r="I3434" i="10"/>
  <c r="I3436" i="10"/>
  <c r="H3097" i="10"/>
  <c r="G3097" i="10"/>
  <c r="H3129" i="10"/>
  <c r="I3147" i="10"/>
  <c r="K3147" i="10" s="1"/>
  <c r="H3147" i="10"/>
  <c r="I3175" i="10"/>
  <c r="H3175" i="10"/>
  <c r="G3175" i="10"/>
  <c r="K3175" i="10" s="1"/>
  <c r="G3186" i="10"/>
  <c r="G3196" i="10"/>
  <c r="H3223" i="10"/>
  <c r="G3223" i="10"/>
  <c r="K3223" i="10" s="1"/>
  <c r="I3238" i="10"/>
  <c r="H3238" i="10"/>
  <c r="G3238" i="10"/>
  <c r="H3272" i="10"/>
  <c r="H3286" i="10"/>
  <c r="I3286" i="10"/>
  <c r="H3322" i="10"/>
  <c r="G3322" i="10"/>
  <c r="H3374" i="10"/>
  <c r="I3374" i="10"/>
  <c r="G3374" i="10"/>
  <c r="K3374" i="10" s="1"/>
  <c r="H3410" i="10"/>
  <c r="I3410" i="10"/>
  <c r="G3485" i="10"/>
  <c r="I3485" i="10"/>
  <c r="H3485" i="10"/>
  <c r="K3485" i="10" s="1"/>
  <c r="I3403" i="10"/>
  <c r="G3328" i="10"/>
  <c r="G3157" i="10"/>
  <c r="G3165" i="10"/>
  <c r="K3165" i="10" s="1"/>
  <c r="H3180" i="10"/>
  <c r="G3252" i="10"/>
  <c r="H3328" i="10"/>
  <c r="K3328" i="10" s="1"/>
  <c r="H3351" i="10"/>
  <c r="H3363" i="10"/>
  <c r="G3380" i="10"/>
  <c r="G3416" i="10"/>
  <c r="K3416" i="10" s="1"/>
  <c r="H3459" i="10"/>
  <c r="H3157" i="10"/>
  <c r="H3165" i="10"/>
  <c r="I3180" i="10"/>
  <c r="G3320" i="10"/>
  <c r="G3336" i="10"/>
  <c r="I3351" i="10"/>
  <c r="H3416" i="10"/>
  <c r="I3459" i="10"/>
  <c r="I3157" i="10"/>
  <c r="I3165" i="10"/>
  <c r="G3220" i="10"/>
  <c r="K3220" i="10" s="1"/>
  <c r="H3320" i="10"/>
  <c r="H3336" i="10"/>
  <c r="G3371" i="10"/>
  <c r="I3156" i="10"/>
  <c r="I3258" i="10"/>
  <c r="G3269" i="10"/>
  <c r="I3287" i="10"/>
  <c r="I3295" i="10"/>
  <c r="H3310" i="10"/>
  <c r="G3323" i="10"/>
  <c r="G3325" i="10"/>
  <c r="G3368" i="10"/>
  <c r="I8" i="10"/>
  <c r="H8" i="10"/>
  <c r="G8" i="10"/>
  <c r="H27" i="10"/>
  <c r="G27" i="10"/>
  <c r="I27" i="10"/>
  <c r="I39" i="10"/>
  <c r="H39" i="10"/>
  <c r="G39" i="10"/>
  <c r="H41" i="10"/>
  <c r="I41" i="10"/>
  <c r="G41" i="10"/>
  <c r="I72" i="10"/>
  <c r="H72" i="10"/>
  <c r="G72" i="10"/>
  <c r="H91" i="10"/>
  <c r="G91" i="10"/>
  <c r="I91" i="10"/>
  <c r="I103" i="10"/>
  <c r="H103" i="10"/>
  <c r="G103" i="10"/>
  <c r="I105" i="10"/>
  <c r="H105" i="10"/>
  <c r="G105" i="10"/>
  <c r="I114" i="10"/>
  <c r="H114" i="10"/>
  <c r="G114" i="10"/>
  <c r="I122" i="10"/>
  <c r="H122" i="10"/>
  <c r="G122" i="10"/>
  <c r="G124" i="10"/>
  <c r="I124" i="10"/>
  <c r="H124" i="10"/>
  <c r="G148" i="10"/>
  <c r="I148" i="10"/>
  <c r="H148" i="10"/>
  <c r="I151" i="10"/>
  <c r="H151" i="10"/>
  <c r="G151" i="10"/>
  <c r="H164" i="10"/>
  <c r="G164" i="10"/>
  <c r="I164" i="10"/>
  <c r="I169" i="10"/>
  <c r="H169" i="10"/>
  <c r="G169" i="10"/>
  <c r="I16" i="10"/>
  <c r="H16" i="10"/>
  <c r="G16" i="10"/>
  <c r="H35" i="10"/>
  <c r="G35" i="10"/>
  <c r="I35" i="10"/>
  <c r="I47" i="10"/>
  <c r="H47" i="10"/>
  <c r="G47" i="10"/>
  <c r="H49" i="10"/>
  <c r="I49" i="10"/>
  <c r="G49" i="10"/>
  <c r="I80" i="10"/>
  <c r="H80" i="10"/>
  <c r="G80" i="10"/>
  <c r="H99" i="10"/>
  <c r="G99" i="10"/>
  <c r="I99" i="10"/>
  <c r="I126" i="10"/>
  <c r="H126" i="10"/>
  <c r="G126" i="10"/>
  <c r="H191" i="10"/>
  <c r="G191" i="10"/>
  <c r="I191" i="10"/>
  <c r="I24" i="10"/>
  <c r="H24" i="10"/>
  <c r="G24" i="10"/>
  <c r="H43" i="10"/>
  <c r="G43" i="10"/>
  <c r="I43" i="10"/>
  <c r="I55" i="10"/>
  <c r="H55" i="10"/>
  <c r="G55" i="10"/>
  <c r="H57" i="10"/>
  <c r="I57" i="10"/>
  <c r="G57" i="10"/>
  <c r="I88" i="10"/>
  <c r="H88" i="10"/>
  <c r="G88" i="10"/>
  <c r="H107" i="10"/>
  <c r="G107" i="10"/>
  <c r="I107" i="10"/>
  <c r="I118" i="10"/>
  <c r="H118" i="10"/>
  <c r="G118" i="10"/>
  <c r="I135" i="10"/>
  <c r="H135" i="10"/>
  <c r="G135" i="10"/>
  <c r="G140" i="10"/>
  <c r="H140" i="10"/>
  <c r="I140" i="10"/>
  <c r="I196" i="10"/>
  <c r="H196" i="10"/>
  <c r="G196" i="10"/>
  <c r="I209" i="10"/>
  <c r="H209" i="10"/>
  <c r="G209" i="10"/>
  <c r="I32" i="10"/>
  <c r="H32" i="10"/>
  <c r="G32" i="10"/>
  <c r="H51" i="10"/>
  <c r="G51" i="10"/>
  <c r="I51" i="10"/>
  <c r="I63" i="10"/>
  <c r="H63" i="10"/>
  <c r="G63" i="10"/>
  <c r="H65" i="10"/>
  <c r="I65" i="10"/>
  <c r="G65" i="10"/>
  <c r="I96" i="10"/>
  <c r="H96" i="10"/>
  <c r="G96" i="10"/>
  <c r="I131" i="10"/>
  <c r="H131" i="10"/>
  <c r="G131" i="10"/>
  <c r="I7" i="10"/>
  <c r="H7" i="10"/>
  <c r="G7" i="10"/>
  <c r="H9" i="10"/>
  <c r="I9" i="10"/>
  <c r="G9" i="10"/>
  <c r="I40" i="10"/>
  <c r="H40" i="10"/>
  <c r="G40" i="10"/>
  <c r="H59" i="10"/>
  <c r="G59" i="10"/>
  <c r="I59" i="10"/>
  <c r="I71" i="10"/>
  <c r="H71" i="10"/>
  <c r="G71" i="10"/>
  <c r="H73" i="10"/>
  <c r="I73" i="10"/>
  <c r="G73" i="10"/>
  <c r="I104" i="10"/>
  <c r="H104" i="10"/>
  <c r="G104" i="10"/>
  <c r="I123" i="10"/>
  <c r="H123" i="10"/>
  <c r="G123" i="10"/>
  <c r="H137" i="10"/>
  <c r="G137" i="10"/>
  <c r="I137" i="10"/>
  <c r="I150" i="10"/>
  <c r="H150" i="10"/>
  <c r="G150" i="10"/>
  <c r="I15" i="10"/>
  <c r="H15" i="10"/>
  <c r="G15" i="10"/>
  <c r="I17" i="10"/>
  <c r="H17" i="10"/>
  <c r="G17" i="10"/>
  <c r="I48" i="10"/>
  <c r="H48" i="10"/>
  <c r="G48" i="10"/>
  <c r="H67" i="10"/>
  <c r="G67" i="10"/>
  <c r="I67" i="10"/>
  <c r="I79" i="10"/>
  <c r="H79" i="10"/>
  <c r="G79" i="10"/>
  <c r="H81" i="10"/>
  <c r="I81" i="10"/>
  <c r="G81" i="10"/>
  <c r="I111" i="10"/>
  <c r="H111" i="10"/>
  <c r="G111" i="10"/>
  <c r="H127" i="10"/>
  <c r="G127" i="10"/>
  <c r="I127" i="10"/>
  <c r="H172" i="10"/>
  <c r="G172" i="10"/>
  <c r="I172" i="10"/>
  <c r="I201" i="10"/>
  <c r="H201" i="10"/>
  <c r="G201" i="10"/>
  <c r="I204" i="10"/>
  <c r="K204" i="10" s="1"/>
  <c r="H204" i="10"/>
  <c r="G204" i="10"/>
  <c r="H11" i="10"/>
  <c r="G11" i="10"/>
  <c r="I11" i="10"/>
  <c r="I23" i="10"/>
  <c r="H23" i="10"/>
  <c r="G23" i="10"/>
  <c r="H25" i="10"/>
  <c r="I25" i="10"/>
  <c r="G25" i="10"/>
  <c r="I56" i="10"/>
  <c r="H56" i="10"/>
  <c r="G56" i="10"/>
  <c r="H75" i="10"/>
  <c r="G75" i="10"/>
  <c r="I75" i="10"/>
  <c r="I87" i="10"/>
  <c r="H87" i="10"/>
  <c r="G87" i="10"/>
  <c r="H89" i="10"/>
  <c r="I89" i="10"/>
  <c r="G89" i="10"/>
  <c r="G108" i="10"/>
  <c r="I108" i="10"/>
  <c r="H108" i="10"/>
  <c r="I180" i="10"/>
  <c r="H180" i="10"/>
  <c r="G180" i="10"/>
  <c r="I185" i="10"/>
  <c r="H185" i="10"/>
  <c r="G185" i="10"/>
  <c r="H19" i="10"/>
  <c r="G19" i="10"/>
  <c r="I19" i="10"/>
  <c r="I31" i="10"/>
  <c r="H31" i="10"/>
  <c r="G31" i="10"/>
  <c r="H33" i="10"/>
  <c r="I33" i="10"/>
  <c r="G33" i="10"/>
  <c r="I64" i="10"/>
  <c r="H64" i="10"/>
  <c r="G64" i="10"/>
  <c r="H83" i="10"/>
  <c r="G83" i="10"/>
  <c r="I83" i="10"/>
  <c r="I95" i="10"/>
  <c r="H95" i="10"/>
  <c r="G95" i="10"/>
  <c r="H97" i="10"/>
  <c r="I97" i="10"/>
  <c r="G97" i="10"/>
  <c r="G132" i="10"/>
  <c r="I132" i="10"/>
  <c r="H132" i="10"/>
  <c r="H199" i="10"/>
  <c r="G199" i="10"/>
  <c r="I199" i="10"/>
  <c r="H129" i="10"/>
  <c r="G129" i="10"/>
  <c r="I142" i="10"/>
  <c r="H142" i="10"/>
  <c r="I155" i="10"/>
  <c r="I166" i="10"/>
  <c r="H166" i="10"/>
  <c r="G167" i="10"/>
  <c r="G210" i="10"/>
  <c r="I220" i="10"/>
  <c r="H220" i="10"/>
  <c r="G220" i="10"/>
  <c r="I225" i="10"/>
  <c r="H225" i="10"/>
  <c r="G225" i="10"/>
  <c r="I230" i="10"/>
  <c r="H230" i="10"/>
  <c r="G230" i="10"/>
  <c r="I236" i="10"/>
  <c r="H236" i="10"/>
  <c r="G236" i="10"/>
  <c r="I241" i="10"/>
  <c r="H241" i="10"/>
  <c r="G241" i="10"/>
  <c r="I246" i="10"/>
  <c r="H246" i="10"/>
  <c r="G246" i="10"/>
  <c r="I252" i="10"/>
  <c r="H252" i="10"/>
  <c r="G252" i="10"/>
  <c r="I257" i="10"/>
  <c r="H257" i="10"/>
  <c r="G257" i="10"/>
  <c r="I262" i="10"/>
  <c r="H262" i="10"/>
  <c r="G262" i="10"/>
  <c r="I268" i="10"/>
  <c r="H268" i="10"/>
  <c r="G268" i="10"/>
  <c r="I273" i="10"/>
  <c r="H273" i="10"/>
  <c r="G273" i="10"/>
  <c r="I277" i="10"/>
  <c r="H277" i="10"/>
  <c r="I285" i="10"/>
  <c r="H285" i="10"/>
  <c r="I293" i="10"/>
  <c r="H293" i="10"/>
  <c r="I301" i="10"/>
  <c r="H301" i="10"/>
  <c r="I309" i="10"/>
  <c r="H309" i="10"/>
  <c r="K309" i="10" s="1"/>
  <c r="I317" i="10"/>
  <c r="H317" i="10"/>
  <c r="I325" i="10"/>
  <c r="H325" i="10"/>
  <c r="I333" i="10"/>
  <c r="H333" i="10"/>
  <c r="I341" i="10"/>
  <c r="H341" i="10"/>
  <c r="I349" i="10"/>
  <c r="H349" i="10"/>
  <c r="H359" i="10"/>
  <c r="G359" i="10"/>
  <c r="I359" i="10"/>
  <c r="H375" i="10"/>
  <c r="G375" i="10"/>
  <c r="I375" i="10"/>
  <c r="H391" i="10"/>
  <c r="G391" i="10"/>
  <c r="I391" i="10"/>
  <c r="H407" i="10"/>
  <c r="G407" i="10"/>
  <c r="I407" i="10"/>
  <c r="H423" i="10"/>
  <c r="G423" i="10"/>
  <c r="I423" i="10"/>
  <c r="H439" i="10"/>
  <c r="G439" i="10"/>
  <c r="I439" i="10"/>
  <c r="H452" i="10"/>
  <c r="G452" i="10"/>
  <c r="I452" i="10"/>
  <c r="H460" i="10"/>
  <c r="G460" i="10"/>
  <c r="I460" i="10"/>
  <c r="G156" i="10"/>
  <c r="G202" i="10"/>
  <c r="I206" i="10"/>
  <c r="H206" i="10"/>
  <c r="H207" i="10"/>
  <c r="G207" i="10"/>
  <c r="I212" i="10"/>
  <c r="H212" i="10"/>
  <c r="G212" i="10"/>
  <c r="G218" i="10"/>
  <c r="I218" i="10"/>
  <c r="H223" i="10"/>
  <c r="G223" i="10"/>
  <c r="H229" i="10"/>
  <c r="G234" i="10"/>
  <c r="I234" i="10"/>
  <c r="H239" i="10"/>
  <c r="G239" i="10"/>
  <c r="H245" i="10"/>
  <c r="G250" i="10"/>
  <c r="I250" i="10"/>
  <c r="H255" i="10"/>
  <c r="G255" i="10"/>
  <c r="H261" i="10"/>
  <c r="G266" i="10"/>
  <c r="I266" i="10"/>
  <c r="H271" i="10"/>
  <c r="G271" i="10"/>
  <c r="I281" i="10"/>
  <c r="H281" i="10"/>
  <c r="G281" i="10"/>
  <c r="I289" i="10"/>
  <c r="H289" i="10"/>
  <c r="G289" i="10"/>
  <c r="I297" i="10"/>
  <c r="H297" i="10"/>
  <c r="G297" i="10"/>
  <c r="I305" i="10"/>
  <c r="H305" i="10"/>
  <c r="G305" i="10"/>
  <c r="I313" i="10"/>
  <c r="H313" i="10"/>
  <c r="G313" i="10"/>
  <c r="I321" i="10"/>
  <c r="H321" i="10"/>
  <c r="G321" i="10"/>
  <c r="I329" i="10"/>
  <c r="H329" i="10"/>
  <c r="G329" i="10"/>
  <c r="I337" i="10"/>
  <c r="H337" i="10"/>
  <c r="G337" i="10"/>
  <c r="I345" i="10"/>
  <c r="H345" i="10"/>
  <c r="G345" i="10"/>
  <c r="G349" i="10"/>
  <c r="I353" i="10"/>
  <c r="H353" i="10"/>
  <c r="G353" i="10"/>
  <c r="G484" i="10"/>
  <c r="I484" i="10"/>
  <c r="H484" i="10"/>
  <c r="I487" i="10"/>
  <c r="H487" i="10"/>
  <c r="G487" i="10"/>
  <c r="G130" i="10"/>
  <c r="G143" i="10"/>
  <c r="I167" i="10"/>
  <c r="G170" i="10"/>
  <c r="I171" i="10"/>
  <c r="G194" i="10"/>
  <c r="G197" i="10"/>
  <c r="I198" i="10"/>
  <c r="H198" i="10"/>
  <c r="H202" i="10"/>
  <c r="H205" i="10"/>
  <c r="I207" i="10"/>
  <c r="I210" i="10"/>
  <c r="H218" i="10"/>
  <c r="I223" i="10"/>
  <c r="G229" i="10"/>
  <c r="H234" i="10"/>
  <c r="I239" i="10"/>
  <c r="G245" i="10"/>
  <c r="H250" i="10"/>
  <c r="I255" i="10"/>
  <c r="G261" i="10"/>
  <c r="H266" i="10"/>
  <c r="I271" i="10"/>
  <c r="H279" i="10"/>
  <c r="G279" i="10"/>
  <c r="H287" i="10"/>
  <c r="G287" i="10"/>
  <c r="H295" i="10"/>
  <c r="G295" i="10"/>
  <c r="H303" i="10"/>
  <c r="G303" i="10"/>
  <c r="H311" i="10"/>
  <c r="G311" i="10"/>
  <c r="H319" i="10"/>
  <c r="G319" i="10"/>
  <c r="H327" i="10"/>
  <c r="G327" i="10"/>
  <c r="H335" i="10"/>
  <c r="G335" i="10"/>
  <c r="H343" i="10"/>
  <c r="G343" i="10"/>
  <c r="H351" i="10"/>
  <c r="G351" i="10"/>
  <c r="G362" i="10"/>
  <c r="I362" i="10"/>
  <c r="H362" i="10"/>
  <c r="I369" i="10"/>
  <c r="H369" i="10"/>
  <c r="G369" i="10"/>
  <c r="G378" i="10"/>
  <c r="I378" i="10"/>
  <c r="H378" i="10"/>
  <c r="I385" i="10"/>
  <c r="H385" i="10"/>
  <c r="G385" i="10"/>
  <c r="G394" i="10"/>
  <c r="I394" i="10"/>
  <c r="H394" i="10"/>
  <c r="I401" i="10"/>
  <c r="H401" i="10"/>
  <c r="G401" i="10"/>
  <c r="G410" i="10"/>
  <c r="I410" i="10"/>
  <c r="H410" i="10"/>
  <c r="I417" i="10"/>
  <c r="H417" i="10"/>
  <c r="G417" i="10"/>
  <c r="G426" i="10"/>
  <c r="I426" i="10"/>
  <c r="H426" i="10"/>
  <c r="I433" i="10"/>
  <c r="H433" i="10"/>
  <c r="G433" i="10"/>
  <c r="G442" i="10"/>
  <c r="I442" i="10"/>
  <c r="H442" i="10"/>
  <c r="I455" i="10"/>
  <c r="H455" i="10"/>
  <c r="G455" i="10"/>
  <c r="I464" i="10"/>
  <c r="H464" i="10"/>
  <c r="G464" i="10"/>
  <c r="G492" i="10"/>
  <c r="I492" i="10"/>
  <c r="H492" i="10"/>
  <c r="I4" i="10"/>
  <c r="G10" i="10"/>
  <c r="I12" i="10"/>
  <c r="G18" i="10"/>
  <c r="I20" i="10"/>
  <c r="G26" i="10"/>
  <c r="I28" i="10"/>
  <c r="G34" i="10"/>
  <c r="I36" i="10"/>
  <c r="G42" i="10"/>
  <c r="I44" i="10"/>
  <c r="G50" i="10"/>
  <c r="I52" i="10"/>
  <c r="K52" i="10" s="1"/>
  <c r="G58" i="10"/>
  <c r="I60" i="10"/>
  <c r="G66" i="10"/>
  <c r="I68" i="10"/>
  <c r="G74" i="10"/>
  <c r="I76" i="10"/>
  <c r="K76" i="10" s="1"/>
  <c r="G82" i="10"/>
  <c r="I84" i="10"/>
  <c r="G90" i="10"/>
  <c r="I92" i="10"/>
  <c r="G98" i="10"/>
  <c r="I100" i="10"/>
  <c r="G106" i="10"/>
  <c r="I109" i="10"/>
  <c r="K109" i="10" s="1"/>
  <c r="G113" i="10"/>
  <c r="H117" i="10"/>
  <c r="I120" i="10"/>
  <c r="G125" i="10"/>
  <c r="I129" i="10"/>
  <c r="H130" i="10"/>
  <c r="G136" i="10"/>
  <c r="G142" i="10"/>
  <c r="H143" i="10"/>
  <c r="H149" i="10"/>
  <c r="G155" i="10"/>
  <c r="H156" i="10"/>
  <c r="G166" i="10"/>
  <c r="H170" i="10"/>
  <c r="G186" i="10"/>
  <c r="G189" i="10"/>
  <c r="I190" i="10"/>
  <c r="H190" i="10"/>
  <c r="H194" i="10"/>
  <c r="H197" i="10"/>
  <c r="I202" i="10"/>
  <c r="I205" i="10"/>
  <c r="I229" i="10"/>
  <c r="I245" i="10"/>
  <c r="I261" i="10"/>
  <c r="I365" i="10"/>
  <c r="H365" i="10"/>
  <c r="G365" i="10"/>
  <c r="I381" i="10"/>
  <c r="H381" i="10"/>
  <c r="G381" i="10"/>
  <c r="I397" i="10"/>
  <c r="H397" i="10"/>
  <c r="G397" i="10"/>
  <c r="I413" i="10"/>
  <c r="H413" i="10"/>
  <c r="G413" i="10"/>
  <c r="I429" i="10"/>
  <c r="H429" i="10"/>
  <c r="G429" i="10"/>
  <c r="G476" i="10"/>
  <c r="I476" i="10"/>
  <c r="H476" i="10"/>
  <c r="I479" i="10"/>
  <c r="H479" i="10"/>
  <c r="G479" i="10"/>
  <c r="G500" i="10"/>
  <c r="I500" i="10"/>
  <c r="H500" i="10"/>
  <c r="I503" i="10"/>
  <c r="H503" i="10"/>
  <c r="G503" i="10"/>
  <c r="G5" i="10"/>
  <c r="H10" i="10"/>
  <c r="G13" i="10"/>
  <c r="H18" i="10"/>
  <c r="G21" i="10"/>
  <c r="H26" i="10"/>
  <c r="G29" i="10"/>
  <c r="H34" i="10"/>
  <c r="G37" i="10"/>
  <c r="H42" i="10"/>
  <c r="G45" i="10"/>
  <c r="H50" i="10"/>
  <c r="G53" i="10"/>
  <c r="H58" i="10"/>
  <c r="G61" i="10"/>
  <c r="H66" i="10"/>
  <c r="K68" i="10"/>
  <c r="G69" i="10"/>
  <c r="H74" i="10"/>
  <c r="G77" i="10"/>
  <c r="H82" i="10"/>
  <c r="G85" i="10"/>
  <c r="H90" i="10"/>
  <c r="G93" i="10"/>
  <c r="H98" i="10"/>
  <c r="G101" i="10"/>
  <c r="H106" i="10"/>
  <c r="G110" i="10"/>
  <c r="I113" i="10"/>
  <c r="G121" i="10"/>
  <c r="H125" i="10"/>
  <c r="I130" i="10"/>
  <c r="H136" i="10"/>
  <c r="G138" i="10"/>
  <c r="I139" i="10"/>
  <c r="I143" i="10"/>
  <c r="K143" i="10" s="1"/>
  <c r="H145" i="10"/>
  <c r="G145" i="10"/>
  <c r="H155" i="10"/>
  <c r="I156" i="10"/>
  <c r="G157" i="10"/>
  <c r="I158" i="10"/>
  <c r="H158" i="10"/>
  <c r="G159" i="10"/>
  <c r="I170" i="10"/>
  <c r="G173" i="10"/>
  <c r="I174" i="10"/>
  <c r="H174" i="10"/>
  <c r="G175" i="10"/>
  <c r="G178" i="10"/>
  <c r="I182" i="10"/>
  <c r="H182" i="10"/>
  <c r="H183" i="10"/>
  <c r="G183" i="10"/>
  <c r="I188" i="10"/>
  <c r="H188" i="10"/>
  <c r="G188" i="10"/>
  <c r="I193" i="10"/>
  <c r="H193" i="10"/>
  <c r="G193" i="10"/>
  <c r="I197" i="10"/>
  <c r="G206" i="10"/>
  <c r="I217" i="10"/>
  <c r="H217" i="10"/>
  <c r="G217" i="10"/>
  <c r="I222" i="10"/>
  <c r="H222" i="10"/>
  <c r="G222" i="10"/>
  <c r="I228" i="10"/>
  <c r="H228" i="10"/>
  <c r="G228" i="10"/>
  <c r="I233" i="10"/>
  <c r="H233" i="10"/>
  <c r="G233" i="10"/>
  <c r="I238" i="10"/>
  <c r="H238" i="10"/>
  <c r="G238" i="10"/>
  <c r="I244" i="10"/>
  <c r="H244" i="10"/>
  <c r="G244" i="10"/>
  <c r="I249" i="10"/>
  <c r="H249" i="10"/>
  <c r="G249" i="10"/>
  <c r="I254" i="10"/>
  <c r="H254" i="10"/>
  <c r="G254" i="10"/>
  <c r="I260" i="10"/>
  <c r="H260" i="10"/>
  <c r="G260" i="10"/>
  <c r="I265" i="10"/>
  <c r="H265" i="10"/>
  <c r="G265" i="10"/>
  <c r="I270" i="10"/>
  <c r="H270" i="10"/>
  <c r="G270" i="10"/>
  <c r="H367" i="10"/>
  <c r="G367" i="10"/>
  <c r="I367" i="10"/>
  <c r="H383" i="10"/>
  <c r="G383" i="10"/>
  <c r="I383" i="10"/>
  <c r="H399" i="10"/>
  <c r="G399" i="10"/>
  <c r="I399" i="10"/>
  <c r="H415" i="10"/>
  <c r="G415" i="10"/>
  <c r="I415" i="10"/>
  <c r="H431" i="10"/>
  <c r="G431" i="10"/>
  <c r="I431" i="10"/>
  <c r="I459" i="10"/>
  <c r="H459" i="10"/>
  <c r="G459" i="10"/>
  <c r="H5" i="10"/>
  <c r="I10" i="10"/>
  <c r="H13" i="10"/>
  <c r="I18" i="10"/>
  <c r="H21" i="10"/>
  <c r="I26" i="10"/>
  <c r="H29" i="10"/>
  <c r="I34" i="10"/>
  <c r="H37" i="10"/>
  <c r="I42" i="10"/>
  <c r="H45" i="10"/>
  <c r="I50" i="10"/>
  <c r="H53" i="10"/>
  <c r="I58" i="10"/>
  <c r="H61" i="10"/>
  <c r="I66" i="10"/>
  <c r="H69" i="10"/>
  <c r="I74" i="10"/>
  <c r="H77" i="10"/>
  <c r="I82" i="10"/>
  <c r="H85" i="10"/>
  <c r="I90" i="10"/>
  <c r="H93" i="10"/>
  <c r="I98" i="10"/>
  <c r="H101" i="10"/>
  <c r="I106" i="10"/>
  <c r="H110" i="10"/>
  <c r="I121" i="10"/>
  <c r="I125" i="10"/>
  <c r="I136" i="10"/>
  <c r="H138" i="10"/>
  <c r="G144" i="10"/>
  <c r="H157" i="10"/>
  <c r="H159" i="10"/>
  <c r="G171" i="10"/>
  <c r="H173" i="10"/>
  <c r="H175" i="10"/>
  <c r="H178" i="10"/>
  <c r="I183" i="10"/>
  <c r="I189" i="10"/>
  <c r="G198" i="10"/>
  <c r="H215" i="10"/>
  <c r="G215" i="10"/>
  <c r="H221" i="10"/>
  <c r="G226" i="10"/>
  <c r="I226" i="10"/>
  <c r="H231" i="10"/>
  <c r="G231" i="10"/>
  <c r="H237" i="10"/>
  <c r="G242" i="10"/>
  <c r="I242" i="10"/>
  <c r="H247" i="10"/>
  <c r="G247" i="10"/>
  <c r="H253" i="10"/>
  <c r="G258" i="10"/>
  <c r="I258" i="10"/>
  <c r="H263" i="10"/>
  <c r="G263" i="10"/>
  <c r="H269" i="10"/>
  <c r="G274" i="10"/>
  <c r="I274" i="10"/>
  <c r="G282" i="10"/>
  <c r="I282" i="10"/>
  <c r="G290" i="10"/>
  <c r="I290" i="10"/>
  <c r="G298" i="10"/>
  <c r="I298" i="10"/>
  <c r="G306" i="10"/>
  <c r="I306" i="10"/>
  <c r="G314" i="10"/>
  <c r="I314" i="10"/>
  <c r="G322" i="10"/>
  <c r="I322" i="10"/>
  <c r="G330" i="10"/>
  <c r="I330" i="10"/>
  <c r="G338" i="10"/>
  <c r="I338" i="10"/>
  <c r="G346" i="10"/>
  <c r="I346" i="10"/>
  <c r="G354" i="10"/>
  <c r="I354" i="10"/>
  <c r="I472" i="10"/>
  <c r="H472" i="10"/>
  <c r="G472" i="10"/>
  <c r="I5" i="10"/>
  <c r="I13" i="10"/>
  <c r="I21" i="10"/>
  <c r="I29" i="10"/>
  <c r="I37" i="10"/>
  <c r="I45" i="10"/>
  <c r="I53" i="10"/>
  <c r="I61" i="10"/>
  <c r="I69" i="10"/>
  <c r="I77" i="10"/>
  <c r="I85" i="10"/>
  <c r="I93" i="10"/>
  <c r="I101" i="10"/>
  <c r="G119" i="10"/>
  <c r="I134" i="10"/>
  <c r="H134" i="10"/>
  <c r="I138" i="10"/>
  <c r="H144" i="10"/>
  <c r="I147" i="10"/>
  <c r="H153" i="10"/>
  <c r="G153" i="10"/>
  <c r="I157" i="10"/>
  <c r="I161" i="10"/>
  <c r="H161" i="10"/>
  <c r="G161" i="10"/>
  <c r="I163" i="10"/>
  <c r="H171" i="10"/>
  <c r="I173" i="10"/>
  <c r="I177" i="10"/>
  <c r="H177" i="10"/>
  <c r="G177" i="10"/>
  <c r="G269" i="10"/>
  <c r="H274" i="10"/>
  <c r="I278" i="10"/>
  <c r="H278" i="10"/>
  <c r="G278" i="10"/>
  <c r="H282" i="10"/>
  <c r="I286" i="10"/>
  <c r="H286" i="10"/>
  <c r="G286" i="10"/>
  <c r="H290" i="10"/>
  <c r="I294" i="10"/>
  <c r="H294" i="10"/>
  <c r="G294" i="10"/>
  <c r="H298" i="10"/>
  <c r="I302" i="10"/>
  <c r="H302" i="10"/>
  <c r="G302" i="10"/>
  <c r="H306" i="10"/>
  <c r="I310" i="10"/>
  <c r="H310" i="10"/>
  <c r="G310" i="10"/>
  <c r="H314" i="10"/>
  <c r="I318" i="10"/>
  <c r="H318" i="10"/>
  <c r="G318" i="10"/>
  <c r="H322" i="10"/>
  <c r="I326" i="10"/>
  <c r="H326" i="10"/>
  <c r="G326" i="10"/>
  <c r="H330" i="10"/>
  <c r="I334" i="10"/>
  <c r="H334" i="10"/>
  <c r="G334" i="10"/>
  <c r="H338" i="10"/>
  <c r="I342" i="10"/>
  <c r="H342" i="10"/>
  <c r="G342" i="10"/>
  <c r="H346" i="10"/>
  <c r="I350" i="10"/>
  <c r="H350" i="10"/>
  <c r="G350" i="10"/>
  <c r="H354" i="10"/>
  <c r="I361" i="10"/>
  <c r="H361" i="10"/>
  <c r="G361" i="10"/>
  <c r="G370" i="10"/>
  <c r="I370" i="10"/>
  <c r="H370" i="10"/>
  <c r="I377" i="10"/>
  <c r="H377" i="10"/>
  <c r="G377" i="10"/>
  <c r="G386" i="10"/>
  <c r="I386" i="10"/>
  <c r="H386" i="10"/>
  <c r="I393" i="10"/>
  <c r="H393" i="10"/>
  <c r="G393" i="10"/>
  <c r="G402" i="10"/>
  <c r="I402" i="10"/>
  <c r="H402" i="10"/>
  <c r="I409" i="10"/>
  <c r="H409" i="10"/>
  <c r="G409" i="10"/>
  <c r="G418" i="10"/>
  <c r="I418" i="10"/>
  <c r="H418" i="10"/>
  <c r="I425" i="10"/>
  <c r="H425" i="10"/>
  <c r="G425" i="10"/>
  <c r="G434" i="10"/>
  <c r="I434" i="10"/>
  <c r="H434" i="10"/>
  <c r="I441" i="10"/>
  <c r="H441" i="10"/>
  <c r="G441" i="10"/>
  <c r="H454" i="10"/>
  <c r="I454" i="10"/>
  <c r="G454" i="10"/>
  <c r="G115" i="10"/>
  <c r="H119" i="10"/>
  <c r="G139" i="10"/>
  <c r="I144" i="10"/>
  <c r="I145" i="10"/>
  <c r="H146" i="10"/>
  <c r="G152" i="10"/>
  <c r="K152" i="10" s="1"/>
  <c r="G158" i="10"/>
  <c r="I214" i="10"/>
  <c r="H214" i="10"/>
  <c r="G214" i="10"/>
  <c r="I221" i="10"/>
  <c r="I237" i="10"/>
  <c r="I253" i="10"/>
  <c r="I269" i="10"/>
  <c r="I357" i="10"/>
  <c r="H357" i="10"/>
  <c r="G357" i="10"/>
  <c r="I373" i="10"/>
  <c r="H373" i="10"/>
  <c r="G373" i="10"/>
  <c r="I389" i="10"/>
  <c r="H389" i="10"/>
  <c r="G389" i="10"/>
  <c r="I405" i="10"/>
  <c r="H405" i="10"/>
  <c r="G405" i="10"/>
  <c r="I421" i="10"/>
  <c r="H421" i="10"/>
  <c r="G421" i="10"/>
  <c r="I437" i="10"/>
  <c r="H437" i="10"/>
  <c r="G437" i="10"/>
  <c r="G448" i="10"/>
  <c r="I448" i="10"/>
  <c r="H448" i="10"/>
  <c r="I467" i="10"/>
  <c r="G467" i="10"/>
  <c r="H467" i="10"/>
  <c r="I463" i="10"/>
  <c r="I486" i="10"/>
  <c r="H486" i="10"/>
  <c r="H489" i="10"/>
  <c r="G489" i="10"/>
  <c r="H514" i="10"/>
  <c r="G514" i="10"/>
  <c r="I520" i="10"/>
  <c r="H520" i="10"/>
  <c r="H537" i="10"/>
  <c r="G537" i="10"/>
  <c r="G540" i="10"/>
  <c r="I540" i="10"/>
  <c r="I555" i="10"/>
  <c r="H555" i="10"/>
  <c r="G555" i="10"/>
  <c r="I558" i="10"/>
  <c r="H558" i="10"/>
  <c r="G558" i="10"/>
  <c r="I586" i="10"/>
  <c r="H586" i="10"/>
  <c r="G586" i="10"/>
  <c r="H588" i="10"/>
  <c r="G588" i="10"/>
  <c r="I588" i="10"/>
  <c r="I619" i="10"/>
  <c r="H619" i="10"/>
  <c r="G619" i="10"/>
  <c r="I622" i="10"/>
  <c r="H622" i="10"/>
  <c r="G622" i="10"/>
  <c r="I650" i="10"/>
  <c r="H650" i="10"/>
  <c r="G650" i="10"/>
  <c r="H652" i="10"/>
  <c r="G652" i="10"/>
  <c r="I652" i="10"/>
  <c r="I683" i="10"/>
  <c r="H683" i="10"/>
  <c r="G683" i="10"/>
  <c r="I686" i="10"/>
  <c r="H686" i="10"/>
  <c r="G686" i="10"/>
  <c r="I714" i="10"/>
  <c r="H714" i="10"/>
  <c r="G714" i="10"/>
  <c r="H716" i="10"/>
  <c r="G716" i="10"/>
  <c r="I716" i="10"/>
  <c r="I747" i="10"/>
  <c r="H747" i="10"/>
  <c r="G747" i="10"/>
  <c r="I750" i="10"/>
  <c r="H750" i="10"/>
  <c r="G750" i="10"/>
  <c r="I778" i="10"/>
  <c r="H778" i="10"/>
  <c r="G778" i="10"/>
  <c r="H780" i="10"/>
  <c r="G780" i="10"/>
  <c r="I780" i="10"/>
  <c r="H830" i="10"/>
  <c r="G830" i="10"/>
  <c r="I830" i="10"/>
  <c r="I483" i="10"/>
  <c r="G488" i="10"/>
  <c r="H506" i="10"/>
  <c r="G506" i="10"/>
  <c r="G520" i="10"/>
  <c r="I523" i="10"/>
  <c r="H523" i="10"/>
  <c r="G523" i="10"/>
  <c r="I528" i="10"/>
  <c r="H528" i="10"/>
  <c r="I537" i="10"/>
  <c r="K537" i="10" s="1"/>
  <c r="H540" i="10"/>
  <c r="I563" i="10"/>
  <c r="H563" i="10"/>
  <c r="G563" i="10"/>
  <c r="I566" i="10"/>
  <c r="H566" i="10"/>
  <c r="G566" i="10"/>
  <c r="I594" i="10"/>
  <c r="H594" i="10"/>
  <c r="G594" i="10"/>
  <c r="H596" i="10"/>
  <c r="G596" i="10"/>
  <c r="I596" i="10"/>
  <c r="I627" i="10"/>
  <c r="H627" i="10"/>
  <c r="G627" i="10"/>
  <c r="I630" i="10"/>
  <c r="K630" i="10" s="1"/>
  <c r="H630" i="10"/>
  <c r="G630" i="10"/>
  <c r="I658" i="10"/>
  <c r="H658" i="10"/>
  <c r="G658" i="10"/>
  <c r="H660" i="10"/>
  <c r="G660" i="10"/>
  <c r="I660" i="10"/>
  <c r="I691" i="10"/>
  <c r="H691" i="10"/>
  <c r="G691" i="10"/>
  <c r="I694" i="10"/>
  <c r="H694" i="10"/>
  <c r="G694" i="10"/>
  <c r="I722" i="10"/>
  <c r="H722" i="10"/>
  <c r="G722" i="10"/>
  <c r="H724" i="10"/>
  <c r="G724" i="10"/>
  <c r="I724" i="10"/>
  <c r="I755" i="10"/>
  <c r="H755" i="10"/>
  <c r="G755" i="10"/>
  <c r="I758" i="10"/>
  <c r="H758" i="10"/>
  <c r="G758" i="10"/>
  <c r="I786" i="10"/>
  <c r="H786" i="10"/>
  <c r="G786" i="10"/>
  <c r="H788" i="10"/>
  <c r="G788" i="10"/>
  <c r="I788" i="10"/>
  <c r="I846" i="10"/>
  <c r="H846" i="10"/>
  <c r="G846" i="10"/>
  <c r="G463" i="10"/>
  <c r="I471" i="10"/>
  <c r="H482" i="10"/>
  <c r="G482" i="10"/>
  <c r="K482" i="10" s="1"/>
  <c r="H488" i="10"/>
  <c r="I502" i="10"/>
  <c r="H502" i="10"/>
  <c r="H505" i="10"/>
  <c r="G505" i="10"/>
  <c r="H513" i="10"/>
  <c r="G513" i="10"/>
  <c r="I514" i="10"/>
  <c r="I518" i="10"/>
  <c r="H518" i="10"/>
  <c r="G518" i="10"/>
  <c r="I531" i="10"/>
  <c r="H531" i="10"/>
  <c r="G531" i="10"/>
  <c r="I536" i="10"/>
  <c r="H536" i="10"/>
  <c r="I571" i="10"/>
  <c r="H571" i="10"/>
  <c r="G571" i="10"/>
  <c r="I574" i="10"/>
  <c r="H574" i="10"/>
  <c r="G574" i="10"/>
  <c r="I602" i="10"/>
  <c r="H602" i="10"/>
  <c r="G602" i="10"/>
  <c r="H604" i="10"/>
  <c r="G604" i="10"/>
  <c r="I604" i="10"/>
  <c r="I635" i="10"/>
  <c r="H635" i="10"/>
  <c r="G635" i="10"/>
  <c r="I638" i="10"/>
  <c r="H638" i="10"/>
  <c r="G638" i="10"/>
  <c r="I666" i="10"/>
  <c r="H666" i="10"/>
  <c r="G666" i="10"/>
  <c r="H668" i="10"/>
  <c r="G668" i="10"/>
  <c r="I668" i="10"/>
  <c r="I699" i="10"/>
  <c r="H699" i="10"/>
  <c r="G699" i="10"/>
  <c r="I702" i="10"/>
  <c r="H702" i="10"/>
  <c r="G702" i="10"/>
  <c r="I730" i="10"/>
  <c r="H730" i="10"/>
  <c r="G730" i="10"/>
  <c r="H732" i="10"/>
  <c r="G732" i="10"/>
  <c r="I732" i="10"/>
  <c r="I763" i="10"/>
  <c r="H763" i="10"/>
  <c r="G763" i="10"/>
  <c r="I766" i="10"/>
  <c r="H766" i="10"/>
  <c r="G766" i="10"/>
  <c r="G799" i="10"/>
  <c r="I799" i="10"/>
  <c r="H799" i="10"/>
  <c r="H822" i="10"/>
  <c r="G822" i="10"/>
  <c r="I822" i="10"/>
  <c r="G358" i="10"/>
  <c r="G366" i="10"/>
  <c r="G374" i="10"/>
  <c r="G382" i="10"/>
  <c r="G390" i="10"/>
  <c r="G398" i="10"/>
  <c r="G406" i="10"/>
  <c r="G414" i="10"/>
  <c r="G422" i="10"/>
  <c r="G430" i="10"/>
  <c r="G438" i="10"/>
  <c r="G446" i="10"/>
  <c r="G458" i="10"/>
  <c r="H463" i="10"/>
  <c r="G470" i="10"/>
  <c r="I478" i="10"/>
  <c r="H478" i="10"/>
  <c r="H481" i="10"/>
  <c r="G481" i="10"/>
  <c r="G483" i="10"/>
  <c r="G486" i="10"/>
  <c r="I488" i="10"/>
  <c r="I489" i="10"/>
  <c r="I499" i="10"/>
  <c r="G504" i="10"/>
  <c r="I506" i="10"/>
  <c r="H512" i="10"/>
  <c r="H522" i="10"/>
  <c r="G522" i="10"/>
  <c r="I526" i="10"/>
  <c r="H526" i="10"/>
  <c r="G526" i="10"/>
  <c r="G536" i="10"/>
  <c r="I539" i="10"/>
  <c r="H539" i="10"/>
  <c r="G539" i="10"/>
  <c r="I546" i="10"/>
  <c r="H546" i="10"/>
  <c r="G546" i="10"/>
  <c r="H548" i="10"/>
  <c r="G548" i="10"/>
  <c r="I548" i="10"/>
  <c r="I579" i="10"/>
  <c r="H579" i="10"/>
  <c r="G579" i="10"/>
  <c r="I582" i="10"/>
  <c r="H582" i="10"/>
  <c r="G582" i="10"/>
  <c r="K582" i="10" s="1"/>
  <c r="I610" i="10"/>
  <c r="H610" i="10"/>
  <c r="G610" i="10"/>
  <c r="H612" i="10"/>
  <c r="G612" i="10"/>
  <c r="I612" i="10"/>
  <c r="I643" i="10"/>
  <c r="H643" i="10"/>
  <c r="G643" i="10"/>
  <c r="I646" i="10"/>
  <c r="H646" i="10"/>
  <c r="G646" i="10"/>
  <c r="I674" i="10"/>
  <c r="H674" i="10"/>
  <c r="G674" i="10"/>
  <c r="H676" i="10"/>
  <c r="G676" i="10"/>
  <c r="I676" i="10"/>
  <c r="I707" i="10"/>
  <c r="H707" i="10"/>
  <c r="G707" i="10"/>
  <c r="I710" i="10"/>
  <c r="H710" i="10"/>
  <c r="G710" i="10"/>
  <c r="I738" i="10"/>
  <c r="H738" i="10"/>
  <c r="G738" i="10"/>
  <c r="H740" i="10"/>
  <c r="G740" i="10"/>
  <c r="I740" i="10"/>
  <c r="I771" i="10"/>
  <c r="H771" i="10"/>
  <c r="G771" i="10"/>
  <c r="I774" i="10"/>
  <c r="H774" i="10"/>
  <c r="G774" i="10"/>
  <c r="G801" i="10"/>
  <c r="I801" i="10"/>
  <c r="H801" i="10"/>
  <c r="I803" i="10"/>
  <c r="H803" i="10"/>
  <c r="G803" i="10"/>
  <c r="I812" i="10"/>
  <c r="H812" i="10"/>
  <c r="G812" i="10"/>
  <c r="I179" i="10"/>
  <c r="I187" i="10"/>
  <c r="I195" i="10"/>
  <c r="K195" i="10" s="1"/>
  <c r="I203" i="10"/>
  <c r="I211" i="10"/>
  <c r="I219" i="10"/>
  <c r="I227" i="10"/>
  <c r="I235" i="10"/>
  <c r="K235" i="10" s="1"/>
  <c r="I243" i="10"/>
  <c r="K243" i="10" s="1"/>
  <c r="I251" i="10"/>
  <c r="I259" i="10"/>
  <c r="K259" i="10" s="1"/>
  <c r="I267" i="10"/>
  <c r="K267" i="10" s="1"/>
  <c r="I275" i="10"/>
  <c r="K275" i="10" s="1"/>
  <c r="I283" i="10"/>
  <c r="I291" i="10"/>
  <c r="I299" i="10"/>
  <c r="I307" i="10"/>
  <c r="K307" i="10" s="1"/>
  <c r="I315" i="10"/>
  <c r="K315" i="10" s="1"/>
  <c r="I323" i="10"/>
  <c r="K323" i="10" s="1"/>
  <c r="I331" i="10"/>
  <c r="K331" i="10" s="1"/>
  <c r="I339" i="10"/>
  <c r="I347" i="10"/>
  <c r="I355" i="10"/>
  <c r="H358" i="10"/>
  <c r="I363" i="10"/>
  <c r="H366" i="10"/>
  <c r="I371" i="10"/>
  <c r="K371" i="10" s="1"/>
  <c r="H374" i="10"/>
  <c r="I379" i="10"/>
  <c r="H382" i="10"/>
  <c r="I387" i="10"/>
  <c r="K387" i="10" s="1"/>
  <c r="H390" i="10"/>
  <c r="I395" i="10"/>
  <c r="K395" i="10" s="1"/>
  <c r="H398" i="10"/>
  <c r="I403" i="10"/>
  <c r="K403" i="10" s="1"/>
  <c r="H406" i="10"/>
  <c r="I411" i="10"/>
  <c r="H414" i="10"/>
  <c r="I419" i="10"/>
  <c r="H422" i="10"/>
  <c r="I427" i="10"/>
  <c r="K427" i="10" s="1"/>
  <c r="H430" i="10"/>
  <c r="I435" i="10"/>
  <c r="K435" i="10" s="1"/>
  <c r="H438" i="10"/>
  <c r="I443" i="10"/>
  <c r="K443" i="10" s="1"/>
  <c r="I446" i="10"/>
  <c r="G447" i="10"/>
  <c r="I450" i="10"/>
  <c r="H458" i="10"/>
  <c r="I470" i="10"/>
  <c r="G471" i="10"/>
  <c r="G473" i="10"/>
  <c r="H474" i="10"/>
  <c r="G474" i="10"/>
  <c r="I475" i="10"/>
  <c r="G480" i="10"/>
  <c r="I482" i="10"/>
  <c r="H483" i="10"/>
  <c r="H498" i="10"/>
  <c r="G498" i="10"/>
  <c r="H504" i="10"/>
  <c r="I510" i="10"/>
  <c r="H510" i="10"/>
  <c r="I511" i="10"/>
  <c r="H511" i="10"/>
  <c r="G512" i="10"/>
  <c r="I513" i="10"/>
  <c r="G516" i="10"/>
  <c r="I516" i="10"/>
  <c r="H530" i="10"/>
  <c r="G530" i="10"/>
  <c r="I534" i="10"/>
  <c r="H534" i="10"/>
  <c r="G534" i="10"/>
  <c r="I554" i="10"/>
  <c r="H554" i="10"/>
  <c r="G554" i="10"/>
  <c r="H556" i="10"/>
  <c r="G556" i="10"/>
  <c r="I556" i="10"/>
  <c r="I587" i="10"/>
  <c r="H587" i="10"/>
  <c r="G587" i="10"/>
  <c r="I590" i="10"/>
  <c r="H590" i="10"/>
  <c r="G590" i="10"/>
  <c r="I618" i="10"/>
  <c r="H618" i="10"/>
  <c r="G618" i="10"/>
  <c r="H620" i="10"/>
  <c r="G620" i="10"/>
  <c r="I620" i="10"/>
  <c r="I651" i="10"/>
  <c r="H651" i="10"/>
  <c r="G651" i="10"/>
  <c r="I654" i="10"/>
  <c r="H654" i="10"/>
  <c r="G654" i="10"/>
  <c r="I682" i="10"/>
  <c r="H682" i="10"/>
  <c r="G682" i="10"/>
  <c r="H684" i="10"/>
  <c r="G684" i="10"/>
  <c r="I684" i="10"/>
  <c r="I715" i="10"/>
  <c r="H715" i="10"/>
  <c r="G715" i="10"/>
  <c r="I718" i="10"/>
  <c r="H718" i="10"/>
  <c r="G718" i="10"/>
  <c r="I746" i="10"/>
  <c r="H746" i="10"/>
  <c r="G746" i="10"/>
  <c r="H748" i="10"/>
  <c r="G748" i="10"/>
  <c r="I748" i="10"/>
  <c r="I779" i="10"/>
  <c r="H779" i="10"/>
  <c r="G779" i="10"/>
  <c r="I782" i="10"/>
  <c r="H782" i="10"/>
  <c r="G782" i="10"/>
  <c r="G276" i="10"/>
  <c r="G284" i="10"/>
  <c r="G292" i="10"/>
  <c r="G300" i="10"/>
  <c r="G308" i="10"/>
  <c r="G316" i="10"/>
  <c r="G324" i="10"/>
  <c r="G332" i="10"/>
  <c r="G340" i="10"/>
  <c r="G348" i="10"/>
  <c r="G356" i="10"/>
  <c r="I358" i="10"/>
  <c r="G364" i="10"/>
  <c r="I366" i="10"/>
  <c r="G372" i="10"/>
  <c r="I374" i="10"/>
  <c r="G380" i="10"/>
  <c r="I382" i="10"/>
  <c r="G388" i="10"/>
  <c r="I390" i="10"/>
  <c r="G396" i="10"/>
  <c r="I398" i="10"/>
  <c r="G404" i="10"/>
  <c r="I406" i="10"/>
  <c r="G412" i="10"/>
  <c r="I414" i="10"/>
  <c r="G420" i="10"/>
  <c r="I422" i="10"/>
  <c r="G428" i="10"/>
  <c r="I430" i="10"/>
  <c r="G436" i="10"/>
  <c r="I438" i="10"/>
  <c r="G444" i="10"/>
  <c r="H447" i="10"/>
  <c r="G451" i="10"/>
  <c r="I458" i="10"/>
  <c r="H465" i="10"/>
  <c r="H471" i="10"/>
  <c r="H480" i="10"/>
  <c r="I494" i="10"/>
  <c r="H494" i="10"/>
  <c r="H497" i="10"/>
  <c r="G497" i="10"/>
  <c r="G499" i="10"/>
  <c r="G502" i="10"/>
  <c r="I504" i="10"/>
  <c r="I505" i="10"/>
  <c r="G508" i="10"/>
  <c r="I508" i="10"/>
  <c r="G511" i="10"/>
  <c r="I512" i="10"/>
  <c r="I522" i="10"/>
  <c r="H538" i="10"/>
  <c r="G538" i="10"/>
  <c r="I542" i="10"/>
  <c r="H542" i="10"/>
  <c r="G542" i="10"/>
  <c r="I562" i="10"/>
  <c r="H562" i="10"/>
  <c r="G562" i="10"/>
  <c r="H564" i="10"/>
  <c r="G564" i="10"/>
  <c r="I564" i="10"/>
  <c r="I595" i="10"/>
  <c r="H595" i="10"/>
  <c r="G595" i="10"/>
  <c r="I598" i="10"/>
  <c r="H598" i="10"/>
  <c r="G598" i="10"/>
  <c r="I626" i="10"/>
  <c r="H626" i="10"/>
  <c r="G626" i="10"/>
  <c r="H628" i="10"/>
  <c r="G628" i="10"/>
  <c r="I628" i="10"/>
  <c r="I659" i="10"/>
  <c r="H659" i="10"/>
  <c r="G659" i="10"/>
  <c r="I662" i="10"/>
  <c r="H662" i="10"/>
  <c r="G662" i="10"/>
  <c r="I690" i="10"/>
  <c r="H690" i="10"/>
  <c r="G690" i="10"/>
  <c r="H692" i="10"/>
  <c r="G692" i="10"/>
  <c r="I692" i="10"/>
  <c r="I723" i="10"/>
  <c r="H723" i="10"/>
  <c r="G723" i="10"/>
  <c r="I726" i="10"/>
  <c r="H726" i="10"/>
  <c r="G726" i="10"/>
  <c r="I754" i="10"/>
  <c r="H754" i="10"/>
  <c r="G754" i="10"/>
  <c r="H756" i="10"/>
  <c r="G756" i="10"/>
  <c r="I756" i="10"/>
  <c r="I787" i="10"/>
  <c r="H787" i="10"/>
  <c r="G787" i="10"/>
  <c r="I790" i="10"/>
  <c r="H790" i="10"/>
  <c r="G790" i="10"/>
  <c r="I808" i="10"/>
  <c r="H808" i="10"/>
  <c r="G808" i="10"/>
  <c r="H814" i="10"/>
  <c r="G814" i="10"/>
  <c r="I814" i="10"/>
  <c r="H276" i="10"/>
  <c r="H284" i="10"/>
  <c r="H292" i="10"/>
  <c r="H300" i="10"/>
  <c r="H308" i="10"/>
  <c r="H316" i="10"/>
  <c r="H324" i="10"/>
  <c r="H332" i="10"/>
  <c r="H340" i="10"/>
  <c r="H348" i="10"/>
  <c r="H356" i="10"/>
  <c r="H364" i="10"/>
  <c r="H372" i="10"/>
  <c r="H380" i="10"/>
  <c r="H388" i="10"/>
  <c r="H396" i="10"/>
  <c r="H404" i="10"/>
  <c r="H412" i="10"/>
  <c r="H420" i="10"/>
  <c r="H428" i="10"/>
  <c r="H436" i="10"/>
  <c r="H444" i="10"/>
  <c r="I447" i="10"/>
  <c r="H451" i="10"/>
  <c r="I465" i="10"/>
  <c r="K465" i="10" s="1"/>
  <c r="G466" i="10"/>
  <c r="G478" i="10"/>
  <c r="I480" i="10"/>
  <c r="I481" i="10"/>
  <c r="I491" i="10"/>
  <c r="K491" i="10" s="1"/>
  <c r="I495" i="10"/>
  <c r="H495" i="10"/>
  <c r="I498" i="10"/>
  <c r="H499" i="10"/>
  <c r="G510" i="10"/>
  <c r="I515" i="10"/>
  <c r="G515" i="10"/>
  <c r="H516" i="10"/>
  <c r="H521" i="10"/>
  <c r="G521" i="10"/>
  <c r="G524" i="10"/>
  <c r="I524" i="10"/>
  <c r="I530" i="10"/>
  <c r="I570" i="10"/>
  <c r="H570" i="10"/>
  <c r="G570" i="10"/>
  <c r="H572" i="10"/>
  <c r="G572" i="10"/>
  <c r="I572" i="10"/>
  <c r="I603" i="10"/>
  <c r="H603" i="10"/>
  <c r="G603" i="10"/>
  <c r="I606" i="10"/>
  <c r="H606" i="10"/>
  <c r="G606" i="10"/>
  <c r="I634" i="10"/>
  <c r="H634" i="10"/>
  <c r="G634" i="10"/>
  <c r="H636" i="10"/>
  <c r="G636" i="10"/>
  <c r="I636" i="10"/>
  <c r="I667" i="10"/>
  <c r="H667" i="10"/>
  <c r="G667" i="10"/>
  <c r="I670" i="10"/>
  <c r="H670" i="10"/>
  <c r="G670" i="10"/>
  <c r="I698" i="10"/>
  <c r="H698" i="10"/>
  <c r="G698" i="10"/>
  <c r="H700" i="10"/>
  <c r="G700" i="10"/>
  <c r="I700" i="10"/>
  <c r="I731" i="10"/>
  <c r="H731" i="10"/>
  <c r="G731" i="10"/>
  <c r="I734" i="10"/>
  <c r="H734" i="10"/>
  <c r="G734" i="10"/>
  <c r="I762" i="10"/>
  <c r="H762" i="10"/>
  <c r="G762" i="10"/>
  <c r="H764" i="10"/>
  <c r="G764" i="10"/>
  <c r="I764" i="10"/>
  <c r="H798" i="10"/>
  <c r="I798" i="10"/>
  <c r="G798" i="10"/>
  <c r="H838" i="10"/>
  <c r="G838" i="10"/>
  <c r="I838" i="10"/>
  <c r="I466" i="10"/>
  <c r="H490" i="10"/>
  <c r="G490" i="10"/>
  <c r="I507" i="10"/>
  <c r="G507" i="10"/>
  <c r="H524" i="10"/>
  <c r="H529" i="10"/>
  <c r="G529" i="10"/>
  <c r="G532" i="10"/>
  <c r="I532" i="10"/>
  <c r="I538" i="10"/>
  <c r="I547" i="10"/>
  <c r="H547" i="10"/>
  <c r="G547" i="10"/>
  <c r="I550" i="10"/>
  <c r="H550" i="10"/>
  <c r="G550" i="10"/>
  <c r="I578" i="10"/>
  <c r="H578" i="10"/>
  <c r="G578" i="10"/>
  <c r="H580" i="10"/>
  <c r="G580" i="10"/>
  <c r="I580" i="10"/>
  <c r="I611" i="10"/>
  <c r="H611" i="10"/>
  <c r="G611" i="10"/>
  <c r="I614" i="10"/>
  <c r="H614" i="10"/>
  <c r="G614" i="10"/>
  <c r="I642" i="10"/>
  <c r="H642" i="10"/>
  <c r="G642" i="10"/>
  <c r="H644" i="10"/>
  <c r="G644" i="10"/>
  <c r="I644" i="10"/>
  <c r="I675" i="10"/>
  <c r="H675" i="10"/>
  <c r="G675" i="10"/>
  <c r="I678" i="10"/>
  <c r="H678" i="10"/>
  <c r="G678" i="10"/>
  <c r="I706" i="10"/>
  <c r="H706" i="10"/>
  <c r="G706" i="10"/>
  <c r="H708" i="10"/>
  <c r="G708" i="10"/>
  <c r="I708" i="10"/>
  <c r="I739" i="10"/>
  <c r="H739" i="10"/>
  <c r="G739" i="10"/>
  <c r="I742" i="10"/>
  <c r="H742" i="10"/>
  <c r="G742" i="10"/>
  <c r="I770" i="10"/>
  <c r="H770" i="10"/>
  <c r="G770" i="10"/>
  <c r="H772" i="10"/>
  <c r="G772" i="10"/>
  <c r="I772" i="10"/>
  <c r="G793" i="10"/>
  <c r="I793" i="10"/>
  <c r="H793" i="10"/>
  <c r="H519" i="10"/>
  <c r="H527" i="10"/>
  <c r="H535" i="10"/>
  <c r="H543" i="10"/>
  <c r="H551" i="10"/>
  <c r="H559" i="10"/>
  <c r="H567" i="10"/>
  <c r="H575" i="10"/>
  <c r="H583" i="10"/>
  <c r="H591" i="10"/>
  <c r="H599" i="10"/>
  <c r="H607" i="10"/>
  <c r="H615" i="10"/>
  <c r="H623" i="10"/>
  <c r="K623" i="10" s="1"/>
  <c r="H631" i="10"/>
  <c r="H639" i="10"/>
  <c r="H647" i="10"/>
  <c r="H655" i="10"/>
  <c r="H663" i="10"/>
  <c r="H671" i="10"/>
  <c r="H679" i="10"/>
  <c r="H687" i="10"/>
  <c r="H695" i="10"/>
  <c r="H703" i="10"/>
  <c r="H711" i="10"/>
  <c r="H719" i="10"/>
  <c r="H727" i="10"/>
  <c r="H735" i="10"/>
  <c r="H743" i="10"/>
  <c r="H751" i="10"/>
  <c r="H759" i="10"/>
  <c r="H767" i="10"/>
  <c r="H775" i="10"/>
  <c r="H783" i="10"/>
  <c r="I791" i="10"/>
  <c r="H795" i="10"/>
  <c r="G796" i="10"/>
  <c r="I806" i="10"/>
  <c r="I810" i="10"/>
  <c r="K810" i="10" s="1"/>
  <c r="I818" i="10"/>
  <c r="I834" i="10"/>
  <c r="G847" i="10"/>
  <c r="I1163" i="10"/>
  <c r="G1163" i="10"/>
  <c r="H1163" i="10"/>
  <c r="I519" i="10"/>
  <c r="I527" i="10"/>
  <c r="I535" i="10"/>
  <c r="I543" i="10"/>
  <c r="I551" i="10"/>
  <c r="I559" i="10"/>
  <c r="I567" i="10"/>
  <c r="I575" i="10"/>
  <c r="I583" i="10"/>
  <c r="I591" i="10"/>
  <c r="I599" i="10"/>
  <c r="I607" i="10"/>
  <c r="I615" i="10"/>
  <c r="I623" i="10"/>
  <c r="I631" i="10"/>
  <c r="I639" i="10"/>
  <c r="I647" i="10"/>
  <c r="I655" i="10"/>
  <c r="I663" i="10"/>
  <c r="I671" i="10"/>
  <c r="I679" i="10"/>
  <c r="I687" i="10"/>
  <c r="I695" i="10"/>
  <c r="I703" i="10"/>
  <c r="I711" i="10"/>
  <c r="I719" i="10"/>
  <c r="I727" i="10"/>
  <c r="I735" i="10"/>
  <c r="I743" i="10"/>
  <c r="I751" i="10"/>
  <c r="I759" i="10"/>
  <c r="I767" i="10"/>
  <c r="I775" i="10"/>
  <c r="I783" i="10"/>
  <c r="G804" i="10"/>
  <c r="H807" i="10"/>
  <c r="K807" i="10" s="1"/>
  <c r="G811" i="10"/>
  <c r="K811" i="10" s="1"/>
  <c r="I817" i="10"/>
  <c r="G817" i="10"/>
  <c r="I819" i="10"/>
  <c r="H819" i="10"/>
  <c r="H820" i="10"/>
  <c r="H821" i="10"/>
  <c r="K821" i="10" s="1"/>
  <c r="I833" i="10"/>
  <c r="G833" i="10"/>
  <c r="I835" i="10"/>
  <c r="H835" i="10"/>
  <c r="H836" i="10"/>
  <c r="K836" i="10" s="1"/>
  <c r="H837" i="10"/>
  <c r="H847" i="10"/>
  <c r="I856" i="10"/>
  <c r="G856" i="10"/>
  <c r="I863" i="10"/>
  <c r="G863" i="10"/>
  <c r="I871" i="10"/>
  <c r="H871" i="10"/>
  <c r="G871" i="10"/>
  <c r="I873" i="10"/>
  <c r="H873" i="10"/>
  <c r="G873" i="10"/>
  <c r="I886" i="10"/>
  <c r="H886" i="10"/>
  <c r="G886" i="10"/>
  <c r="I888" i="10"/>
  <c r="H888" i="10"/>
  <c r="G888" i="10"/>
  <c r="H890" i="10"/>
  <c r="G890" i="10"/>
  <c r="I890" i="10"/>
  <c r="I903" i="10"/>
  <c r="H903" i="10"/>
  <c r="G903" i="10"/>
  <c r="I905" i="10"/>
  <c r="H905" i="10"/>
  <c r="G905" i="10"/>
  <c r="I918" i="10"/>
  <c r="H918" i="10"/>
  <c r="G918" i="10"/>
  <c r="I920" i="10"/>
  <c r="H920" i="10"/>
  <c r="G920" i="10"/>
  <c r="H922" i="10"/>
  <c r="G922" i="10"/>
  <c r="I922" i="10"/>
  <c r="I935" i="10"/>
  <c r="H935" i="10"/>
  <c r="G935" i="10"/>
  <c r="I937" i="10"/>
  <c r="H937" i="10"/>
  <c r="G937" i="10"/>
  <c r="I950" i="10"/>
  <c r="H950" i="10"/>
  <c r="G950" i="10"/>
  <c r="I952" i="10"/>
  <c r="H952" i="10"/>
  <c r="G952" i="10"/>
  <c r="H954" i="10"/>
  <c r="G954" i="10"/>
  <c r="I954" i="10"/>
  <c r="I967" i="10"/>
  <c r="H967" i="10"/>
  <c r="G967" i="10"/>
  <c r="I969" i="10"/>
  <c r="H969" i="10"/>
  <c r="G969" i="10"/>
  <c r="I982" i="10"/>
  <c r="H982" i="10"/>
  <c r="G982" i="10"/>
  <c r="I984" i="10"/>
  <c r="H984" i="10"/>
  <c r="G984" i="10"/>
  <c r="H986" i="10"/>
  <c r="G986" i="10"/>
  <c r="I986" i="10"/>
  <c r="I999" i="10"/>
  <c r="H999" i="10"/>
  <c r="G999" i="10"/>
  <c r="I1001" i="10"/>
  <c r="H1001" i="10"/>
  <c r="G1001" i="10"/>
  <c r="I1014" i="10"/>
  <c r="H1014" i="10"/>
  <c r="G1014" i="10"/>
  <c r="I1016" i="10"/>
  <c r="H1016" i="10"/>
  <c r="G1016" i="10"/>
  <c r="H1018" i="10"/>
  <c r="G1018" i="10"/>
  <c r="I1018" i="10"/>
  <c r="I1031" i="10"/>
  <c r="H1031" i="10"/>
  <c r="G1031" i="10"/>
  <c r="I1033" i="10"/>
  <c r="H1033" i="10"/>
  <c r="G1033" i="10"/>
  <c r="I1046" i="10"/>
  <c r="H1046" i="10"/>
  <c r="G1046" i="10"/>
  <c r="I1048" i="10"/>
  <c r="H1048" i="10"/>
  <c r="G1048" i="10"/>
  <c r="H1050" i="10"/>
  <c r="G1050" i="10"/>
  <c r="I1050" i="10"/>
  <c r="I1063" i="10"/>
  <c r="H1063" i="10"/>
  <c r="G1063" i="10"/>
  <c r="I1065" i="10"/>
  <c r="H1065" i="10"/>
  <c r="G1065" i="10"/>
  <c r="G560" i="10"/>
  <c r="G608" i="10"/>
  <c r="G616" i="10"/>
  <c r="G624" i="10"/>
  <c r="G656" i="10"/>
  <c r="G664" i="10"/>
  <c r="G688" i="10"/>
  <c r="G704" i="10"/>
  <c r="G712" i="10"/>
  <c r="G720" i="10"/>
  <c r="G728" i="10"/>
  <c r="G800" i="10"/>
  <c r="I816" i="10"/>
  <c r="G816" i="10"/>
  <c r="I832" i="10"/>
  <c r="G832" i="10"/>
  <c r="H852" i="10"/>
  <c r="G852" i="10"/>
  <c r="H863" i="10"/>
  <c r="H544" i="10"/>
  <c r="H552" i="10"/>
  <c r="H560" i="10"/>
  <c r="H568" i="10"/>
  <c r="H576" i="10"/>
  <c r="H584" i="10"/>
  <c r="H592" i="10"/>
  <c r="H600" i="10"/>
  <c r="H608" i="10"/>
  <c r="H616" i="10"/>
  <c r="H624" i="10"/>
  <c r="H632" i="10"/>
  <c r="H640" i="10"/>
  <c r="H648" i="10"/>
  <c r="H656" i="10"/>
  <c r="H664" i="10"/>
  <c r="H672" i="10"/>
  <c r="H680" i="10"/>
  <c r="H688" i="10"/>
  <c r="H696" i="10"/>
  <c r="H704" i="10"/>
  <c r="H712" i="10"/>
  <c r="H720" i="10"/>
  <c r="H728" i="10"/>
  <c r="H736" i="10"/>
  <c r="H744" i="10"/>
  <c r="H752" i="10"/>
  <c r="H760" i="10"/>
  <c r="H768" i="10"/>
  <c r="H776" i="10"/>
  <c r="H784" i="10"/>
  <c r="H800" i="10"/>
  <c r="I804" i="10"/>
  <c r="G815" i="10"/>
  <c r="G831" i="10"/>
  <c r="I850" i="10"/>
  <c r="K850" i="10" s="1"/>
  <c r="I851" i="10"/>
  <c r="H851" i="10"/>
  <c r="I859" i="10"/>
  <c r="H859" i="10"/>
  <c r="G859" i="10"/>
  <c r="I865" i="10"/>
  <c r="H865" i="10"/>
  <c r="G865" i="10"/>
  <c r="I878" i="10"/>
  <c r="H878" i="10"/>
  <c r="G878" i="10"/>
  <c r="I880" i="10"/>
  <c r="H880" i="10"/>
  <c r="G880" i="10"/>
  <c r="H882" i="10"/>
  <c r="G882" i="10"/>
  <c r="I882" i="10"/>
  <c r="I895" i="10"/>
  <c r="H895" i="10"/>
  <c r="G895" i="10"/>
  <c r="I897" i="10"/>
  <c r="H897" i="10"/>
  <c r="G897" i="10"/>
  <c r="I910" i="10"/>
  <c r="H910" i="10"/>
  <c r="G910" i="10"/>
  <c r="I912" i="10"/>
  <c r="H912" i="10"/>
  <c r="G912" i="10"/>
  <c r="H914" i="10"/>
  <c r="G914" i="10"/>
  <c r="I914" i="10"/>
  <c r="I927" i="10"/>
  <c r="H927" i="10"/>
  <c r="G927" i="10"/>
  <c r="I929" i="10"/>
  <c r="H929" i="10"/>
  <c r="G929" i="10"/>
  <c r="I942" i="10"/>
  <c r="H942" i="10"/>
  <c r="G942" i="10"/>
  <c r="I944" i="10"/>
  <c r="H944" i="10"/>
  <c r="G944" i="10"/>
  <c r="H946" i="10"/>
  <c r="G946" i="10"/>
  <c r="I946" i="10"/>
  <c r="I959" i="10"/>
  <c r="H959" i="10"/>
  <c r="G959" i="10"/>
  <c r="I961" i="10"/>
  <c r="H961" i="10"/>
  <c r="G961" i="10"/>
  <c r="I974" i="10"/>
  <c r="H974" i="10"/>
  <c r="G974" i="10"/>
  <c r="I976" i="10"/>
  <c r="H976" i="10"/>
  <c r="G976" i="10"/>
  <c r="H978" i="10"/>
  <c r="G978" i="10"/>
  <c r="I978" i="10"/>
  <c r="I991" i="10"/>
  <c r="H991" i="10"/>
  <c r="G991" i="10"/>
  <c r="I993" i="10"/>
  <c r="H993" i="10"/>
  <c r="G993" i="10"/>
  <c r="I1006" i="10"/>
  <c r="H1006" i="10"/>
  <c r="G1006" i="10"/>
  <c r="I1008" i="10"/>
  <c r="H1008" i="10"/>
  <c r="G1008" i="10"/>
  <c r="H1010" i="10"/>
  <c r="G1010" i="10"/>
  <c r="I1010" i="10"/>
  <c r="I1023" i="10"/>
  <c r="H1023" i="10"/>
  <c r="G1023" i="10"/>
  <c r="I1025" i="10"/>
  <c r="H1025" i="10"/>
  <c r="G1025" i="10"/>
  <c r="I1038" i="10"/>
  <c r="H1038" i="10"/>
  <c r="G1038" i="10"/>
  <c r="I1040" i="10"/>
  <c r="H1040" i="10"/>
  <c r="G1040" i="10"/>
  <c r="H1042" i="10"/>
  <c r="G1042" i="10"/>
  <c r="I1042" i="10"/>
  <c r="I1055" i="10"/>
  <c r="H1055" i="10"/>
  <c r="G1055" i="10"/>
  <c r="I1057" i="10"/>
  <c r="H1057" i="10"/>
  <c r="G1057" i="10"/>
  <c r="I1070" i="10"/>
  <c r="H1070" i="10"/>
  <c r="G1070" i="10"/>
  <c r="I1072" i="10"/>
  <c r="H1072" i="10"/>
  <c r="G1072" i="10"/>
  <c r="H1074" i="10"/>
  <c r="G1074" i="10"/>
  <c r="I1074" i="10"/>
  <c r="I1080" i="10"/>
  <c r="H1080" i="10"/>
  <c r="G1080" i="10"/>
  <c r="H1082" i="10"/>
  <c r="G1082" i="10"/>
  <c r="I1082" i="10"/>
  <c r="I1088" i="10"/>
  <c r="H1088" i="10"/>
  <c r="G1088" i="10"/>
  <c r="H1090" i="10"/>
  <c r="G1090" i="10"/>
  <c r="I1090" i="10"/>
  <c r="I1096" i="10"/>
  <c r="H1096" i="10"/>
  <c r="G1096" i="10"/>
  <c r="H1098" i="10"/>
  <c r="G1098" i="10"/>
  <c r="I1098" i="10"/>
  <c r="I1104" i="10"/>
  <c r="H1104" i="10"/>
  <c r="G1104" i="10"/>
  <c r="H1106" i="10"/>
  <c r="G1106" i="10"/>
  <c r="I1106" i="10"/>
  <c r="I1112" i="10"/>
  <c r="H1112" i="10"/>
  <c r="G1112" i="10"/>
  <c r="H1114" i="10"/>
  <c r="G1114" i="10"/>
  <c r="I1114" i="10"/>
  <c r="I1120" i="10"/>
  <c r="H1120" i="10"/>
  <c r="G1120" i="10"/>
  <c r="H1122" i="10"/>
  <c r="G1122" i="10"/>
  <c r="I1122" i="10"/>
  <c r="I1128" i="10"/>
  <c r="H1128" i="10"/>
  <c r="G1128" i="10"/>
  <c r="H1130" i="10"/>
  <c r="G1130" i="10"/>
  <c r="I1130" i="10"/>
  <c r="I1136" i="10"/>
  <c r="H1136" i="10"/>
  <c r="G1136" i="10"/>
  <c r="H1138" i="10"/>
  <c r="G1138" i="10"/>
  <c r="I1138" i="10"/>
  <c r="I1151" i="10"/>
  <c r="H1151" i="10"/>
  <c r="G1151" i="10"/>
  <c r="G1156" i="10"/>
  <c r="I1156" i="10"/>
  <c r="H1156" i="10"/>
  <c r="I1171" i="10"/>
  <c r="G1171" i="10"/>
  <c r="H1171" i="10"/>
  <c r="I544" i="10"/>
  <c r="I552" i="10"/>
  <c r="I560" i="10"/>
  <c r="I568" i="10"/>
  <c r="I576" i="10"/>
  <c r="I584" i="10"/>
  <c r="K584" i="10" s="1"/>
  <c r="I592" i="10"/>
  <c r="I600" i="10"/>
  <c r="I608" i="10"/>
  <c r="I616" i="10"/>
  <c r="I624" i="10"/>
  <c r="I632" i="10"/>
  <c r="I640" i="10"/>
  <c r="I648" i="10"/>
  <c r="I656" i="10"/>
  <c r="I664" i="10"/>
  <c r="I672" i="10"/>
  <c r="I680" i="10"/>
  <c r="I688" i="10"/>
  <c r="I696" i="10"/>
  <c r="I704" i="10"/>
  <c r="I712" i="10"/>
  <c r="I720" i="10"/>
  <c r="I728" i="10"/>
  <c r="I736" i="10"/>
  <c r="I744" i="10"/>
  <c r="I752" i="10"/>
  <c r="I760" i="10"/>
  <c r="I768" i="10"/>
  <c r="I776" i="10"/>
  <c r="I784" i="10"/>
  <c r="I826" i="10"/>
  <c r="I842" i="10"/>
  <c r="H844" i="10"/>
  <c r="G844" i="10"/>
  <c r="I855" i="10"/>
  <c r="G855" i="10"/>
  <c r="G545" i="10"/>
  <c r="G553" i="10"/>
  <c r="G561" i="10"/>
  <c r="K561" i="10" s="1"/>
  <c r="G569" i="10"/>
  <c r="G577" i="10"/>
  <c r="G585" i="10"/>
  <c r="G593" i="10"/>
  <c r="G601" i="10"/>
  <c r="G609" i="10"/>
  <c r="K609" i="10" s="1"/>
  <c r="G617" i="10"/>
  <c r="G625" i="10"/>
  <c r="G633" i="10"/>
  <c r="G641" i="10"/>
  <c r="G649" i="10"/>
  <c r="G657" i="10"/>
  <c r="K657" i="10" s="1"/>
  <c r="G665" i="10"/>
  <c r="G673" i="10"/>
  <c r="G681" i="10"/>
  <c r="G689" i="10"/>
  <c r="K689" i="10" s="1"/>
  <c r="G697" i="10"/>
  <c r="G705" i="10"/>
  <c r="K705" i="10" s="1"/>
  <c r="G713" i="10"/>
  <c r="K713" i="10" s="1"/>
  <c r="G721" i="10"/>
  <c r="G729" i="10"/>
  <c r="G737" i="10"/>
  <c r="G745" i="10"/>
  <c r="G753" i="10"/>
  <c r="G761" i="10"/>
  <c r="G769" i="10"/>
  <c r="G777" i="10"/>
  <c r="G785" i="10"/>
  <c r="I797" i="10"/>
  <c r="K797" i="10" s="1"/>
  <c r="G802" i="10"/>
  <c r="H809" i="10"/>
  <c r="G813" i="10"/>
  <c r="H815" i="10"/>
  <c r="H816" i="10"/>
  <c r="I825" i="10"/>
  <c r="G825" i="10"/>
  <c r="I827" i="10"/>
  <c r="H827" i="10"/>
  <c r="H828" i="10"/>
  <c r="H829" i="10"/>
  <c r="K829" i="10" s="1"/>
  <c r="H831" i="10"/>
  <c r="H832" i="10"/>
  <c r="I841" i="10"/>
  <c r="G841" i="10"/>
  <c r="I843" i="10"/>
  <c r="H843" i="10"/>
  <c r="I844" i="10"/>
  <c r="I849" i="10"/>
  <c r="H849" i="10"/>
  <c r="G849" i="10"/>
  <c r="H855" i="10"/>
  <c r="H858" i="10"/>
  <c r="I858" i="10"/>
  <c r="I862" i="10"/>
  <c r="H862" i="10"/>
  <c r="G862" i="10"/>
  <c r="I870" i="10"/>
  <c r="H870" i="10"/>
  <c r="G870" i="10"/>
  <c r="I872" i="10"/>
  <c r="H872" i="10"/>
  <c r="G872" i="10"/>
  <c r="H874" i="10"/>
  <c r="G874" i="10"/>
  <c r="I874" i="10"/>
  <c r="I887" i="10"/>
  <c r="K887" i="10" s="1"/>
  <c r="H887" i="10"/>
  <c r="G887" i="10"/>
  <c r="I889" i="10"/>
  <c r="H889" i="10"/>
  <c r="G889" i="10"/>
  <c r="I902" i="10"/>
  <c r="H902" i="10"/>
  <c r="G902" i="10"/>
  <c r="I904" i="10"/>
  <c r="H904" i="10"/>
  <c r="G904" i="10"/>
  <c r="H906" i="10"/>
  <c r="G906" i="10"/>
  <c r="I906" i="10"/>
  <c r="I919" i="10"/>
  <c r="H919" i="10"/>
  <c r="G919" i="10"/>
  <c r="I921" i="10"/>
  <c r="H921" i="10"/>
  <c r="G921" i="10"/>
  <c r="I934" i="10"/>
  <c r="H934" i="10"/>
  <c r="G934" i="10"/>
  <c r="I936" i="10"/>
  <c r="H936" i="10"/>
  <c r="G936" i="10"/>
  <c r="H938" i="10"/>
  <c r="G938" i="10"/>
  <c r="I938" i="10"/>
  <c r="I951" i="10"/>
  <c r="H951" i="10"/>
  <c r="G951" i="10"/>
  <c r="I953" i="10"/>
  <c r="H953" i="10"/>
  <c r="G953" i="10"/>
  <c r="I966" i="10"/>
  <c r="H966" i="10"/>
  <c r="G966" i="10"/>
  <c r="I968" i="10"/>
  <c r="H968" i="10"/>
  <c r="G968" i="10"/>
  <c r="H970" i="10"/>
  <c r="G970" i="10"/>
  <c r="I970" i="10"/>
  <c r="I983" i="10"/>
  <c r="H983" i="10"/>
  <c r="G983" i="10"/>
  <c r="I985" i="10"/>
  <c r="H985" i="10"/>
  <c r="G985" i="10"/>
  <c r="I998" i="10"/>
  <c r="H998" i="10"/>
  <c r="G998" i="10"/>
  <c r="I1000" i="10"/>
  <c r="H1000" i="10"/>
  <c r="G1000" i="10"/>
  <c r="H1002" i="10"/>
  <c r="G1002" i="10"/>
  <c r="I1002" i="10"/>
  <c r="I1015" i="10"/>
  <c r="H1015" i="10"/>
  <c r="G1015" i="10"/>
  <c r="I1017" i="10"/>
  <c r="H1017" i="10"/>
  <c r="G1017" i="10"/>
  <c r="I1030" i="10"/>
  <c r="H1030" i="10"/>
  <c r="G1030" i="10"/>
  <c r="I1032" i="10"/>
  <c r="H1032" i="10"/>
  <c r="G1032" i="10"/>
  <c r="H1034" i="10"/>
  <c r="G1034" i="10"/>
  <c r="I1034" i="10"/>
  <c r="I1047" i="10"/>
  <c r="H1047" i="10"/>
  <c r="G1047" i="10"/>
  <c r="I1049" i="10"/>
  <c r="H1049" i="10"/>
  <c r="G1049" i="10"/>
  <c r="I1062" i="10"/>
  <c r="H1062" i="10"/>
  <c r="G1062" i="10"/>
  <c r="I1064" i="10"/>
  <c r="H1064" i="10"/>
  <c r="G1064" i="10"/>
  <c r="H1066" i="10"/>
  <c r="G1066" i="10"/>
  <c r="I1066" i="10"/>
  <c r="I1147" i="10"/>
  <c r="H1147" i="10"/>
  <c r="G1147" i="10"/>
  <c r="H545" i="10"/>
  <c r="H553" i="10"/>
  <c r="H569" i="10"/>
  <c r="H577" i="10"/>
  <c r="H585" i="10"/>
  <c r="H593" i="10"/>
  <c r="H601" i="10"/>
  <c r="H633" i="10"/>
  <c r="H641" i="10"/>
  <c r="H649" i="10"/>
  <c r="H673" i="10"/>
  <c r="H681" i="10"/>
  <c r="H697" i="10"/>
  <c r="H737" i="10"/>
  <c r="H745" i="10"/>
  <c r="H753" i="10"/>
  <c r="H761" i="10"/>
  <c r="H769" i="10"/>
  <c r="H777" i="10"/>
  <c r="H785" i="10"/>
  <c r="G791" i="10"/>
  <c r="H802" i="10"/>
  <c r="I809" i="10"/>
  <c r="H813" i="10"/>
  <c r="I815" i="10"/>
  <c r="I824" i="10"/>
  <c r="G824" i="10"/>
  <c r="G826" i="10"/>
  <c r="I840" i="10"/>
  <c r="G840" i="10"/>
  <c r="G842" i="10"/>
  <c r="I848" i="10"/>
  <c r="G848" i="10"/>
  <c r="G858" i="10"/>
  <c r="I864" i="10"/>
  <c r="H864" i="10"/>
  <c r="G864" i="10"/>
  <c r="G823" i="10"/>
  <c r="G839" i="10"/>
  <c r="H842" i="10"/>
  <c r="I854" i="10"/>
  <c r="H854" i="10"/>
  <c r="G854" i="10"/>
  <c r="I857" i="10"/>
  <c r="H857" i="10"/>
  <c r="G857" i="10"/>
  <c r="H866" i="10"/>
  <c r="G866" i="10"/>
  <c r="I866" i="10"/>
  <c r="I879" i="10"/>
  <c r="H879" i="10"/>
  <c r="G879" i="10"/>
  <c r="I881" i="10"/>
  <c r="H881" i="10"/>
  <c r="G881" i="10"/>
  <c r="I894" i="10"/>
  <c r="H894" i="10"/>
  <c r="G894" i="10"/>
  <c r="I896" i="10"/>
  <c r="H896" i="10"/>
  <c r="G896" i="10"/>
  <c r="H898" i="10"/>
  <c r="G898" i="10"/>
  <c r="I898" i="10"/>
  <c r="I911" i="10"/>
  <c r="H911" i="10"/>
  <c r="G911" i="10"/>
  <c r="I913" i="10"/>
  <c r="H913" i="10"/>
  <c r="G913" i="10"/>
  <c r="I926" i="10"/>
  <c r="H926" i="10"/>
  <c r="G926" i="10"/>
  <c r="I928" i="10"/>
  <c r="H928" i="10"/>
  <c r="G928" i="10"/>
  <c r="H930" i="10"/>
  <c r="G930" i="10"/>
  <c r="I930" i="10"/>
  <c r="I943" i="10"/>
  <c r="H943" i="10"/>
  <c r="G943" i="10"/>
  <c r="I945" i="10"/>
  <c r="H945" i="10"/>
  <c r="G945" i="10"/>
  <c r="I958" i="10"/>
  <c r="H958" i="10"/>
  <c r="G958" i="10"/>
  <c r="I960" i="10"/>
  <c r="H960" i="10"/>
  <c r="G960" i="10"/>
  <c r="H962" i="10"/>
  <c r="G962" i="10"/>
  <c r="I962" i="10"/>
  <c r="I975" i="10"/>
  <c r="H975" i="10"/>
  <c r="G975" i="10"/>
  <c r="I977" i="10"/>
  <c r="H977" i="10"/>
  <c r="G977" i="10"/>
  <c r="I990" i="10"/>
  <c r="H990" i="10"/>
  <c r="G990" i="10"/>
  <c r="I992" i="10"/>
  <c r="H992" i="10"/>
  <c r="G992" i="10"/>
  <c r="H994" i="10"/>
  <c r="G994" i="10"/>
  <c r="I994" i="10"/>
  <c r="I1007" i="10"/>
  <c r="H1007" i="10"/>
  <c r="G1007" i="10"/>
  <c r="I1009" i="10"/>
  <c r="H1009" i="10"/>
  <c r="G1009" i="10"/>
  <c r="I1022" i="10"/>
  <c r="H1022" i="10"/>
  <c r="G1022" i="10"/>
  <c r="I1024" i="10"/>
  <c r="H1024" i="10"/>
  <c r="G1024" i="10"/>
  <c r="H1026" i="10"/>
  <c r="G1026" i="10"/>
  <c r="I1026" i="10"/>
  <c r="I1039" i="10"/>
  <c r="H1039" i="10"/>
  <c r="G1039" i="10"/>
  <c r="I1041" i="10"/>
  <c r="H1041" i="10"/>
  <c r="G1041" i="10"/>
  <c r="I1054" i="10"/>
  <c r="H1054" i="10"/>
  <c r="G1054" i="10"/>
  <c r="I1056" i="10"/>
  <c r="H1056" i="10"/>
  <c r="G1056" i="10"/>
  <c r="H1058" i="10"/>
  <c r="G1058" i="10"/>
  <c r="I1058" i="10"/>
  <c r="I1071" i="10"/>
  <c r="H1071" i="10"/>
  <c r="G1071" i="10"/>
  <c r="I1073" i="10"/>
  <c r="H1073" i="10"/>
  <c r="G1073" i="10"/>
  <c r="I1079" i="10"/>
  <c r="H1079" i="10"/>
  <c r="G1079" i="10"/>
  <c r="I1081" i="10"/>
  <c r="H1081" i="10"/>
  <c r="G1081" i="10"/>
  <c r="I1087" i="10"/>
  <c r="H1087" i="10"/>
  <c r="G1087" i="10"/>
  <c r="I1089" i="10"/>
  <c r="H1089" i="10"/>
  <c r="G1089" i="10"/>
  <c r="I1095" i="10"/>
  <c r="H1095" i="10"/>
  <c r="G1095" i="10"/>
  <c r="I1097" i="10"/>
  <c r="H1097" i="10"/>
  <c r="G1097" i="10"/>
  <c r="I1103" i="10"/>
  <c r="H1103" i="10"/>
  <c r="G1103" i="10"/>
  <c r="I1105" i="10"/>
  <c r="H1105" i="10"/>
  <c r="G1105" i="10"/>
  <c r="I1111" i="10"/>
  <c r="H1111" i="10"/>
  <c r="G1111" i="10"/>
  <c r="I1113" i="10"/>
  <c r="H1113" i="10"/>
  <c r="G1113" i="10"/>
  <c r="I1119" i="10"/>
  <c r="H1119" i="10"/>
  <c r="G1119" i="10"/>
  <c r="I1121" i="10"/>
  <c r="H1121" i="10"/>
  <c r="G1121" i="10"/>
  <c r="I1127" i="10"/>
  <c r="H1127" i="10"/>
  <c r="G1127" i="10"/>
  <c r="I1129" i="10"/>
  <c r="H1129" i="10"/>
  <c r="G1129" i="10"/>
  <c r="I1135" i="10"/>
  <c r="H1135" i="10"/>
  <c r="G1135" i="10"/>
  <c r="I1137" i="10"/>
  <c r="H1137" i="10"/>
  <c r="G1137" i="10"/>
  <c r="I1143" i="10"/>
  <c r="H1143" i="10"/>
  <c r="G1143" i="10"/>
  <c r="I1152" i="10"/>
  <c r="H1152" i="10"/>
  <c r="G1152" i="10"/>
  <c r="I1155" i="10"/>
  <c r="H1155" i="10"/>
  <c r="G1155" i="10"/>
  <c r="I1160" i="10"/>
  <c r="H1160" i="10"/>
  <c r="G1160" i="10"/>
  <c r="H845" i="10"/>
  <c r="K845" i="10" s="1"/>
  <c r="H853" i="10"/>
  <c r="H861" i="10"/>
  <c r="H869" i="10"/>
  <c r="H877" i="10"/>
  <c r="H885" i="10"/>
  <c r="H893" i="10"/>
  <c r="K893" i="10" s="1"/>
  <c r="H901" i="10"/>
  <c r="H909" i="10"/>
  <c r="H917" i="10"/>
  <c r="H925" i="10"/>
  <c r="H933" i="10"/>
  <c r="K933" i="10" s="1"/>
  <c r="H941" i="10"/>
  <c r="H949" i="10"/>
  <c r="H957" i="10"/>
  <c r="H965" i="10"/>
  <c r="H973" i="10"/>
  <c r="K973" i="10" s="1"/>
  <c r="H981" i="10"/>
  <c r="H989" i="10"/>
  <c r="H997" i="10"/>
  <c r="H1005" i="10"/>
  <c r="H1013" i="10"/>
  <c r="K1013" i="10" s="1"/>
  <c r="H1021" i="10"/>
  <c r="H1029" i="10"/>
  <c r="H1037" i="10"/>
  <c r="H1045" i="10"/>
  <c r="H1053" i="10"/>
  <c r="K1053" i="10" s="1"/>
  <c r="H1061" i="10"/>
  <c r="K1061" i="10" s="1"/>
  <c r="H1069" i="10"/>
  <c r="H1077" i="10"/>
  <c r="H1085" i="10"/>
  <c r="K1085" i="10" s="1"/>
  <c r="H1093" i="10"/>
  <c r="K1093" i="10" s="1"/>
  <c r="H1101" i="10"/>
  <c r="H1109" i="10"/>
  <c r="K1109" i="10" s="1"/>
  <c r="H1117" i="10"/>
  <c r="H1125" i="10"/>
  <c r="K1125" i="10" s="1"/>
  <c r="H1133" i="10"/>
  <c r="H1141" i="10"/>
  <c r="K1141" i="10" s="1"/>
  <c r="G1172" i="10"/>
  <c r="I1174" i="10"/>
  <c r="H1174" i="10"/>
  <c r="I1175" i="10"/>
  <c r="H1176" i="10"/>
  <c r="H1177" i="10"/>
  <c r="G1177" i="10"/>
  <c r="I1182" i="10"/>
  <c r="H1182" i="10"/>
  <c r="I1190" i="10"/>
  <c r="H1190" i="10"/>
  <c r="G1190" i="10"/>
  <c r="I1227" i="10"/>
  <c r="H1227" i="10"/>
  <c r="G1227" i="10"/>
  <c r="I1230" i="10"/>
  <c r="H1230" i="10"/>
  <c r="G1230" i="10"/>
  <c r="I1258" i="10"/>
  <c r="H1258" i="10"/>
  <c r="G1258" i="10"/>
  <c r="H1260" i="10"/>
  <c r="G1260" i="10"/>
  <c r="I1260" i="10"/>
  <c r="I1291" i="10"/>
  <c r="H1291" i="10"/>
  <c r="G1291" i="10"/>
  <c r="I1294" i="10"/>
  <c r="H1294" i="10"/>
  <c r="G1294" i="10"/>
  <c r="I1322" i="10"/>
  <c r="H1322" i="10"/>
  <c r="G1322" i="10"/>
  <c r="H1324" i="10"/>
  <c r="G1324" i="10"/>
  <c r="I1324" i="10"/>
  <c r="I1355" i="10"/>
  <c r="H1355" i="10"/>
  <c r="G1355" i="10"/>
  <c r="I1358" i="10"/>
  <c r="H1358" i="10"/>
  <c r="G1358" i="10"/>
  <c r="I1386" i="10"/>
  <c r="H1386" i="10"/>
  <c r="G1386" i="10"/>
  <c r="H1388" i="10"/>
  <c r="G1388" i="10"/>
  <c r="I1388" i="10"/>
  <c r="I1394" i="10"/>
  <c r="H1394" i="10"/>
  <c r="G1394" i="10"/>
  <c r="H1396" i="10"/>
  <c r="G1396" i="10"/>
  <c r="I1396" i="10"/>
  <c r="I1402" i="10"/>
  <c r="H1402" i="10"/>
  <c r="G1402" i="10"/>
  <c r="H1404" i="10"/>
  <c r="G1404" i="10"/>
  <c r="I1404" i="10"/>
  <c r="I1482" i="10"/>
  <c r="H1482" i="10"/>
  <c r="G1482" i="10"/>
  <c r="H1484" i="10"/>
  <c r="G1484" i="10"/>
  <c r="I1484" i="10"/>
  <c r="G1505" i="10"/>
  <c r="H1505" i="10"/>
  <c r="I1505" i="10"/>
  <c r="G867" i="10"/>
  <c r="G875" i="10"/>
  <c r="G883" i="10"/>
  <c r="G891" i="10"/>
  <c r="G899" i="10"/>
  <c r="G907" i="10"/>
  <c r="G915" i="10"/>
  <c r="G923" i="10"/>
  <c r="G931" i="10"/>
  <c r="G939" i="10"/>
  <c r="G947" i="10"/>
  <c r="G955" i="10"/>
  <c r="G963" i="10"/>
  <c r="G971" i="10"/>
  <c r="G979" i="10"/>
  <c r="G987" i="10"/>
  <c r="G995" i="10"/>
  <c r="G1003" i="10"/>
  <c r="G1011" i="10"/>
  <c r="G1019" i="10"/>
  <c r="G1027" i="10"/>
  <c r="G1035" i="10"/>
  <c r="G1043" i="10"/>
  <c r="G1051" i="10"/>
  <c r="G1059" i="10"/>
  <c r="G1067" i="10"/>
  <c r="I1159" i="10"/>
  <c r="H1186" i="10"/>
  <c r="G1186" i="10"/>
  <c r="H1196" i="10"/>
  <c r="G1196" i="10"/>
  <c r="I1196" i="10"/>
  <c r="I1235" i="10"/>
  <c r="H1235" i="10"/>
  <c r="G1235" i="10"/>
  <c r="I1238" i="10"/>
  <c r="H1238" i="10"/>
  <c r="G1238" i="10"/>
  <c r="I1266" i="10"/>
  <c r="H1266" i="10"/>
  <c r="G1266" i="10"/>
  <c r="H1268" i="10"/>
  <c r="G1268" i="10"/>
  <c r="I1268" i="10"/>
  <c r="I1299" i="10"/>
  <c r="H1299" i="10"/>
  <c r="G1299" i="10"/>
  <c r="I1302" i="10"/>
  <c r="H1302" i="10"/>
  <c r="G1302" i="10"/>
  <c r="I1330" i="10"/>
  <c r="H1330" i="10"/>
  <c r="G1330" i="10"/>
  <c r="H1332" i="10"/>
  <c r="G1332" i="10"/>
  <c r="I1332" i="10"/>
  <c r="I1363" i="10"/>
  <c r="H1363" i="10"/>
  <c r="G1363" i="10"/>
  <c r="I1366" i="10"/>
  <c r="H1366" i="10"/>
  <c r="G1366" i="10"/>
  <c r="I1410" i="10"/>
  <c r="H1410" i="10"/>
  <c r="G1410" i="10"/>
  <c r="H1412" i="10"/>
  <c r="G1412" i="10"/>
  <c r="I1412" i="10"/>
  <c r="I1418" i="10"/>
  <c r="H1418" i="10"/>
  <c r="G1418" i="10"/>
  <c r="H1420" i="10"/>
  <c r="G1420" i="10"/>
  <c r="I1420" i="10"/>
  <c r="I1426" i="10"/>
  <c r="H1426" i="10"/>
  <c r="G1426" i="10"/>
  <c r="H1428" i="10"/>
  <c r="G1428" i="10"/>
  <c r="I1428" i="10"/>
  <c r="I1434" i="10"/>
  <c r="H1434" i="10"/>
  <c r="G1434" i="10"/>
  <c r="H1436" i="10"/>
  <c r="G1436" i="10"/>
  <c r="I1436" i="10"/>
  <c r="I1442" i="10"/>
  <c r="H1442" i="10"/>
  <c r="G1442" i="10"/>
  <c r="H1444" i="10"/>
  <c r="G1444" i="10"/>
  <c r="I1444" i="10"/>
  <c r="I1450" i="10"/>
  <c r="H1450" i="10"/>
  <c r="G1450" i="10"/>
  <c r="H1452" i="10"/>
  <c r="G1452" i="10"/>
  <c r="I1452" i="10"/>
  <c r="I1475" i="10"/>
  <c r="H1475" i="10"/>
  <c r="G1475" i="10"/>
  <c r="I1478" i="10"/>
  <c r="H1478" i="10"/>
  <c r="G1478" i="10"/>
  <c r="I1508" i="10"/>
  <c r="G1508" i="10"/>
  <c r="H1508" i="10"/>
  <c r="H867" i="10"/>
  <c r="H875" i="10"/>
  <c r="H883" i="10"/>
  <c r="H891" i="10"/>
  <c r="H899" i="10"/>
  <c r="H907" i="10"/>
  <c r="H915" i="10"/>
  <c r="H923" i="10"/>
  <c r="H931" i="10"/>
  <c r="H939" i="10"/>
  <c r="H947" i="10"/>
  <c r="H955" i="10"/>
  <c r="H963" i="10"/>
  <c r="H971" i="10"/>
  <c r="H979" i="10"/>
  <c r="H987" i="10"/>
  <c r="H995" i="10"/>
  <c r="H1003" i="10"/>
  <c r="H1011" i="10"/>
  <c r="H1019" i="10"/>
  <c r="H1027" i="10"/>
  <c r="H1035" i="10"/>
  <c r="H1043" i="10"/>
  <c r="H1051" i="10"/>
  <c r="H1059" i="10"/>
  <c r="H1067" i="10"/>
  <c r="H1075" i="10"/>
  <c r="K1075" i="10" s="1"/>
  <c r="K1077" i="10"/>
  <c r="G1078" i="10"/>
  <c r="H1083" i="10"/>
  <c r="G1086" i="10"/>
  <c r="H1091" i="10"/>
  <c r="G1094" i="10"/>
  <c r="H1099" i="10"/>
  <c r="G1102" i="10"/>
  <c r="H1107" i="10"/>
  <c r="G1110" i="10"/>
  <c r="H1115" i="10"/>
  <c r="G1118" i="10"/>
  <c r="H1123" i="10"/>
  <c r="G1126" i="10"/>
  <c r="H1131" i="10"/>
  <c r="G1134" i="10"/>
  <c r="H1139" i="10"/>
  <c r="G1142" i="10"/>
  <c r="I1145" i="10"/>
  <c r="G1146" i="10"/>
  <c r="H1149" i="10"/>
  <c r="H1153" i="10"/>
  <c r="I1157" i="10"/>
  <c r="G1158" i="10"/>
  <c r="H1170" i="10"/>
  <c r="K1170" i="10" s="1"/>
  <c r="H1172" i="10"/>
  <c r="G1180" i="10"/>
  <c r="I1180" i="10"/>
  <c r="I1186" i="10"/>
  <c r="I1202" i="10"/>
  <c r="H1202" i="10"/>
  <c r="G1202" i="10"/>
  <c r="H1204" i="10"/>
  <c r="G1204" i="10"/>
  <c r="I1204" i="10"/>
  <c r="I1210" i="10"/>
  <c r="H1210" i="10"/>
  <c r="G1210" i="10"/>
  <c r="H1212" i="10"/>
  <c r="G1212" i="10"/>
  <c r="I1212" i="10"/>
  <c r="I1243" i="10"/>
  <c r="H1243" i="10"/>
  <c r="G1243" i="10"/>
  <c r="I1246" i="10"/>
  <c r="H1246" i="10"/>
  <c r="G1246" i="10"/>
  <c r="I1274" i="10"/>
  <c r="H1274" i="10"/>
  <c r="G1274" i="10"/>
  <c r="H1276" i="10"/>
  <c r="G1276" i="10"/>
  <c r="I1276" i="10"/>
  <c r="I1307" i="10"/>
  <c r="H1307" i="10"/>
  <c r="G1307" i="10"/>
  <c r="I1310" i="10"/>
  <c r="H1310" i="10"/>
  <c r="G1310" i="10"/>
  <c r="I1338" i="10"/>
  <c r="H1338" i="10"/>
  <c r="G1338" i="10"/>
  <c r="H1340" i="10"/>
  <c r="G1340" i="10"/>
  <c r="I1340" i="10"/>
  <c r="I1371" i="10"/>
  <c r="H1371" i="10"/>
  <c r="G1371" i="10"/>
  <c r="I1374" i="10"/>
  <c r="H1374" i="10"/>
  <c r="G1374" i="10"/>
  <c r="I1458" i="10"/>
  <c r="H1458" i="10"/>
  <c r="G1458" i="10"/>
  <c r="H1460" i="10"/>
  <c r="G1460" i="10"/>
  <c r="I1460" i="10"/>
  <c r="G1529" i="10"/>
  <c r="I1529" i="10"/>
  <c r="H1529" i="10"/>
  <c r="I867" i="10"/>
  <c r="I875" i="10"/>
  <c r="I883" i="10"/>
  <c r="I891" i="10"/>
  <c r="I899" i="10"/>
  <c r="I907" i="10"/>
  <c r="I915" i="10"/>
  <c r="I923" i="10"/>
  <c r="I931" i="10"/>
  <c r="I939" i="10"/>
  <c r="I947" i="10"/>
  <c r="I955" i="10"/>
  <c r="I963" i="10"/>
  <c r="I971" i="10"/>
  <c r="I979" i="10"/>
  <c r="I987" i="10"/>
  <c r="I995" i="10"/>
  <c r="I1003" i="10"/>
  <c r="I1011" i="10"/>
  <c r="I1019" i="10"/>
  <c r="I1027" i="10"/>
  <c r="I1035" i="10"/>
  <c r="I1043" i="10"/>
  <c r="I1051" i="10"/>
  <c r="I1059" i="10"/>
  <c r="I1067" i="10"/>
  <c r="H1078" i="10"/>
  <c r="H1086" i="10"/>
  <c r="H1094" i="10"/>
  <c r="H1102" i="10"/>
  <c r="I1107" i="10"/>
  <c r="H1110" i="10"/>
  <c r="I1115" i="10"/>
  <c r="H1118" i="10"/>
  <c r="I1123" i="10"/>
  <c r="H1126" i="10"/>
  <c r="H1134" i="10"/>
  <c r="I1139" i="10"/>
  <c r="H1142" i="10"/>
  <c r="H1146" i="10"/>
  <c r="I1149" i="10"/>
  <c r="I1153" i="10"/>
  <c r="I1158" i="10"/>
  <c r="K1158" i="10" s="1"/>
  <c r="G1159" i="10"/>
  <c r="G1164" i="10"/>
  <c r="K1164" i="10" s="1"/>
  <c r="I1166" i="10"/>
  <c r="H1166" i="10"/>
  <c r="I1167" i="10"/>
  <c r="H1168" i="10"/>
  <c r="H1169" i="10"/>
  <c r="G1169" i="10"/>
  <c r="I1172" i="10"/>
  <c r="I1176" i="10"/>
  <c r="I1193" i="10"/>
  <c r="H1193" i="10"/>
  <c r="G1193" i="10"/>
  <c r="I1218" i="10"/>
  <c r="H1218" i="10"/>
  <c r="G1218" i="10"/>
  <c r="H1220" i="10"/>
  <c r="G1220" i="10"/>
  <c r="I1220" i="10"/>
  <c r="I1251" i="10"/>
  <c r="H1251" i="10"/>
  <c r="G1251" i="10"/>
  <c r="I1254" i="10"/>
  <c r="H1254" i="10"/>
  <c r="G1254" i="10"/>
  <c r="I1282" i="10"/>
  <c r="H1282" i="10"/>
  <c r="G1282" i="10"/>
  <c r="H1284" i="10"/>
  <c r="G1284" i="10"/>
  <c r="I1284" i="10"/>
  <c r="I1315" i="10"/>
  <c r="H1315" i="10"/>
  <c r="G1315" i="10"/>
  <c r="I1318" i="10"/>
  <c r="H1318" i="10"/>
  <c r="G1318" i="10"/>
  <c r="I1346" i="10"/>
  <c r="H1346" i="10"/>
  <c r="G1346" i="10"/>
  <c r="H1348" i="10"/>
  <c r="G1348" i="10"/>
  <c r="I1348" i="10"/>
  <c r="I1379" i="10"/>
  <c r="H1379" i="10"/>
  <c r="G1379" i="10"/>
  <c r="I1382" i="10"/>
  <c r="H1382" i="10"/>
  <c r="G1382" i="10"/>
  <c r="I1390" i="10"/>
  <c r="H1390" i="10"/>
  <c r="G1390" i="10"/>
  <c r="I1398" i="10"/>
  <c r="H1398" i="10"/>
  <c r="G1398" i="10"/>
  <c r="I1466" i="10"/>
  <c r="H1466" i="10"/>
  <c r="G1466" i="10"/>
  <c r="H1468" i="10"/>
  <c r="G1468" i="10"/>
  <c r="I1468" i="10"/>
  <c r="I1490" i="10"/>
  <c r="H1490" i="10"/>
  <c r="G1490" i="10"/>
  <c r="H1492" i="10"/>
  <c r="G1492" i="10"/>
  <c r="I1492" i="10"/>
  <c r="G860" i="10"/>
  <c r="G868" i="10"/>
  <c r="G876" i="10"/>
  <c r="G884" i="10"/>
  <c r="G892" i="10"/>
  <c r="G900" i="10"/>
  <c r="G908" i="10"/>
  <c r="G916" i="10"/>
  <c r="G924" i="10"/>
  <c r="G932" i="10"/>
  <c r="G940" i="10"/>
  <c r="G948" i="10"/>
  <c r="G956" i="10"/>
  <c r="G964" i="10"/>
  <c r="G972" i="10"/>
  <c r="G980" i="10"/>
  <c r="G988" i="10"/>
  <c r="G996" i="10"/>
  <c r="G1004" i="10"/>
  <c r="G1012" i="10"/>
  <c r="G1020" i="10"/>
  <c r="G1028" i="10"/>
  <c r="G1036" i="10"/>
  <c r="G1044" i="10"/>
  <c r="G1052" i="10"/>
  <c r="G1060" i="10"/>
  <c r="G1068" i="10"/>
  <c r="G1076" i="10"/>
  <c r="I1078" i="10"/>
  <c r="G1084" i="10"/>
  <c r="I1086" i="10"/>
  <c r="G1092" i="10"/>
  <c r="I1094" i="10"/>
  <c r="G1100" i="10"/>
  <c r="I1102" i="10"/>
  <c r="G1108" i="10"/>
  <c r="I1110" i="10"/>
  <c r="G1116" i="10"/>
  <c r="I1118" i="10"/>
  <c r="G1124" i="10"/>
  <c r="I1126" i="10"/>
  <c r="G1132" i="10"/>
  <c r="I1134" i="10"/>
  <c r="G1140" i="10"/>
  <c r="I1142" i="10"/>
  <c r="I1146" i="10"/>
  <c r="G1150" i="10"/>
  <c r="H1159" i="10"/>
  <c r="H1162" i="10"/>
  <c r="K1162" i="10" s="1"/>
  <c r="I1179" i="10"/>
  <c r="G1179" i="10"/>
  <c r="I1185" i="10"/>
  <c r="H1185" i="10"/>
  <c r="G1185" i="10"/>
  <c r="H1188" i="10"/>
  <c r="G1188" i="10"/>
  <c r="I1188" i="10"/>
  <c r="I1195" i="10"/>
  <c r="H1195" i="10"/>
  <c r="G1195" i="10"/>
  <c r="I1198" i="10"/>
  <c r="H1198" i="10"/>
  <c r="G1198" i="10"/>
  <c r="I1226" i="10"/>
  <c r="H1226" i="10"/>
  <c r="G1226" i="10"/>
  <c r="H1228" i="10"/>
  <c r="G1228" i="10"/>
  <c r="I1228" i="10"/>
  <c r="I1259" i="10"/>
  <c r="H1259" i="10"/>
  <c r="G1259" i="10"/>
  <c r="I1262" i="10"/>
  <c r="H1262" i="10"/>
  <c r="G1262" i="10"/>
  <c r="I1290" i="10"/>
  <c r="H1290" i="10"/>
  <c r="G1290" i="10"/>
  <c r="H1292" i="10"/>
  <c r="G1292" i="10"/>
  <c r="I1292" i="10"/>
  <c r="I1323" i="10"/>
  <c r="H1323" i="10"/>
  <c r="G1323" i="10"/>
  <c r="I1326" i="10"/>
  <c r="H1326" i="10"/>
  <c r="G1326" i="10"/>
  <c r="I1354" i="10"/>
  <c r="H1354" i="10"/>
  <c r="G1354" i="10"/>
  <c r="H1356" i="10"/>
  <c r="G1356" i="10"/>
  <c r="I1356" i="10"/>
  <c r="I1387" i="10"/>
  <c r="H1387" i="10"/>
  <c r="G1387" i="10"/>
  <c r="I1395" i="10"/>
  <c r="H1395" i="10"/>
  <c r="G1395" i="10"/>
  <c r="I1403" i="10"/>
  <c r="H1403" i="10"/>
  <c r="G1403" i="10"/>
  <c r="I1406" i="10"/>
  <c r="H1406" i="10"/>
  <c r="G1406" i="10"/>
  <c r="I1414" i="10"/>
  <c r="H1414" i="10"/>
  <c r="G1414" i="10"/>
  <c r="I1422" i="10"/>
  <c r="H1422" i="10"/>
  <c r="G1422" i="10"/>
  <c r="I1430" i="10"/>
  <c r="H1430" i="10"/>
  <c r="G1430" i="10"/>
  <c r="I1438" i="10"/>
  <c r="H1438" i="10"/>
  <c r="G1438" i="10"/>
  <c r="I1446" i="10"/>
  <c r="H1446" i="10"/>
  <c r="G1446" i="10"/>
  <c r="I1483" i="10"/>
  <c r="H1483" i="10"/>
  <c r="G1483" i="10"/>
  <c r="I1486" i="10"/>
  <c r="H1486" i="10"/>
  <c r="G1486" i="10"/>
  <c r="H860" i="10"/>
  <c r="H868" i="10"/>
  <c r="H876" i="10"/>
  <c r="H884" i="10"/>
  <c r="H892" i="10"/>
  <c r="H900" i="10"/>
  <c r="H908" i="10"/>
  <c r="H916" i="10"/>
  <c r="H924" i="10"/>
  <c r="H932" i="10"/>
  <c r="H940" i="10"/>
  <c r="H948" i="10"/>
  <c r="H956" i="10"/>
  <c r="H964" i="10"/>
  <c r="H972" i="10"/>
  <c r="H980" i="10"/>
  <c r="H988" i="10"/>
  <c r="H996" i="10"/>
  <c r="H1004" i="10"/>
  <c r="H1012" i="10"/>
  <c r="H1020" i="10"/>
  <c r="H1028" i="10"/>
  <c r="H1036" i="10"/>
  <c r="H1044" i="10"/>
  <c r="H1052" i="10"/>
  <c r="H1060" i="10"/>
  <c r="H1068" i="10"/>
  <c r="H1076" i="10"/>
  <c r="H1084" i="10"/>
  <c r="H1092" i="10"/>
  <c r="H1100" i="10"/>
  <c r="H1108" i="10"/>
  <c r="H1116" i="10"/>
  <c r="H1124" i="10"/>
  <c r="H1132" i="10"/>
  <c r="H1140" i="10"/>
  <c r="I1150" i="10"/>
  <c r="I1206" i="10"/>
  <c r="H1206" i="10"/>
  <c r="G1206" i="10"/>
  <c r="I1234" i="10"/>
  <c r="H1234" i="10"/>
  <c r="G1234" i="10"/>
  <c r="H1236" i="10"/>
  <c r="G1236" i="10"/>
  <c r="I1236" i="10"/>
  <c r="I1267" i="10"/>
  <c r="H1267" i="10"/>
  <c r="G1267" i="10"/>
  <c r="I1270" i="10"/>
  <c r="H1270" i="10"/>
  <c r="G1270" i="10"/>
  <c r="I1298" i="10"/>
  <c r="H1298" i="10"/>
  <c r="G1298" i="10"/>
  <c r="H1300" i="10"/>
  <c r="G1300" i="10"/>
  <c r="I1300" i="10"/>
  <c r="I1331" i="10"/>
  <c r="H1331" i="10"/>
  <c r="G1331" i="10"/>
  <c r="I1334" i="10"/>
  <c r="H1334" i="10"/>
  <c r="G1334" i="10"/>
  <c r="I1362" i="10"/>
  <c r="H1362" i="10"/>
  <c r="G1362" i="10"/>
  <c r="H1364" i="10"/>
  <c r="G1364" i="10"/>
  <c r="I1364" i="10"/>
  <c r="I1411" i="10"/>
  <c r="H1411" i="10"/>
  <c r="G1411" i="10"/>
  <c r="I1419" i="10"/>
  <c r="H1419" i="10"/>
  <c r="G1419" i="10"/>
  <c r="I1427" i="10"/>
  <c r="H1427" i="10"/>
  <c r="G1427" i="10"/>
  <c r="I1435" i="10"/>
  <c r="H1435" i="10"/>
  <c r="G1435" i="10"/>
  <c r="I1443" i="10"/>
  <c r="H1443" i="10"/>
  <c r="G1443" i="10"/>
  <c r="I1451" i="10"/>
  <c r="H1451" i="10"/>
  <c r="G1451" i="10"/>
  <c r="I1454" i="10"/>
  <c r="H1454" i="10"/>
  <c r="G1454" i="10"/>
  <c r="I1474" i="10"/>
  <c r="H1474" i="10"/>
  <c r="G1474" i="10"/>
  <c r="H1476" i="10"/>
  <c r="G1476" i="10"/>
  <c r="I1476" i="10"/>
  <c r="H1499" i="10"/>
  <c r="I1499" i="10"/>
  <c r="G1499" i="10"/>
  <c r="I1076" i="10"/>
  <c r="I1084" i="10"/>
  <c r="I1092" i="10"/>
  <c r="I1100" i="10"/>
  <c r="I1108" i="10"/>
  <c r="I1116" i="10"/>
  <c r="I1124" i="10"/>
  <c r="I1132" i="10"/>
  <c r="I1140" i="10"/>
  <c r="G1148" i="10"/>
  <c r="H1178" i="10"/>
  <c r="G1178" i="10"/>
  <c r="H1179" i="10"/>
  <c r="I1187" i="10"/>
  <c r="G1187" i="10"/>
  <c r="I1203" i="10"/>
  <c r="H1203" i="10"/>
  <c r="G1203" i="10"/>
  <c r="I1211" i="10"/>
  <c r="H1211" i="10"/>
  <c r="G1211" i="10"/>
  <c r="I1214" i="10"/>
  <c r="H1214" i="10"/>
  <c r="G1214" i="10"/>
  <c r="I1242" i="10"/>
  <c r="H1242" i="10"/>
  <c r="G1242" i="10"/>
  <c r="H1244" i="10"/>
  <c r="G1244" i="10"/>
  <c r="I1244" i="10"/>
  <c r="I1275" i="10"/>
  <c r="H1275" i="10"/>
  <c r="G1275" i="10"/>
  <c r="I1278" i="10"/>
  <c r="H1278" i="10"/>
  <c r="G1278" i="10"/>
  <c r="I1306" i="10"/>
  <c r="H1306" i="10"/>
  <c r="G1306" i="10"/>
  <c r="H1308" i="10"/>
  <c r="G1308" i="10"/>
  <c r="I1308" i="10"/>
  <c r="I1339" i="10"/>
  <c r="H1339" i="10"/>
  <c r="G1339" i="10"/>
  <c r="I1342" i="10"/>
  <c r="H1342" i="10"/>
  <c r="G1342" i="10"/>
  <c r="I1370" i="10"/>
  <c r="H1370" i="10"/>
  <c r="G1370" i="10"/>
  <c r="H1372" i="10"/>
  <c r="G1372" i="10"/>
  <c r="I1372" i="10"/>
  <c r="I1459" i="10"/>
  <c r="H1459" i="10"/>
  <c r="G1459" i="10"/>
  <c r="I1462" i="10"/>
  <c r="H1462" i="10"/>
  <c r="G1462" i="10"/>
  <c r="G1183" i="10"/>
  <c r="I1183" i="10"/>
  <c r="H1183" i="10"/>
  <c r="H1194" i="10"/>
  <c r="G1194" i="10"/>
  <c r="I1219" i="10"/>
  <c r="H1219" i="10"/>
  <c r="G1219" i="10"/>
  <c r="I1222" i="10"/>
  <c r="H1222" i="10"/>
  <c r="G1222" i="10"/>
  <c r="I1250" i="10"/>
  <c r="H1250" i="10"/>
  <c r="G1250" i="10"/>
  <c r="H1252" i="10"/>
  <c r="G1252" i="10"/>
  <c r="I1252" i="10"/>
  <c r="I1283" i="10"/>
  <c r="H1283" i="10"/>
  <c r="G1283" i="10"/>
  <c r="I1286" i="10"/>
  <c r="H1286" i="10"/>
  <c r="G1286" i="10"/>
  <c r="I1314" i="10"/>
  <c r="H1314" i="10"/>
  <c r="G1314" i="10"/>
  <c r="H1316" i="10"/>
  <c r="G1316" i="10"/>
  <c r="I1316" i="10"/>
  <c r="I1347" i="10"/>
  <c r="H1347" i="10"/>
  <c r="G1347" i="10"/>
  <c r="I1350" i="10"/>
  <c r="H1350" i="10"/>
  <c r="G1350" i="10"/>
  <c r="I1378" i="10"/>
  <c r="H1378" i="10"/>
  <c r="G1378" i="10"/>
  <c r="H1380" i="10"/>
  <c r="G1380" i="10"/>
  <c r="I1380" i="10"/>
  <c r="I1467" i="10"/>
  <c r="H1467" i="10"/>
  <c r="G1467" i="10"/>
  <c r="I1470" i="10"/>
  <c r="H1470" i="10"/>
  <c r="G1470" i="10"/>
  <c r="I1491" i="10"/>
  <c r="H1491" i="10"/>
  <c r="G1491" i="10"/>
  <c r="I1494" i="10"/>
  <c r="H1494" i="10"/>
  <c r="G1494" i="10"/>
  <c r="G1502" i="10"/>
  <c r="I1502" i="10"/>
  <c r="H1502" i="10"/>
  <c r="G1513" i="10"/>
  <c r="I1513" i="10"/>
  <c r="H1513" i="10"/>
  <c r="H1191" i="10"/>
  <c r="H1199" i="10"/>
  <c r="H1207" i="10"/>
  <c r="H1215" i="10"/>
  <c r="H1223" i="10"/>
  <c r="H1231" i="10"/>
  <c r="H1239" i="10"/>
  <c r="H1247" i="10"/>
  <c r="H1255" i="10"/>
  <c r="H1263" i="10"/>
  <c r="H1271" i="10"/>
  <c r="H1279" i="10"/>
  <c r="H1287" i="10"/>
  <c r="H1295" i="10"/>
  <c r="H1303" i="10"/>
  <c r="H1311" i="10"/>
  <c r="H1319" i="10"/>
  <c r="H1327" i="10"/>
  <c r="K1327" i="10" s="1"/>
  <c r="H1335" i="10"/>
  <c r="H1343" i="10"/>
  <c r="H1351" i="10"/>
  <c r="H1359" i="10"/>
  <c r="H1367" i="10"/>
  <c r="H1375" i="10"/>
  <c r="H1383" i="10"/>
  <c r="H1391" i="10"/>
  <c r="H1399" i="10"/>
  <c r="H1407" i="10"/>
  <c r="H1415" i="10"/>
  <c r="H1423" i="10"/>
  <c r="H1431" i="10"/>
  <c r="H1439" i="10"/>
  <c r="H1447" i="10"/>
  <c r="H1455" i="10"/>
  <c r="H1463" i="10"/>
  <c r="H1471" i="10"/>
  <c r="H1479" i="10"/>
  <c r="H1487" i="10"/>
  <c r="H1511" i="10"/>
  <c r="G1511" i="10"/>
  <c r="I1525" i="10"/>
  <c r="H1534" i="10"/>
  <c r="G1534" i="10"/>
  <c r="I1534" i="10"/>
  <c r="I1549" i="10"/>
  <c r="H1549" i="10"/>
  <c r="I1579" i="10"/>
  <c r="H1579" i="10"/>
  <c r="G1579" i="10"/>
  <c r="I1581" i="10"/>
  <c r="H1581" i="10"/>
  <c r="G1581" i="10"/>
  <c r="I1591" i="10"/>
  <c r="H1591" i="10"/>
  <c r="G1591" i="10"/>
  <c r="G1860" i="10"/>
  <c r="I1860" i="10"/>
  <c r="H1860" i="10"/>
  <c r="G1165" i="10"/>
  <c r="K1165" i="10" s="1"/>
  <c r="G1173" i="10"/>
  <c r="G1181" i="10"/>
  <c r="G1189" i="10"/>
  <c r="I1191" i="10"/>
  <c r="G1197" i="10"/>
  <c r="K1197" i="10" s="1"/>
  <c r="I1199" i="10"/>
  <c r="G1205" i="10"/>
  <c r="I1207" i="10"/>
  <c r="I1215" i="10"/>
  <c r="I1223" i="10"/>
  <c r="I1231" i="10"/>
  <c r="I1239" i="10"/>
  <c r="I1247" i="10"/>
  <c r="I1255" i="10"/>
  <c r="I1263" i="10"/>
  <c r="I1271" i="10"/>
  <c r="I1279" i="10"/>
  <c r="I1287" i="10"/>
  <c r="I1295" i="10"/>
  <c r="I1303" i="10"/>
  <c r="K1303" i="10" s="1"/>
  <c r="I1311" i="10"/>
  <c r="I1319" i="10"/>
  <c r="I1327" i="10"/>
  <c r="I1335" i="10"/>
  <c r="I1343" i="10"/>
  <c r="I1351" i="10"/>
  <c r="I1359" i="10"/>
  <c r="I1367" i="10"/>
  <c r="I1375" i="10"/>
  <c r="I1383" i="10"/>
  <c r="G1389" i="10"/>
  <c r="I1391" i="10"/>
  <c r="G1397" i="10"/>
  <c r="K1397" i="10" s="1"/>
  <c r="I1399" i="10"/>
  <c r="I1407" i="10"/>
  <c r="G1413" i="10"/>
  <c r="I1415" i="10"/>
  <c r="G1421" i="10"/>
  <c r="I1423" i="10"/>
  <c r="G1429" i="10"/>
  <c r="K1429" i="10" s="1"/>
  <c r="I1431" i="10"/>
  <c r="G1437" i="10"/>
  <c r="I1439" i="10"/>
  <c r="G1445" i="10"/>
  <c r="K1445" i="10" s="1"/>
  <c r="I1447" i="10"/>
  <c r="I1455" i="10"/>
  <c r="I1463" i="10"/>
  <c r="I1471" i="10"/>
  <c r="I1479" i="10"/>
  <c r="I1487" i="10"/>
  <c r="G1496" i="10"/>
  <c r="G1525" i="10"/>
  <c r="I1533" i="10"/>
  <c r="K1538" i="10"/>
  <c r="H1542" i="10"/>
  <c r="G1542" i="10"/>
  <c r="I1542" i="10"/>
  <c r="G1549" i="10"/>
  <c r="I1571" i="10"/>
  <c r="H1571" i="10"/>
  <c r="G1571" i="10"/>
  <c r="I1573" i="10"/>
  <c r="H1573" i="10"/>
  <c r="G1573" i="10"/>
  <c r="I1583" i="10"/>
  <c r="H1583" i="10"/>
  <c r="G1583" i="10"/>
  <c r="I1604" i="10"/>
  <c r="H1604" i="10"/>
  <c r="G1604" i="10"/>
  <c r="G1609" i="10"/>
  <c r="I1609" i="10"/>
  <c r="H1609" i="10"/>
  <c r="I1612" i="10"/>
  <c r="H1612" i="10"/>
  <c r="G1612" i="10"/>
  <c r="G1617" i="10"/>
  <c r="I1617" i="10"/>
  <c r="H1617" i="10"/>
  <c r="I1620" i="10"/>
  <c r="H1620" i="10"/>
  <c r="G1620" i="10"/>
  <c r="G1625" i="10"/>
  <c r="I1625" i="10"/>
  <c r="H1625" i="10"/>
  <c r="I1628" i="10"/>
  <c r="H1628" i="10"/>
  <c r="G1628" i="10"/>
  <c r="G1633" i="10"/>
  <c r="I1633" i="10"/>
  <c r="H1633" i="10"/>
  <c r="I1636" i="10"/>
  <c r="H1636" i="10"/>
  <c r="G1636" i="10"/>
  <c r="G1641" i="10"/>
  <c r="I1641" i="10"/>
  <c r="H1641" i="10"/>
  <c r="I1644" i="10"/>
  <c r="H1644" i="10"/>
  <c r="G1644" i="10"/>
  <c r="G1649" i="10"/>
  <c r="I1649" i="10"/>
  <c r="H1649" i="10"/>
  <c r="I1652" i="10"/>
  <c r="H1652" i="10"/>
  <c r="G1652" i="10"/>
  <c r="I1663" i="10"/>
  <c r="H1663" i="10"/>
  <c r="G1663" i="10"/>
  <c r="I1667" i="10"/>
  <c r="H1667" i="10"/>
  <c r="G1667" i="10"/>
  <c r="I1669" i="10"/>
  <c r="H1669" i="10"/>
  <c r="G1669" i="10"/>
  <c r="I1684" i="10"/>
  <c r="H1684" i="10"/>
  <c r="G1684" i="10"/>
  <c r="I1695" i="10"/>
  <c r="H1695" i="10"/>
  <c r="G1695" i="10"/>
  <c r="I1699" i="10"/>
  <c r="H1699" i="10"/>
  <c r="G1699" i="10"/>
  <c r="I1701" i="10"/>
  <c r="H1701" i="10"/>
  <c r="G1701" i="10"/>
  <c r="I1716" i="10"/>
  <c r="H1716" i="10"/>
  <c r="G1716" i="10"/>
  <c r="I1731" i="10"/>
  <c r="H1731" i="10"/>
  <c r="G1731" i="10"/>
  <c r="I1733" i="10"/>
  <c r="H1733" i="10"/>
  <c r="G1733" i="10"/>
  <c r="I1743" i="10"/>
  <c r="H1743" i="10"/>
  <c r="G1743" i="10"/>
  <c r="I1746" i="10"/>
  <c r="H1746" i="10"/>
  <c r="G1746" i="10"/>
  <c r="I1748" i="10"/>
  <c r="H1748" i="10"/>
  <c r="G1748" i="10"/>
  <c r="I1763" i="10"/>
  <c r="H1763" i="10"/>
  <c r="G1763" i="10"/>
  <c r="I1765" i="10"/>
  <c r="H1765" i="10"/>
  <c r="G1765" i="10"/>
  <c r="I1775" i="10"/>
  <c r="H1775" i="10"/>
  <c r="G1775" i="10"/>
  <c r="I1778" i="10"/>
  <c r="H1778" i="10"/>
  <c r="G1778" i="10"/>
  <c r="I1780" i="10"/>
  <c r="H1780" i="10"/>
  <c r="G1780" i="10"/>
  <c r="I1795" i="10"/>
  <c r="H1795" i="10"/>
  <c r="G1795" i="10"/>
  <c r="I1797" i="10"/>
  <c r="H1797" i="10"/>
  <c r="G1797" i="10"/>
  <c r="I1807" i="10"/>
  <c r="H1807" i="10"/>
  <c r="G1807" i="10"/>
  <c r="I1810" i="10"/>
  <c r="H1810" i="10"/>
  <c r="G1810" i="10"/>
  <c r="I1812" i="10"/>
  <c r="H1812" i="10"/>
  <c r="G1812" i="10"/>
  <c r="I1827" i="10"/>
  <c r="H1827" i="10"/>
  <c r="G1827" i="10"/>
  <c r="I1829" i="10"/>
  <c r="H1829" i="10"/>
  <c r="G1829" i="10"/>
  <c r="I1839" i="10"/>
  <c r="H1839" i="10"/>
  <c r="G1839" i="10"/>
  <c r="I1842" i="10"/>
  <c r="H1842" i="10"/>
  <c r="G1842" i="10"/>
  <c r="I1866" i="10"/>
  <c r="H1866" i="10"/>
  <c r="G1866" i="10"/>
  <c r="G1280" i="10"/>
  <c r="G1288" i="10"/>
  <c r="G1296" i="10"/>
  <c r="G1304" i="10"/>
  <c r="G1312" i="10"/>
  <c r="G1320" i="10"/>
  <c r="G1328" i="10"/>
  <c r="G1336" i="10"/>
  <c r="G1344" i="10"/>
  <c r="G1352" i="10"/>
  <c r="G1360" i="10"/>
  <c r="G1368" i="10"/>
  <c r="G1376" i="10"/>
  <c r="G1384" i="10"/>
  <c r="G1392" i="10"/>
  <c r="G1400" i="10"/>
  <c r="G1408" i="10"/>
  <c r="G1416" i="10"/>
  <c r="G1424" i="10"/>
  <c r="G1432" i="10"/>
  <c r="G1440" i="10"/>
  <c r="G1448" i="10"/>
  <c r="G1456" i="10"/>
  <c r="G1464" i="10"/>
  <c r="I1504" i="10"/>
  <c r="H1510" i="10"/>
  <c r="G1510" i="10"/>
  <c r="I1510" i="10"/>
  <c r="I1516" i="10"/>
  <c r="H1516" i="10"/>
  <c r="G1516" i="10"/>
  <c r="G1521" i="10"/>
  <c r="I1521" i="10"/>
  <c r="H1521" i="10"/>
  <c r="I1541" i="10"/>
  <c r="H1551" i="10"/>
  <c r="G1551" i="10"/>
  <c r="I1555" i="10"/>
  <c r="H1555" i="10"/>
  <c r="G1555" i="10"/>
  <c r="K1555" i="10" s="1"/>
  <c r="I1563" i="10"/>
  <c r="H1563" i="10"/>
  <c r="G1563" i="10"/>
  <c r="I1565" i="10"/>
  <c r="H1565" i="10"/>
  <c r="G1565" i="10"/>
  <c r="I1575" i="10"/>
  <c r="H1575" i="10"/>
  <c r="G1575" i="10"/>
  <c r="I1596" i="10"/>
  <c r="H1596" i="10"/>
  <c r="G1596" i="10"/>
  <c r="G1601" i="10"/>
  <c r="I1601" i="10"/>
  <c r="H1601" i="10"/>
  <c r="H1184" i="10"/>
  <c r="H1192" i="10"/>
  <c r="H1200" i="10"/>
  <c r="H1208" i="10"/>
  <c r="H1216" i="10"/>
  <c r="K1216" i="10" s="1"/>
  <c r="H1224" i="10"/>
  <c r="H1232" i="10"/>
  <c r="H1240" i="10"/>
  <c r="H1248" i="10"/>
  <c r="K1248" i="10" s="1"/>
  <c r="H1256" i="10"/>
  <c r="H1264" i="10"/>
  <c r="H1272" i="10"/>
  <c r="H1280" i="10"/>
  <c r="H1288" i="10"/>
  <c r="H1296" i="10"/>
  <c r="H1304" i="10"/>
  <c r="H1312" i="10"/>
  <c r="H1320" i="10"/>
  <c r="H1328" i="10"/>
  <c r="H1336" i="10"/>
  <c r="H1344" i="10"/>
  <c r="H1352" i="10"/>
  <c r="H1360" i="10"/>
  <c r="H1368" i="10"/>
  <c r="H1376" i="10"/>
  <c r="H1384" i="10"/>
  <c r="H1392" i="10"/>
  <c r="H1400" i="10"/>
  <c r="H1408" i="10"/>
  <c r="H1416" i="10"/>
  <c r="H1424" i="10"/>
  <c r="H1432" i="10"/>
  <c r="H1440" i="10"/>
  <c r="H1448" i="10"/>
  <c r="H1456" i="10"/>
  <c r="H1464" i="10"/>
  <c r="H1472" i="10"/>
  <c r="K1472" i="10" s="1"/>
  <c r="H1497" i="10"/>
  <c r="I1507" i="10"/>
  <c r="H1507" i="10"/>
  <c r="H1519" i="10"/>
  <c r="G1519" i="10"/>
  <c r="I1524" i="10"/>
  <c r="H1524" i="10"/>
  <c r="G1524" i="10"/>
  <c r="G1541" i="10"/>
  <c r="G1545" i="10"/>
  <c r="I1545" i="10"/>
  <c r="H1545" i="10"/>
  <c r="I1548" i="10"/>
  <c r="H1548" i="10"/>
  <c r="G1548" i="10"/>
  <c r="I1557" i="10"/>
  <c r="H1557" i="10"/>
  <c r="G1557" i="10"/>
  <c r="I1567" i="10"/>
  <c r="H1567" i="10"/>
  <c r="G1567" i="10"/>
  <c r="I1588" i="10"/>
  <c r="H1588" i="10"/>
  <c r="G1588" i="10"/>
  <c r="G1593" i="10"/>
  <c r="I1593" i="10"/>
  <c r="H1593" i="10"/>
  <c r="I1660" i="10"/>
  <c r="H1660" i="10"/>
  <c r="G1660" i="10"/>
  <c r="I1671" i="10"/>
  <c r="H1671" i="10"/>
  <c r="G1671" i="10"/>
  <c r="I1675" i="10"/>
  <c r="H1675" i="10"/>
  <c r="G1675" i="10"/>
  <c r="I1677" i="10"/>
  <c r="H1677" i="10"/>
  <c r="G1677" i="10"/>
  <c r="I1692" i="10"/>
  <c r="H1692" i="10"/>
  <c r="G1692" i="10"/>
  <c r="I1703" i="10"/>
  <c r="H1703" i="10"/>
  <c r="G1703" i="10"/>
  <c r="I1707" i="10"/>
  <c r="H1707" i="10"/>
  <c r="G1707" i="10"/>
  <c r="I1709" i="10"/>
  <c r="H1709" i="10"/>
  <c r="G1709" i="10"/>
  <c r="I1723" i="10"/>
  <c r="H1723" i="10"/>
  <c r="G1723" i="10"/>
  <c r="I1725" i="10"/>
  <c r="H1725" i="10"/>
  <c r="G1725" i="10"/>
  <c r="I1735" i="10"/>
  <c r="H1735" i="10"/>
  <c r="G1735" i="10"/>
  <c r="I1738" i="10"/>
  <c r="H1738" i="10"/>
  <c r="G1738" i="10"/>
  <c r="I1740" i="10"/>
  <c r="H1740" i="10"/>
  <c r="G1740" i="10"/>
  <c r="I1755" i="10"/>
  <c r="H1755" i="10"/>
  <c r="G1755" i="10"/>
  <c r="I1757" i="10"/>
  <c r="H1757" i="10"/>
  <c r="G1757" i="10"/>
  <c r="I1767" i="10"/>
  <c r="H1767" i="10"/>
  <c r="G1767" i="10"/>
  <c r="I1770" i="10"/>
  <c r="H1770" i="10"/>
  <c r="G1770" i="10"/>
  <c r="I1772" i="10"/>
  <c r="H1772" i="10"/>
  <c r="G1772" i="10"/>
  <c r="I1787" i="10"/>
  <c r="H1787" i="10"/>
  <c r="G1787" i="10"/>
  <c r="I1789" i="10"/>
  <c r="H1789" i="10"/>
  <c r="G1789" i="10"/>
  <c r="I1799" i="10"/>
  <c r="H1799" i="10"/>
  <c r="G1799" i="10"/>
  <c r="I1802" i="10"/>
  <c r="H1802" i="10"/>
  <c r="G1802" i="10"/>
  <c r="I1804" i="10"/>
  <c r="H1804" i="10"/>
  <c r="G1804" i="10"/>
  <c r="I1819" i="10"/>
  <c r="H1819" i="10"/>
  <c r="G1819" i="10"/>
  <c r="I1821" i="10"/>
  <c r="H1821" i="10"/>
  <c r="G1821" i="10"/>
  <c r="I1831" i="10"/>
  <c r="H1831" i="10"/>
  <c r="G1831" i="10"/>
  <c r="I1834" i="10"/>
  <c r="H1834" i="10"/>
  <c r="G1834" i="10"/>
  <c r="I1836" i="10"/>
  <c r="H1836" i="10"/>
  <c r="G1836" i="10"/>
  <c r="I1846" i="10"/>
  <c r="H1846" i="10"/>
  <c r="G1846" i="10"/>
  <c r="G1852" i="10"/>
  <c r="I1852" i="10"/>
  <c r="H1852" i="10"/>
  <c r="I1862" i="10"/>
  <c r="H1862" i="10"/>
  <c r="G1862" i="10"/>
  <c r="I1515" i="10"/>
  <c r="H1515" i="10"/>
  <c r="G1515" i="10"/>
  <c r="I1519" i="10"/>
  <c r="H1527" i="10"/>
  <c r="G1527" i="10"/>
  <c r="I1532" i="10"/>
  <c r="H1532" i="10"/>
  <c r="G1532" i="10"/>
  <c r="G1537" i="10"/>
  <c r="I1537" i="10"/>
  <c r="H1537" i="10"/>
  <c r="H1541" i="10"/>
  <c r="I1559" i="10"/>
  <c r="H1559" i="10"/>
  <c r="G1559" i="10"/>
  <c r="I1580" i="10"/>
  <c r="H1580" i="10"/>
  <c r="G1580" i="10"/>
  <c r="G1585" i="10"/>
  <c r="I1585" i="10"/>
  <c r="H1585" i="10"/>
  <c r="G1201" i="10"/>
  <c r="G1209" i="10"/>
  <c r="G1217" i="10"/>
  <c r="G1225" i="10"/>
  <c r="G1233" i="10"/>
  <c r="G1241" i="10"/>
  <c r="G1249" i="10"/>
  <c r="G1257" i="10"/>
  <c r="G1265" i="10"/>
  <c r="G1273" i="10"/>
  <c r="G1281" i="10"/>
  <c r="G1289" i="10"/>
  <c r="K1289" i="10" s="1"/>
  <c r="G1297" i="10"/>
  <c r="G1305" i="10"/>
  <c r="G1313" i="10"/>
  <c r="K1313" i="10" s="1"/>
  <c r="G1321" i="10"/>
  <c r="K1321" i="10" s="1"/>
  <c r="G1329" i="10"/>
  <c r="G1337" i="10"/>
  <c r="K1337" i="10" s="1"/>
  <c r="G1345" i="10"/>
  <c r="G1353" i="10"/>
  <c r="G1361" i="10"/>
  <c r="K1361" i="10" s="1"/>
  <c r="G1369" i="10"/>
  <c r="K1369" i="10" s="1"/>
  <c r="G1377" i="10"/>
  <c r="G1385" i="10"/>
  <c r="G1393" i="10"/>
  <c r="K1393" i="10" s="1"/>
  <c r="G1401" i="10"/>
  <c r="G1409" i="10"/>
  <c r="G1417" i="10"/>
  <c r="G1425" i="10"/>
  <c r="G1433" i="10"/>
  <c r="G1441" i="10"/>
  <c r="G1449" i="10"/>
  <c r="G1457" i="10"/>
  <c r="G1465" i="10"/>
  <c r="G1473" i="10"/>
  <c r="G1481" i="10"/>
  <c r="G1489" i="10"/>
  <c r="K1497" i="10"/>
  <c r="G1498" i="10"/>
  <c r="G1504" i="10"/>
  <c r="I1509" i="10"/>
  <c r="K1509" i="10" s="1"/>
  <c r="I1523" i="10"/>
  <c r="H1523" i="10"/>
  <c r="G1523" i="10"/>
  <c r="I1527" i="10"/>
  <c r="H1535" i="10"/>
  <c r="G1535" i="10"/>
  <c r="I1540" i="10"/>
  <c r="H1540" i="10"/>
  <c r="G1540" i="10"/>
  <c r="I1572" i="10"/>
  <c r="H1572" i="10"/>
  <c r="G1572" i="10"/>
  <c r="G1577" i="10"/>
  <c r="I1577" i="10"/>
  <c r="H1577" i="10"/>
  <c r="I1603" i="10"/>
  <c r="H1603" i="10"/>
  <c r="G1603" i="10"/>
  <c r="I1605" i="10"/>
  <c r="H1605" i="10"/>
  <c r="G1605" i="10"/>
  <c r="I1611" i="10"/>
  <c r="H1611" i="10"/>
  <c r="G1611" i="10"/>
  <c r="I1613" i="10"/>
  <c r="H1613" i="10"/>
  <c r="G1613" i="10"/>
  <c r="I1619" i="10"/>
  <c r="H1619" i="10"/>
  <c r="G1619" i="10"/>
  <c r="I1621" i="10"/>
  <c r="H1621" i="10"/>
  <c r="G1621" i="10"/>
  <c r="I1627" i="10"/>
  <c r="H1627" i="10"/>
  <c r="G1627" i="10"/>
  <c r="I1629" i="10"/>
  <c r="H1629" i="10"/>
  <c r="G1629" i="10"/>
  <c r="I1635" i="10"/>
  <c r="H1635" i="10"/>
  <c r="G1635" i="10"/>
  <c r="I1637" i="10"/>
  <c r="H1637" i="10"/>
  <c r="G1637" i="10"/>
  <c r="I1643" i="10"/>
  <c r="H1643" i="10"/>
  <c r="G1643" i="10"/>
  <c r="I1645" i="10"/>
  <c r="H1645" i="10"/>
  <c r="G1645" i="10"/>
  <c r="I1651" i="10"/>
  <c r="H1651" i="10"/>
  <c r="G1651" i="10"/>
  <c r="I1653" i="10"/>
  <c r="H1653" i="10"/>
  <c r="G1653" i="10"/>
  <c r="I1668" i="10"/>
  <c r="H1668" i="10"/>
  <c r="G1668" i="10"/>
  <c r="I1679" i="10"/>
  <c r="H1679" i="10"/>
  <c r="G1679" i="10"/>
  <c r="I1683" i="10"/>
  <c r="H1683" i="10"/>
  <c r="G1683" i="10"/>
  <c r="I1685" i="10"/>
  <c r="H1685" i="10"/>
  <c r="G1685" i="10"/>
  <c r="I1700" i="10"/>
  <c r="H1700" i="10"/>
  <c r="G1700" i="10"/>
  <c r="I1711" i="10"/>
  <c r="H1711" i="10"/>
  <c r="G1711" i="10"/>
  <c r="I1715" i="10"/>
  <c r="H1715" i="10"/>
  <c r="G1715" i="10"/>
  <c r="I1717" i="10"/>
  <c r="H1717" i="10"/>
  <c r="G1717" i="10"/>
  <c r="I1727" i="10"/>
  <c r="H1727" i="10"/>
  <c r="G1727" i="10"/>
  <c r="I1730" i="10"/>
  <c r="H1730" i="10"/>
  <c r="G1730" i="10"/>
  <c r="I1732" i="10"/>
  <c r="H1732" i="10"/>
  <c r="G1732" i="10"/>
  <c r="I1747" i="10"/>
  <c r="H1747" i="10"/>
  <c r="G1747" i="10"/>
  <c r="I1749" i="10"/>
  <c r="H1749" i="10"/>
  <c r="G1749" i="10"/>
  <c r="I1759" i="10"/>
  <c r="H1759" i="10"/>
  <c r="G1759" i="10"/>
  <c r="I1762" i="10"/>
  <c r="H1762" i="10"/>
  <c r="G1762" i="10"/>
  <c r="I1764" i="10"/>
  <c r="H1764" i="10"/>
  <c r="G1764" i="10"/>
  <c r="I1779" i="10"/>
  <c r="H1779" i="10"/>
  <c r="G1779" i="10"/>
  <c r="I1781" i="10"/>
  <c r="H1781" i="10"/>
  <c r="G1781" i="10"/>
  <c r="I1791" i="10"/>
  <c r="H1791" i="10"/>
  <c r="G1791" i="10"/>
  <c r="I1794" i="10"/>
  <c r="H1794" i="10"/>
  <c r="G1794" i="10"/>
  <c r="I1796" i="10"/>
  <c r="H1796" i="10"/>
  <c r="G1796" i="10"/>
  <c r="I1811" i="10"/>
  <c r="H1811" i="10"/>
  <c r="G1811" i="10"/>
  <c r="I1813" i="10"/>
  <c r="H1813" i="10"/>
  <c r="G1813" i="10"/>
  <c r="I1823" i="10"/>
  <c r="H1823" i="10"/>
  <c r="G1823" i="10"/>
  <c r="I1826" i="10"/>
  <c r="H1826" i="10"/>
  <c r="G1826" i="10"/>
  <c r="I1828" i="10"/>
  <c r="H1828" i="10"/>
  <c r="G1828" i="10"/>
  <c r="I1843" i="10"/>
  <c r="H1843" i="10"/>
  <c r="G1843" i="10"/>
  <c r="H1201" i="10"/>
  <c r="H1209" i="10"/>
  <c r="H1217" i="10"/>
  <c r="H1225" i="10"/>
  <c r="H1233" i="10"/>
  <c r="H1241" i="10"/>
  <c r="H1249" i="10"/>
  <c r="H1257" i="10"/>
  <c r="H1265" i="10"/>
  <c r="H1273" i="10"/>
  <c r="H1473" i="10"/>
  <c r="H1481" i="10"/>
  <c r="H1489" i="10"/>
  <c r="G1495" i="10"/>
  <c r="H1498" i="10"/>
  <c r="G1500" i="10"/>
  <c r="K1500" i="10" s="1"/>
  <c r="H1504" i="10"/>
  <c r="G1507" i="10"/>
  <c r="H1518" i="10"/>
  <c r="G1518" i="10"/>
  <c r="I1518" i="10"/>
  <c r="I1531" i="10"/>
  <c r="H1531" i="10"/>
  <c r="G1531" i="10"/>
  <c r="H1543" i="10"/>
  <c r="G1543" i="10"/>
  <c r="I1547" i="10"/>
  <c r="H1547" i="10"/>
  <c r="G1547" i="10"/>
  <c r="H1550" i="10"/>
  <c r="G1550" i="10"/>
  <c r="I1550" i="10"/>
  <c r="I1564" i="10"/>
  <c r="H1564" i="10"/>
  <c r="G1564" i="10"/>
  <c r="G1569" i="10"/>
  <c r="I1569" i="10"/>
  <c r="H1569" i="10"/>
  <c r="I1595" i="10"/>
  <c r="H1595" i="10"/>
  <c r="G1595" i="10"/>
  <c r="I1597" i="10"/>
  <c r="H1597" i="10"/>
  <c r="G1597" i="10"/>
  <c r="I1607" i="10"/>
  <c r="H1607" i="10"/>
  <c r="G1607" i="10"/>
  <c r="I1615" i="10"/>
  <c r="H1615" i="10"/>
  <c r="G1615" i="10"/>
  <c r="I1623" i="10"/>
  <c r="H1623" i="10"/>
  <c r="G1623" i="10"/>
  <c r="I1631" i="10"/>
  <c r="H1631" i="10"/>
  <c r="G1631" i="10"/>
  <c r="I1639" i="10"/>
  <c r="H1639" i="10"/>
  <c r="G1639" i="10"/>
  <c r="I1647" i="10"/>
  <c r="H1647" i="10"/>
  <c r="G1647" i="10"/>
  <c r="I1886" i="10"/>
  <c r="H1886" i="10"/>
  <c r="G1886" i="10"/>
  <c r="I1517" i="10"/>
  <c r="K1517" i="10" s="1"/>
  <c r="H1526" i="10"/>
  <c r="G1526" i="10"/>
  <c r="I1526" i="10"/>
  <c r="I1539" i="10"/>
  <c r="H1539" i="10"/>
  <c r="G1539" i="10"/>
  <c r="G1553" i="10"/>
  <c r="I1553" i="10"/>
  <c r="H1553" i="10"/>
  <c r="I1556" i="10"/>
  <c r="H1556" i="10"/>
  <c r="G1556" i="10"/>
  <c r="G1561" i="10"/>
  <c r="I1561" i="10"/>
  <c r="H1561" i="10"/>
  <c r="I1587" i="10"/>
  <c r="H1587" i="10"/>
  <c r="G1587" i="10"/>
  <c r="I1589" i="10"/>
  <c r="H1589" i="10"/>
  <c r="G1589" i="10"/>
  <c r="I1599" i="10"/>
  <c r="H1599" i="10"/>
  <c r="G1599" i="10"/>
  <c r="I1655" i="10"/>
  <c r="H1655" i="10"/>
  <c r="G1655" i="10"/>
  <c r="I1659" i="10"/>
  <c r="H1659" i="10"/>
  <c r="G1659" i="10"/>
  <c r="I1661" i="10"/>
  <c r="H1661" i="10"/>
  <c r="G1661" i="10"/>
  <c r="I1676" i="10"/>
  <c r="H1676" i="10"/>
  <c r="G1676" i="10"/>
  <c r="I1687" i="10"/>
  <c r="H1687" i="10"/>
  <c r="G1687" i="10"/>
  <c r="I1691" i="10"/>
  <c r="H1691" i="10"/>
  <c r="G1691" i="10"/>
  <c r="I1693" i="10"/>
  <c r="H1693" i="10"/>
  <c r="G1693" i="10"/>
  <c r="I1708" i="10"/>
  <c r="H1708" i="10"/>
  <c r="G1708" i="10"/>
  <c r="I1719" i="10"/>
  <c r="H1719" i="10"/>
  <c r="G1719" i="10"/>
  <c r="I1722" i="10"/>
  <c r="H1722" i="10"/>
  <c r="G1722" i="10"/>
  <c r="I1724" i="10"/>
  <c r="H1724" i="10"/>
  <c r="G1724" i="10"/>
  <c r="I1739" i="10"/>
  <c r="H1739" i="10"/>
  <c r="G1739" i="10"/>
  <c r="I1741" i="10"/>
  <c r="H1741" i="10"/>
  <c r="G1741" i="10"/>
  <c r="I1751" i="10"/>
  <c r="H1751" i="10"/>
  <c r="G1751" i="10"/>
  <c r="I1754" i="10"/>
  <c r="H1754" i="10"/>
  <c r="G1754" i="10"/>
  <c r="I1756" i="10"/>
  <c r="H1756" i="10"/>
  <c r="G1756" i="10"/>
  <c r="I1771" i="10"/>
  <c r="H1771" i="10"/>
  <c r="G1771" i="10"/>
  <c r="I1773" i="10"/>
  <c r="H1773" i="10"/>
  <c r="G1773" i="10"/>
  <c r="I1783" i="10"/>
  <c r="H1783" i="10"/>
  <c r="G1783" i="10"/>
  <c r="I1786" i="10"/>
  <c r="H1786" i="10"/>
  <c r="G1786" i="10"/>
  <c r="I1788" i="10"/>
  <c r="H1788" i="10"/>
  <c r="G1788" i="10"/>
  <c r="I1803" i="10"/>
  <c r="H1803" i="10"/>
  <c r="G1803" i="10"/>
  <c r="I1805" i="10"/>
  <c r="H1805" i="10"/>
  <c r="G1805" i="10"/>
  <c r="I1815" i="10"/>
  <c r="H1815" i="10"/>
  <c r="G1815" i="10"/>
  <c r="I1818" i="10"/>
  <c r="H1818" i="10"/>
  <c r="G1818" i="10"/>
  <c r="I1820" i="10"/>
  <c r="H1820" i="10"/>
  <c r="G1820" i="10"/>
  <c r="I1835" i="10"/>
  <c r="H1835" i="10"/>
  <c r="G1835" i="10"/>
  <c r="I1837" i="10"/>
  <c r="H1837" i="10"/>
  <c r="G1837" i="10"/>
  <c r="I1847" i="10"/>
  <c r="H1847" i="10"/>
  <c r="G1847" i="10"/>
  <c r="I1858" i="10"/>
  <c r="H1858" i="10"/>
  <c r="G1858" i="10"/>
  <c r="I1878" i="10"/>
  <c r="H1878" i="10"/>
  <c r="G1878" i="10"/>
  <c r="I1558" i="10"/>
  <c r="I1566" i="10"/>
  <c r="I1574" i="10"/>
  <c r="I1582" i="10"/>
  <c r="I1590" i="10"/>
  <c r="I1598" i="10"/>
  <c r="I1606" i="10"/>
  <c r="I1614" i="10"/>
  <c r="I1622" i="10"/>
  <c r="I1630" i="10"/>
  <c r="I1638" i="10"/>
  <c r="I1646" i="10"/>
  <c r="I1654" i="10"/>
  <c r="H1657" i="10"/>
  <c r="I1662" i="10"/>
  <c r="H1665" i="10"/>
  <c r="I1670" i="10"/>
  <c r="H1673" i="10"/>
  <c r="I1678" i="10"/>
  <c r="H1681" i="10"/>
  <c r="I1686" i="10"/>
  <c r="H1689" i="10"/>
  <c r="I1694" i="10"/>
  <c r="H1697" i="10"/>
  <c r="I1702" i="10"/>
  <c r="H1705" i="10"/>
  <c r="I1710" i="10"/>
  <c r="H1713" i="10"/>
  <c r="I1718" i="10"/>
  <c r="H1721" i="10"/>
  <c r="I1726" i="10"/>
  <c r="H1729" i="10"/>
  <c r="I1734" i="10"/>
  <c r="H1737" i="10"/>
  <c r="I1742" i="10"/>
  <c r="H1745" i="10"/>
  <c r="I1750" i="10"/>
  <c r="H1753" i="10"/>
  <c r="I1758" i="10"/>
  <c r="H1761" i="10"/>
  <c r="I1766" i="10"/>
  <c r="H1769" i="10"/>
  <c r="I1774" i="10"/>
  <c r="H1777" i="10"/>
  <c r="I1782" i="10"/>
  <c r="H1785" i="10"/>
  <c r="I1790" i="10"/>
  <c r="H1793" i="10"/>
  <c r="I1798" i="10"/>
  <c r="H1801" i="10"/>
  <c r="I1806" i="10"/>
  <c r="H1809" i="10"/>
  <c r="I1814" i="10"/>
  <c r="H1817" i="10"/>
  <c r="I1822" i="10"/>
  <c r="H1825" i="10"/>
  <c r="I1830" i="10"/>
  <c r="H1833" i="10"/>
  <c r="I1838" i="10"/>
  <c r="H1841" i="10"/>
  <c r="I1844" i="10"/>
  <c r="G1845" i="10"/>
  <c r="H1848" i="10"/>
  <c r="G1856" i="10"/>
  <c r="H1859" i="10"/>
  <c r="I1873" i="10"/>
  <c r="H1873" i="10"/>
  <c r="I1874" i="10"/>
  <c r="K1874" i="10" s="1"/>
  <c r="I1882" i="10"/>
  <c r="I1890" i="10"/>
  <c r="I1895" i="10"/>
  <c r="G1895" i="10"/>
  <c r="I1902" i="10"/>
  <c r="H1902" i="10"/>
  <c r="H1909" i="10"/>
  <c r="G1909" i="10"/>
  <c r="I1909" i="10"/>
  <c r="I1926" i="10"/>
  <c r="H1926" i="10"/>
  <c r="G1926" i="10"/>
  <c r="H1941" i="10"/>
  <c r="G1941" i="10"/>
  <c r="I1941" i="10"/>
  <c r="I1958" i="10"/>
  <c r="H1958" i="10"/>
  <c r="G1958" i="10"/>
  <c r="H1973" i="10"/>
  <c r="G1973" i="10"/>
  <c r="I1973" i="10"/>
  <c r="I1990" i="10"/>
  <c r="H1990" i="10"/>
  <c r="G1990" i="10"/>
  <c r="H2005" i="10"/>
  <c r="G2005" i="10"/>
  <c r="I2005" i="10"/>
  <c r="I2022" i="10"/>
  <c r="H2022" i="10"/>
  <c r="G2022" i="10"/>
  <c r="H2037" i="10"/>
  <c r="G2037" i="10"/>
  <c r="I2037" i="10"/>
  <c r="I2043" i="10"/>
  <c r="H2043" i="10"/>
  <c r="G2043" i="10"/>
  <c r="I1657" i="10"/>
  <c r="I1665" i="10"/>
  <c r="I1673" i="10"/>
  <c r="I1681" i="10"/>
  <c r="I1689" i="10"/>
  <c r="I1697" i="10"/>
  <c r="I1705" i="10"/>
  <c r="I1713" i="10"/>
  <c r="I1721" i="10"/>
  <c r="I1729" i="10"/>
  <c r="I1737" i="10"/>
  <c r="I1745" i="10"/>
  <c r="I1753" i="10"/>
  <c r="I1761" i="10"/>
  <c r="I1769" i="10"/>
  <c r="I1777" i="10"/>
  <c r="I1785" i="10"/>
  <c r="I1793" i="10"/>
  <c r="I1801" i="10"/>
  <c r="I1809" i="10"/>
  <c r="K1809" i="10" s="1"/>
  <c r="I1817" i="10"/>
  <c r="I1825" i="10"/>
  <c r="I1833" i="10"/>
  <c r="I1841" i="10"/>
  <c r="I1848" i="10"/>
  <c r="G1890" i="10"/>
  <c r="H1895" i="10"/>
  <c r="G1902" i="10"/>
  <c r="I1914" i="10"/>
  <c r="H1914" i="10"/>
  <c r="G1914" i="10"/>
  <c r="I1929" i="10"/>
  <c r="H1929" i="10"/>
  <c r="G1929" i="10"/>
  <c r="I1946" i="10"/>
  <c r="H1946" i="10"/>
  <c r="G1946" i="10"/>
  <c r="I1961" i="10"/>
  <c r="H1961" i="10"/>
  <c r="G1961" i="10"/>
  <c r="I1978" i="10"/>
  <c r="H1978" i="10"/>
  <c r="G1978" i="10"/>
  <c r="I1993" i="10"/>
  <c r="H1993" i="10"/>
  <c r="G1993" i="10"/>
  <c r="I2010" i="10"/>
  <c r="H2010" i="10"/>
  <c r="G2010" i="10"/>
  <c r="I2025" i="10"/>
  <c r="H2025" i="10"/>
  <c r="G2025" i="10"/>
  <c r="H2054" i="10"/>
  <c r="I2054" i="10"/>
  <c r="G2054" i="10"/>
  <c r="I1845" i="10"/>
  <c r="G1849" i="10"/>
  <c r="H1853" i="10"/>
  <c r="K1853" i="10" s="1"/>
  <c r="I1856" i="10"/>
  <c r="I1881" i="10"/>
  <c r="H1881" i="10"/>
  <c r="G1881" i="10"/>
  <c r="I1889" i="10"/>
  <c r="H1889" i="10"/>
  <c r="G1889" i="10"/>
  <c r="I1894" i="10"/>
  <c r="H1894" i="10"/>
  <c r="I1898" i="10"/>
  <c r="H1898" i="10"/>
  <c r="G1898" i="10"/>
  <c r="I1905" i="10"/>
  <c r="H1905" i="10"/>
  <c r="G1905" i="10"/>
  <c r="H1917" i="10"/>
  <c r="G1917" i="10"/>
  <c r="I1917" i="10"/>
  <c r="I1934" i="10"/>
  <c r="H1934" i="10"/>
  <c r="G1934" i="10"/>
  <c r="H1949" i="10"/>
  <c r="G1949" i="10"/>
  <c r="I1949" i="10"/>
  <c r="I1966" i="10"/>
  <c r="H1966" i="10"/>
  <c r="G1966" i="10"/>
  <c r="H1981" i="10"/>
  <c r="G1981" i="10"/>
  <c r="I1981" i="10"/>
  <c r="I1998" i="10"/>
  <c r="H1998" i="10"/>
  <c r="G1998" i="10"/>
  <c r="H2013" i="10"/>
  <c r="G2013" i="10"/>
  <c r="I2013" i="10"/>
  <c r="I2030" i="10"/>
  <c r="H2030" i="10"/>
  <c r="G2030" i="10"/>
  <c r="I2047" i="10"/>
  <c r="H2047" i="10"/>
  <c r="G2047" i="10"/>
  <c r="I2060" i="10"/>
  <c r="H2060" i="10"/>
  <c r="G2060" i="10"/>
  <c r="G1863" i="10"/>
  <c r="G1879" i="10"/>
  <c r="G1887" i="10"/>
  <c r="G1894" i="10"/>
  <c r="H1901" i="10"/>
  <c r="G1901" i="10"/>
  <c r="I1901" i="10"/>
  <c r="I1922" i="10"/>
  <c r="H1922" i="10"/>
  <c r="G1922" i="10"/>
  <c r="I1937" i="10"/>
  <c r="H1937" i="10"/>
  <c r="G1937" i="10"/>
  <c r="I1954" i="10"/>
  <c r="H1954" i="10"/>
  <c r="G1954" i="10"/>
  <c r="I1969" i="10"/>
  <c r="H1969" i="10"/>
  <c r="G1969" i="10"/>
  <c r="I1986" i="10"/>
  <c r="H1986" i="10"/>
  <c r="G1986" i="10"/>
  <c r="I2001" i="10"/>
  <c r="H2001" i="10"/>
  <c r="G2001" i="10"/>
  <c r="I2018" i="10"/>
  <c r="H2018" i="10"/>
  <c r="G2018" i="10"/>
  <c r="I2033" i="10"/>
  <c r="H2033" i="10"/>
  <c r="G2033" i="10"/>
  <c r="G2049" i="10"/>
  <c r="I2049" i="10"/>
  <c r="H2049" i="10"/>
  <c r="I1865" i="10"/>
  <c r="H1865" i="10"/>
  <c r="H1887" i="10"/>
  <c r="H1893" i="10"/>
  <c r="G1893" i="10"/>
  <c r="I1893" i="10"/>
  <c r="I1910" i="10"/>
  <c r="H1910" i="10"/>
  <c r="G1910" i="10"/>
  <c r="H1925" i="10"/>
  <c r="G1925" i="10"/>
  <c r="I1925" i="10"/>
  <c r="I1942" i="10"/>
  <c r="H1942" i="10"/>
  <c r="G1942" i="10"/>
  <c r="H1957" i="10"/>
  <c r="G1957" i="10"/>
  <c r="I1957" i="10"/>
  <c r="I1974" i="10"/>
  <c r="H1974" i="10"/>
  <c r="G1974" i="10"/>
  <c r="H1989" i="10"/>
  <c r="G1989" i="10"/>
  <c r="I1989" i="10"/>
  <c r="I2006" i="10"/>
  <c r="H2006" i="10"/>
  <c r="G2006" i="10"/>
  <c r="H2021" i="10"/>
  <c r="G2021" i="10"/>
  <c r="I2021" i="10"/>
  <c r="I2038" i="10"/>
  <c r="H2038" i="10"/>
  <c r="G2038" i="10"/>
  <c r="I1850" i="10"/>
  <c r="H1854" i="10"/>
  <c r="G1855" i="10"/>
  <c r="H1863" i="10"/>
  <c r="H1877" i="10"/>
  <c r="I1877" i="10"/>
  <c r="I1879" i="10"/>
  <c r="H1885" i="10"/>
  <c r="I1885" i="10"/>
  <c r="I1887" i="10"/>
  <c r="I1897" i="10"/>
  <c r="H1897" i="10"/>
  <c r="G1897" i="10"/>
  <c r="I1913" i="10"/>
  <c r="H1913" i="10"/>
  <c r="G1913" i="10"/>
  <c r="I1930" i="10"/>
  <c r="H1930" i="10"/>
  <c r="G1930" i="10"/>
  <c r="I1945" i="10"/>
  <c r="H1945" i="10"/>
  <c r="G1945" i="10"/>
  <c r="I1962" i="10"/>
  <c r="H1962" i="10"/>
  <c r="G1962" i="10"/>
  <c r="I1977" i="10"/>
  <c r="H1977" i="10"/>
  <c r="G1977" i="10"/>
  <c r="I1994" i="10"/>
  <c r="H1994" i="10"/>
  <c r="G1994" i="10"/>
  <c r="I2009" i="10"/>
  <c r="H2009" i="10"/>
  <c r="G2009" i="10"/>
  <c r="I2026" i="10"/>
  <c r="H2026" i="10"/>
  <c r="G2026" i="10"/>
  <c r="G2041" i="10"/>
  <c r="I2041" i="10"/>
  <c r="H2041" i="10"/>
  <c r="I2051" i="10"/>
  <c r="H2051" i="10"/>
  <c r="G2051" i="10"/>
  <c r="I2056" i="10"/>
  <c r="H2056" i="10"/>
  <c r="G2056" i="10"/>
  <c r="H2062" i="10"/>
  <c r="I2062" i="10"/>
  <c r="G2062" i="10"/>
  <c r="I1512" i="10"/>
  <c r="I1520" i="10"/>
  <c r="I1528" i="10"/>
  <c r="I1536" i="10"/>
  <c r="K1536" i="10" s="1"/>
  <c r="I1544" i="10"/>
  <c r="I1552" i="10"/>
  <c r="G1558" i="10"/>
  <c r="I1560" i="10"/>
  <c r="K1560" i="10" s="1"/>
  <c r="G1566" i="10"/>
  <c r="I1568" i="10"/>
  <c r="G1574" i="10"/>
  <c r="I1576" i="10"/>
  <c r="G1582" i="10"/>
  <c r="I1584" i="10"/>
  <c r="K1584" i="10" s="1"/>
  <c r="G1590" i="10"/>
  <c r="I1592" i="10"/>
  <c r="G1598" i="10"/>
  <c r="I1600" i="10"/>
  <c r="G1606" i="10"/>
  <c r="I1608" i="10"/>
  <c r="G1614" i="10"/>
  <c r="K1614" i="10" s="1"/>
  <c r="I1616" i="10"/>
  <c r="K1616" i="10" s="1"/>
  <c r="G1622" i="10"/>
  <c r="I1624" i="10"/>
  <c r="G1630" i="10"/>
  <c r="I1632" i="10"/>
  <c r="G1638" i="10"/>
  <c r="I1640" i="10"/>
  <c r="G1646" i="10"/>
  <c r="I1648" i="10"/>
  <c r="K1648" i="10" s="1"/>
  <c r="G1654" i="10"/>
  <c r="I1656" i="10"/>
  <c r="G1662" i="10"/>
  <c r="I1664" i="10"/>
  <c r="G1670" i="10"/>
  <c r="I1672" i="10"/>
  <c r="K1672" i="10" s="1"/>
  <c r="G1678" i="10"/>
  <c r="I1680" i="10"/>
  <c r="G1686" i="10"/>
  <c r="I1688" i="10"/>
  <c r="K1688" i="10" s="1"/>
  <c r="G1694" i="10"/>
  <c r="I1696" i="10"/>
  <c r="G1702" i="10"/>
  <c r="I1704" i="10"/>
  <c r="G1710" i="10"/>
  <c r="I1712" i="10"/>
  <c r="K1712" i="10" s="1"/>
  <c r="G1718" i="10"/>
  <c r="I1720" i="10"/>
  <c r="G1726" i="10"/>
  <c r="I1728" i="10"/>
  <c r="K1728" i="10" s="1"/>
  <c r="G1734" i="10"/>
  <c r="I1736" i="10"/>
  <c r="G1742" i="10"/>
  <c r="I1744" i="10"/>
  <c r="G1750" i="10"/>
  <c r="I1752" i="10"/>
  <c r="G1758" i="10"/>
  <c r="I1760" i="10"/>
  <c r="G1766" i="10"/>
  <c r="I1768" i="10"/>
  <c r="G1774" i="10"/>
  <c r="I1776" i="10"/>
  <c r="G1782" i="10"/>
  <c r="I1784" i="10"/>
  <c r="G1790" i="10"/>
  <c r="I1792" i="10"/>
  <c r="G1798" i="10"/>
  <c r="I1800" i="10"/>
  <c r="K1800" i="10" s="1"/>
  <c r="G1806" i="10"/>
  <c r="I1808" i="10"/>
  <c r="K1808" i="10" s="1"/>
  <c r="G1814" i="10"/>
  <c r="I1816" i="10"/>
  <c r="K1816" i="10" s="1"/>
  <c r="G1822" i="10"/>
  <c r="I1824" i="10"/>
  <c r="K1824" i="10" s="1"/>
  <c r="G1830" i="10"/>
  <c r="I1832" i="10"/>
  <c r="G1838" i="10"/>
  <c r="I1840" i="10"/>
  <c r="G1851" i="10"/>
  <c r="H1855" i="10"/>
  <c r="I1863" i="10"/>
  <c r="H1868" i="10"/>
  <c r="G1868" i="10"/>
  <c r="H1869" i="10"/>
  <c r="K1869" i="10" s="1"/>
  <c r="I1903" i="10"/>
  <c r="H1903" i="10"/>
  <c r="G1903" i="10"/>
  <c r="I1918" i="10"/>
  <c r="H1918" i="10"/>
  <c r="G1918" i="10"/>
  <c r="H1933" i="10"/>
  <c r="G1933" i="10"/>
  <c r="I1933" i="10"/>
  <c r="I1950" i="10"/>
  <c r="H1950" i="10"/>
  <c r="G1950" i="10"/>
  <c r="H1965" i="10"/>
  <c r="G1965" i="10"/>
  <c r="I1965" i="10"/>
  <c r="I1982" i="10"/>
  <c r="H1982" i="10"/>
  <c r="G1982" i="10"/>
  <c r="H1997" i="10"/>
  <c r="G1997" i="10"/>
  <c r="I1997" i="10"/>
  <c r="I2014" i="10"/>
  <c r="H2014" i="10"/>
  <c r="G2014" i="10"/>
  <c r="H2029" i="10"/>
  <c r="G2029" i="10"/>
  <c r="I2029" i="10"/>
  <c r="H2064" i="10"/>
  <c r="G2064" i="10"/>
  <c r="I2064" i="10"/>
  <c r="H1844" i="10"/>
  <c r="H1851" i="10"/>
  <c r="I1855" i="10"/>
  <c r="G1859" i="10"/>
  <c r="G1865" i="10"/>
  <c r="G1867" i="10"/>
  <c r="I1870" i="10"/>
  <c r="K1870" i="10" s="1"/>
  <c r="G1871" i="10"/>
  <c r="I1875" i="10"/>
  <c r="G1875" i="10"/>
  <c r="I1883" i="10"/>
  <c r="G1883" i="10"/>
  <c r="I1891" i="10"/>
  <c r="G1891" i="10"/>
  <c r="I1906" i="10"/>
  <c r="H1906" i="10"/>
  <c r="G1906" i="10"/>
  <c r="I1921" i="10"/>
  <c r="H1921" i="10"/>
  <c r="G1921" i="10"/>
  <c r="I1938" i="10"/>
  <c r="H1938" i="10"/>
  <c r="G1938" i="10"/>
  <c r="I1953" i="10"/>
  <c r="H1953" i="10"/>
  <c r="G1953" i="10"/>
  <c r="I1970" i="10"/>
  <c r="H1970" i="10"/>
  <c r="G1970" i="10"/>
  <c r="I1985" i="10"/>
  <c r="H1985" i="10"/>
  <c r="G1985" i="10"/>
  <c r="I2002" i="10"/>
  <c r="H2002" i="10"/>
  <c r="G2002" i="10"/>
  <c r="I2017" i="10"/>
  <c r="H2017" i="10"/>
  <c r="G2017" i="10"/>
  <c r="I2034" i="10"/>
  <c r="H2034" i="10"/>
  <c r="G2034" i="10"/>
  <c r="G1899" i="10"/>
  <c r="G1907" i="10"/>
  <c r="G1915" i="10"/>
  <c r="G1923" i="10"/>
  <c r="G1931" i="10"/>
  <c r="G1939" i="10"/>
  <c r="G1947" i="10"/>
  <c r="G1955" i="10"/>
  <c r="G1963" i="10"/>
  <c r="G1971" i="10"/>
  <c r="G1979" i="10"/>
  <c r="G1987" i="10"/>
  <c r="G1995" i="10"/>
  <c r="K1995" i="10" s="1"/>
  <c r="G2003" i="10"/>
  <c r="G2011" i="10"/>
  <c r="G2019" i="10"/>
  <c r="G2027" i="10"/>
  <c r="G2035" i="10"/>
  <c r="G2048" i="10"/>
  <c r="H2052" i="10"/>
  <c r="H2063" i="10"/>
  <c r="H2072" i="10"/>
  <c r="G2072" i="10"/>
  <c r="I2077" i="10"/>
  <c r="H2077" i="10"/>
  <c r="G2077" i="10"/>
  <c r="H2084" i="10"/>
  <c r="I2084" i="10"/>
  <c r="I2098" i="10"/>
  <c r="H2098" i="10"/>
  <c r="G2098" i="10"/>
  <c r="I2120" i="10"/>
  <c r="H2120" i="10"/>
  <c r="G2120" i="10"/>
  <c r="I2122" i="10"/>
  <c r="H2122" i="10"/>
  <c r="G2122" i="10"/>
  <c r="H2124" i="10"/>
  <c r="G2124" i="10"/>
  <c r="I2124" i="10"/>
  <c r="I2153" i="10"/>
  <c r="H2153" i="10"/>
  <c r="G2153" i="10"/>
  <c r="I2155" i="10"/>
  <c r="H2155" i="10"/>
  <c r="G2155" i="10"/>
  <c r="H2048" i="10"/>
  <c r="I2052" i="10"/>
  <c r="H2076" i="10"/>
  <c r="I2076" i="10"/>
  <c r="H2088" i="10"/>
  <c r="G2088" i="10"/>
  <c r="I2091" i="10"/>
  <c r="G2091" i="10"/>
  <c r="H2100" i="10"/>
  <c r="G2100" i="10"/>
  <c r="I2100" i="10"/>
  <c r="I2129" i="10"/>
  <c r="H2129" i="10"/>
  <c r="G2129" i="10"/>
  <c r="I2131" i="10"/>
  <c r="H2131" i="10"/>
  <c r="G2131" i="10"/>
  <c r="I2160" i="10"/>
  <c r="H2160" i="10"/>
  <c r="G2160" i="10"/>
  <c r="I2162" i="10"/>
  <c r="H2162" i="10"/>
  <c r="G2162" i="10"/>
  <c r="I2177" i="10"/>
  <c r="H2177" i="10"/>
  <c r="G2177" i="10"/>
  <c r="I2179" i="10"/>
  <c r="H2179" i="10"/>
  <c r="G2179" i="10"/>
  <c r="I2192" i="10"/>
  <c r="H2192" i="10"/>
  <c r="G2192" i="10"/>
  <c r="I2194" i="10"/>
  <c r="H2194" i="10"/>
  <c r="G2194" i="10"/>
  <c r="I2224" i="10"/>
  <c r="G2224" i="10"/>
  <c r="H2224" i="10"/>
  <c r="G2255" i="10"/>
  <c r="I2255" i="10"/>
  <c r="H2255" i="10"/>
  <c r="I1899" i="10"/>
  <c r="I1907" i="10"/>
  <c r="I1915" i="10"/>
  <c r="I1923" i="10"/>
  <c r="I1931" i="10"/>
  <c r="I1939" i="10"/>
  <c r="I1947" i="10"/>
  <c r="I1955" i="10"/>
  <c r="I1963" i="10"/>
  <c r="I1971" i="10"/>
  <c r="I1979" i="10"/>
  <c r="I1987" i="10"/>
  <c r="I1995" i="10"/>
  <c r="I2003" i="10"/>
  <c r="I2011" i="10"/>
  <c r="I2019" i="10"/>
  <c r="I2027" i="10"/>
  <c r="I2035" i="10"/>
  <c r="I2068" i="10"/>
  <c r="K2068" i="10" s="1"/>
  <c r="G2071" i="10"/>
  <c r="H2071" i="10"/>
  <c r="I2072" i="10"/>
  <c r="I2075" i="10"/>
  <c r="G2075" i="10"/>
  <c r="H2080" i="10"/>
  <c r="G2080" i="10"/>
  <c r="I2083" i="10"/>
  <c r="G2083" i="10"/>
  <c r="G2084" i="10"/>
  <c r="I2088" i="10"/>
  <c r="H2091" i="10"/>
  <c r="I2105" i="10"/>
  <c r="H2105" i="10"/>
  <c r="G2105" i="10"/>
  <c r="I2107" i="10"/>
  <c r="H2107" i="10"/>
  <c r="G2107" i="10"/>
  <c r="I2136" i="10"/>
  <c r="H2136" i="10"/>
  <c r="G2136" i="10"/>
  <c r="I2138" i="10"/>
  <c r="H2138" i="10"/>
  <c r="G2138" i="10"/>
  <c r="H2140" i="10"/>
  <c r="G2140" i="10"/>
  <c r="I2140" i="10"/>
  <c r="I2196" i="10"/>
  <c r="H2196" i="10"/>
  <c r="G2196" i="10"/>
  <c r="G2202" i="10"/>
  <c r="I2202" i="10"/>
  <c r="H2202" i="10"/>
  <c r="G1876" i="10"/>
  <c r="G1884" i="10"/>
  <c r="G1892" i="10"/>
  <c r="G1900" i="10"/>
  <c r="G1908" i="10"/>
  <c r="G1916" i="10"/>
  <c r="G1924" i="10"/>
  <c r="G1932" i="10"/>
  <c r="G1940" i="10"/>
  <c r="G1948" i="10"/>
  <c r="G1956" i="10"/>
  <c r="G1964" i="10"/>
  <c r="G1972" i="10"/>
  <c r="G1980" i="10"/>
  <c r="G1988" i="10"/>
  <c r="G1996" i="10"/>
  <c r="G2004" i="10"/>
  <c r="G2012" i="10"/>
  <c r="G2020" i="10"/>
  <c r="G2028" i="10"/>
  <c r="G2036" i="10"/>
  <c r="H2042" i="10"/>
  <c r="I2045" i="10"/>
  <c r="G2050" i="10"/>
  <c r="H2057" i="10"/>
  <c r="G2061" i="10"/>
  <c r="I2067" i="10"/>
  <c r="G2067" i="10"/>
  <c r="I2069" i="10"/>
  <c r="H2069" i="10"/>
  <c r="H2070" i="10"/>
  <c r="G2076" i="10"/>
  <c r="I2080" i="10"/>
  <c r="I2097" i="10"/>
  <c r="G2097" i="10"/>
  <c r="I2112" i="10"/>
  <c r="H2112" i="10"/>
  <c r="G2112" i="10"/>
  <c r="I2114" i="10"/>
  <c r="H2114" i="10"/>
  <c r="G2114" i="10"/>
  <c r="H2116" i="10"/>
  <c r="G2116" i="10"/>
  <c r="I2116" i="10"/>
  <c r="I2145" i="10"/>
  <c r="H2145" i="10"/>
  <c r="G2145" i="10"/>
  <c r="I2147" i="10"/>
  <c r="H2147" i="10"/>
  <c r="G2147" i="10"/>
  <c r="I2168" i="10"/>
  <c r="H2168" i="10"/>
  <c r="G2168" i="10"/>
  <c r="I2170" i="10"/>
  <c r="H2170" i="10"/>
  <c r="G2170" i="10"/>
  <c r="I2185" i="10"/>
  <c r="H2185" i="10"/>
  <c r="G2185" i="10"/>
  <c r="I2187" i="10"/>
  <c r="H2187" i="10"/>
  <c r="G2187" i="10"/>
  <c r="I2209" i="10"/>
  <c r="H2209" i="10"/>
  <c r="G2209" i="10"/>
  <c r="G1911" i="10"/>
  <c r="G1919" i="10"/>
  <c r="H1924" i="10"/>
  <c r="G1927" i="10"/>
  <c r="H1932" i="10"/>
  <c r="G1935" i="10"/>
  <c r="H1940" i="10"/>
  <c r="G1943" i="10"/>
  <c r="H1948" i="10"/>
  <c r="G1951" i="10"/>
  <c r="H1956" i="10"/>
  <c r="G1959" i="10"/>
  <c r="H1964" i="10"/>
  <c r="G1967" i="10"/>
  <c r="H1972" i="10"/>
  <c r="G1975" i="10"/>
  <c r="H1980" i="10"/>
  <c r="G1983" i="10"/>
  <c r="H1988" i="10"/>
  <c r="G1991" i="10"/>
  <c r="H1996" i="10"/>
  <c r="G1999" i="10"/>
  <c r="H2004" i="10"/>
  <c r="G2007" i="10"/>
  <c r="H2012" i="10"/>
  <c r="G2015" i="10"/>
  <c r="H2020" i="10"/>
  <c r="G2023" i="10"/>
  <c r="H2028" i="10"/>
  <c r="G2031" i="10"/>
  <c r="H2036" i="10"/>
  <c r="G2039" i="10"/>
  <c r="G2046" i="10"/>
  <c r="H2050" i="10"/>
  <c r="I2057" i="10"/>
  <c r="G2058" i="10"/>
  <c r="H2061" i="10"/>
  <c r="I2066" i="10"/>
  <c r="G2066" i="10"/>
  <c r="I2074" i="10"/>
  <c r="G2074" i="10"/>
  <c r="H2075" i="10"/>
  <c r="G2087" i="10"/>
  <c r="I2087" i="10"/>
  <c r="H2087" i="10"/>
  <c r="I2090" i="10"/>
  <c r="H2090" i="10"/>
  <c r="G2090" i="10"/>
  <c r="H2097" i="10"/>
  <c r="I2121" i="10"/>
  <c r="H2121" i="10"/>
  <c r="G2121" i="10"/>
  <c r="K2121" i="10" s="1"/>
  <c r="I2123" i="10"/>
  <c r="H2123" i="10"/>
  <c r="G2123" i="10"/>
  <c r="I2152" i="10"/>
  <c r="H2152" i="10"/>
  <c r="G2152" i="10"/>
  <c r="I2154" i="10"/>
  <c r="H2154" i="10"/>
  <c r="G2154" i="10"/>
  <c r="H2156" i="10"/>
  <c r="G2156" i="10"/>
  <c r="I2156" i="10"/>
  <c r="G2205" i="10"/>
  <c r="I2205" i="10"/>
  <c r="H2205" i="10"/>
  <c r="H1911" i="10"/>
  <c r="H1919" i="10"/>
  <c r="H1927" i="10"/>
  <c r="H1935" i="10"/>
  <c r="H1943" i="10"/>
  <c r="H1951" i="10"/>
  <c r="H1959" i="10"/>
  <c r="H1967" i="10"/>
  <c r="H1975" i="10"/>
  <c r="H1983" i="10"/>
  <c r="H1991" i="10"/>
  <c r="H1999" i="10"/>
  <c r="H2007" i="10"/>
  <c r="H2015" i="10"/>
  <c r="H2023" i="10"/>
  <c r="H2031" i="10"/>
  <c r="H2039" i="10"/>
  <c r="I2046" i="10"/>
  <c r="H2058" i="10"/>
  <c r="G2065" i="10"/>
  <c r="G2079" i="10"/>
  <c r="I2079" i="10"/>
  <c r="H2079" i="10"/>
  <c r="I2082" i="10"/>
  <c r="H2082" i="10"/>
  <c r="G2082" i="10"/>
  <c r="I2099" i="10"/>
  <c r="H2099" i="10"/>
  <c r="G2099" i="10"/>
  <c r="I2128" i="10"/>
  <c r="H2128" i="10"/>
  <c r="G2128" i="10"/>
  <c r="I2130" i="10"/>
  <c r="H2130" i="10"/>
  <c r="G2130" i="10"/>
  <c r="H2132" i="10"/>
  <c r="G2132" i="10"/>
  <c r="I2132" i="10"/>
  <c r="I2161" i="10"/>
  <c r="H2161" i="10"/>
  <c r="G2161" i="10"/>
  <c r="I2163" i="10"/>
  <c r="H2163" i="10"/>
  <c r="G2163" i="10"/>
  <c r="I2176" i="10"/>
  <c r="H2176" i="10"/>
  <c r="G2176" i="10"/>
  <c r="I2178" i="10"/>
  <c r="H2178" i="10"/>
  <c r="G2178" i="10"/>
  <c r="I2193" i="10"/>
  <c r="H2193" i="10"/>
  <c r="G2193" i="10"/>
  <c r="G2263" i="10"/>
  <c r="I2263" i="10"/>
  <c r="H2263" i="10"/>
  <c r="I1911" i="10"/>
  <c r="I1919" i="10"/>
  <c r="I1927" i="10"/>
  <c r="I1935" i="10"/>
  <c r="I1943" i="10"/>
  <c r="I1951" i="10"/>
  <c r="I1959" i="10"/>
  <c r="I1967" i="10"/>
  <c r="I1975" i="10"/>
  <c r="I1983" i="10"/>
  <c r="I1991" i="10"/>
  <c r="I1999" i="10"/>
  <c r="I2007" i="10"/>
  <c r="I2015" i="10"/>
  <c r="I2023" i="10"/>
  <c r="I2031" i="10"/>
  <c r="I2039" i="10"/>
  <c r="I2058" i="10"/>
  <c r="I2073" i="10"/>
  <c r="G2073" i="10"/>
  <c r="I2089" i="10"/>
  <c r="G2089" i="10"/>
  <c r="I2093" i="10"/>
  <c r="H2093" i="10"/>
  <c r="G2093" i="10"/>
  <c r="I2104" i="10"/>
  <c r="H2104" i="10"/>
  <c r="G2104" i="10"/>
  <c r="I2106" i="10"/>
  <c r="H2106" i="10"/>
  <c r="G2106" i="10"/>
  <c r="H2108" i="10"/>
  <c r="G2108" i="10"/>
  <c r="I2108" i="10"/>
  <c r="I2137" i="10"/>
  <c r="H2137" i="10"/>
  <c r="G2137" i="10"/>
  <c r="I2139" i="10"/>
  <c r="H2139" i="10"/>
  <c r="G2139" i="10"/>
  <c r="I2201" i="10"/>
  <c r="H2201" i="10"/>
  <c r="G2201" i="10"/>
  <c r="I2216" i="10"/>
  <c r="G2216" i="10"/>
  <c r="H2216" i="10"/>
  <c r="G2040" i="10"/>
  <c r="K2040" i="10" s="1"/>
  <c r="G2052" i="10"/>
  <c r="H2055" i="10"/>
  <c r="G2059" i="10"/>
  <c r="K2059" i="10" s="1"/>
  <c r="G2063" i="10"/>
  <c r="H2065" i="10"/>
  <c r="H2066" i="10"/>
  <c r="I2081" i="10"/>
  <c r="G2081" i="10"/>
  <c r="I2085" i="10"/>
  <c r="H2085" i="10"/>
  <c r="G2085" i="10"/>
  <c r="H2092" i="10"/>
  <c r="I2092" i="10"/>
  <c r="I2096" i="10"/>
  <c r="H2096" i="10"/>
  <c r="G2096" i="10"/>
  <c r="I2113" i="10"/>
  <c r="H2113" i="10"/>
  <c r="G2113" i="10"/>
  <c r="I2115" i="10"/>
  <c r="H2115" i="10"/>
  <c r="G2115" i="10"/>
  <c r="I2144" i="10"/>
  <c r="H2144" i="10"/>
  <c r="G2144" i="10"/>
  <c r="I2146" i="10"/>
  <c r="H2146" i="10"/>
  <c r="G2146" i="10"/>
  <c r="H2148" i="10"/>
  <c r="G2148" i="10"/>
  <c r="I2148" i="10"/>
  <c r="I2169" i="10"/>
  <c r="H2169" i="10"/>
  <c r="G2169" i="10"/>
  <c r="I2171" i="10"/>
  <c r="H2171" i="10"/>
  <c r="G2171" i="10"/>
  <c r="K2171" i="10" s="1"/>
  <c r="I2184" i="10"/>
  <c r="H2184" i="10"/>
  <c r="G2184" i="10"/>
  <c r="I2186" i="10"/>
  <c r="H2186" i="10"/>
  <c r="G2186" i="10"/>
  <c r="I2213" i="10"/>
  <c r="H2213" i="10"/>
  <c r="G2213" i="10"/>
  <c r="H2095" i="10"/>
  <c r="H2103" i="10"/>
  <c r="H2111" i="10"/>
  <c r="H2119" i="10"/>
  <c r="H2127" i="10"/>
  <c r="H2135" i="10"/>
  <c r="H2143" i="10"/>
  <c r="H2151" i="10"/>
  <c r="H2159" i="10"/>
  <c r="H2167" i="10"/>
  <c r="H2175" i="10"/>
  <c r="H2183" i="10"/>
  <c r="H2191" i="10"/>
  <c r="I2197" i="10"/>
  <c r="I2211" i="10"/>
  <c r="G2212" i="10"/>
  <c r="G2228" i="10"/>
  <c r="I2237" i="10"/>
  <c r="H2244" i="10"/>
  <c r="G2244" i="10"/>
  <c r="I2244" i="10"/>
  <c r="G2251" i="10"/>
  <c r="I2261" i="10"/>
  <c r="I2267" i="10"/>
  <c r="G2267" i="10"/>
  <c r="I2305" i="10"/>
  <c r="H2305" i="10"/>
  <c r="G2305" i="10"/>
  <c r="H2362" i="10"/>
  <c r="I2362" i="10"/>
  <c r="G2362" i="10"/>
  <c r="I2095" i="10"/>
  <c r="G2101" i="10"/>
  <c r="I2103" i="10"/>
  <c r="G2109" i="10"/>
  <c r="I2111" i="10"/>
  <c r="G2117" i="10"/>
  <c r="I2119" i="10"/>
  <c r="G2125" i="10"/>
  <c r="I2127" i="10"/>
  <c r="G2133" i="10"/>
  <c r="I2135" i="10"/>
  <c r="G2141" i="10"/>
  <c r="I2143" i="10"/>
  <c r="G2149" i="10"/>
  <c r="I2151" i="10"/>
  <c r="G2157" i="10"/>
  <c r="K2157" i="10" s="1"/>
  <c r="I2159" i="10"/>
  <c r="G2165" i="10"/>
  <c r="I2167" i="10"/>
  <c r="G2173" i="10"/>
  <c r="I2175" i="10"/>
  <c r="K2175" i="10" s="1"/>
  <c r="G2181" i="10"/>
  <c r="I2183" i="10"/>
  <c r="G2189" i="10"/>
  <c r="I2191" i="10"/>
  <c r="G2198" i="10"/>
  <c r="H2206" i="10"/>
  <c r="I2208" i="10"/>
  <c r="H2212" i="10"/>
  <c r="H2215" i="10"/>
  <c r="I2233" i="10"/>
  <c r="H2233" i="10"/>
  <c r="G2233" i="10"/>
  <c r="I2243" i="10"/>
  <c r="K2243" i="10" s="1"/>
  <c r="I2257" i="10"/>
  <c r="H2257" i="10"/>
  <c r="G2257" i="10"/>
  <c r="H2267" i="10"/>
  <c r="I2277" i="10"/>
  <c r="H2277" i="10"/>
  <c r="G2277" i="10"/>
  <c r="I2285" i="10"/>
  <c r="H2285" i="10"/>
  <c r="G2285" i="10"/>
  <c r="I2309" i="10"/>
  <c r="G2309" i="10"/>
  <c r="I2316" i="10"/>
  <c r="H2316" i="10"/>
  <c r="G2316" i="10"/>
  <c r="H2354" i="10"/>
  <c r="I2354" i="10"/>
  <c r="G2354" i="10"/>
  <c r="H2101" i="10"/>
  <c r="H2109" i="10"/>
  <c r="H2117" i="10"/>
  <c r="H2125" i="10"/>
  <c r="K2127" i="10"/>
  <c r="H2133" i="10"/>
  <c r="H2141" i="10"/>
  <c r="H2149" i="10"/>
  <c r="H2157" i="10"/>
  <c r="H2165" i="10"/>
  <c r="H2173" i="10"/>
  <c r="H2181" i="10"/>
  <c r="H2189" i="10"/>
  <c r="G2195" i="10"/>
  <c r="H2198" i="10"/>
  <c r="I2206" i="10"/>
  <c r="G2207" i="10"/>
  <c r="K2207" i="10" s="1"/>
  <c r="G2218" i="10"/>
  <c r="I2218" i="10"/>
  <c r="H2219" i="10"/>
  <c r="H2236" i="10"/>
  <c r="G2236" i="10"/>
  <c r="I2236" i="10"/>
  <c r="G2247" i="10"/>
  <c r="I2247" i="10"/>
  <c r="H2247" i="10"/>
  <c r="H2260" i="10"/>
  <c r="G2260" i="10"/>
  <c r="I2260" i="10"/>
  <c r="I2269" i="10"/>
  <c r="H2269" i="10"/>
  <c r="G2269" i="10"/>
  <c r="I2290" i="10"/>
  <c r="H2290" i="10"/>
  <c r="G2290" i="10"/>
  <c r="G2295" i="10"/>
  <c r="I2295" i="10"/>
  <c r="H2295" i="10"/>
  <c r="I2299" i="10"/>
  <c r="G2299" i="10"/>
  <c r="H2309" i="10"/>
  <c r="I2101" i="10"/>
  <c r="I2109" i="10"/>
  <c r="I2117" i="10"/>
  <c r="I2125" i="10"/>
  <c r="I2133" i="10"/>
  <c r="I2141" i="10"/>
  <c r="I2149" i="10"/>
  <c r="I2157" i="10"/>
  <c r="I2165" i="10"/>
  <c r="K2165" i="10" s="1"/>
  <c r="I2173" i="10"/>
  <c r="I2181" i="10"/>
  <c r="I2189" i="10"/>
  <c r="H2195" i="10"/>
  <c r="I2198" i="10"/>
  <c r="H2214" i="10"/>
  <c r="I2220" i="10"/>
  <c r="I2235" i="10"/>
  <c r="K2235" i="10" s="1"/>
  <c r="I2250" i="10"/>
  <c r="H2250" i="10"/>
  <c r="G2250" i="10"/>
  <c r="H2253" i="10"/>
  <c r="G2253" i="10"/>
  <c r="I2259" i="10"/>
  <c r="I2297" i="10"/>
  <c r="H2297" i="10"/>
  <c r="G2297" i="10"/>
  <c r="I2311" i="10"/>
  <c r="H2311" i="10"/>
  <c r="G2311" i="10"/>
  <c r="H2333" i="10"/>
  <c r="I2333" i="10"/>
  <c r="G2333" i="10"/>
  <c r="I2337" i="10"/>
  <c r="G2337" i="10"/>
  <c r="H2337" i="10"/>
  <c r="H2342" i="10"/>
  <c r="I2342" i="10"/>
  <c r="G2342" i="10"/>
  <c r="H2221" i="10"/>
  <c r="G2222" i="10"/>
  <c r="H2223" i="10"/>
  <c r="G2239" i="10"/>
  <c r="I2239" i="10"/>
  <c r="H2239" i="10"/>
  <c r="I2253" i="10"/>
  <c r="G2259" i="10"/>
  <c r="G2271" i="10"/>
  <c r="I2271" i="10"/>
  <c r="H2271" i="10"/>
  <c r="I2274" i="10"/>
  <c r="H2274" i="10"/>
  <c r="G2274" i="10"/>
  <c r="G2279" i="10"/>
  <c r="I2279" i="10"/>
  <c r="H2279" i="10"/>
  <c r="I2282" i="10"/>
  <c r="H2282" i="10"/>
  <c r="G2282" i="10"/>
  <c r="G2287" i="10"/>
  <c r="I2287" i="10"/>
  <c r="H2287" i="10"/>
  <c r="I2301" i="10"/>
  <c r="H2301" i="10"/>
  <c r="G2301" i="10"/>
  <c r="I2306" i="10"/>
  <c r="H2306" i="10"/>
  <c r="G2306" i="10"/>
  <c r="I2317" i="10"/>
  <c r="H2317" i="10"/>
  <c r="G2317" i="10"/>
  <c r="I2319" i="10"/>
  <c r="H2319" i="10"/>
  <c r="G2319" i="10"/>
  <c r="I2365" i="10"/>
  <c r="G2365" i="10"/>
  <c r="H2365" i="10"/>
  <c r="H2078" i="10"/>
  <c r="H2086" i="10"/>
  <c r="K2086" i="10" s="1"/>
  <c r="H2094" i="10"/>
  <c r="K2094" i="10" s="1"/>
  <c r="H2102" i="10"/>
  <c r="H2110" i="10"/>
  <c r="H2118" i="10"/>
  <c r="H2126" i="10"/>
  <c r="H2134" i="10"/>
  <c r="K2134" i="10" s="1"/>
  <c r="H2142" i="10"/>
  <c r="H2150" i="10"/>
  <c r="H2158" i="10"/>
  <c r="K2158" i="10" s="1"/>
  <c r="H2166" i="10"/>
  <c r="H2174" i="10"/>
  <c r="K2174" i="10" s="1"/>
  <c r="H2182" i="10"/>
  <c r="H2190" i="10"/>
  <c r="K2190" i="10" s="1"/>
  <c r="I2199" i="10"/>
  <c r="K2199" i="10" s="1"/>
  <c r="G2200" i="10"/>
  <c r="I2215" i="10"/>
  <c r="I2217" i="10"/>
  <c r="K2217" i="10" s="1"/>
  <c r="H2218" i="10"/>
  <c r="I2219" i="10"/>
  <c r="G2220" i="10"/>
  <c r="G2226" i="10"/>
  <c r="I2226" i="10"/>
  <c r="H2227" i="10"/>
  <c r="I2230" i="10"/>
  <c r="K2230" i="10" s="1"/>
  <c r="I2242" i="10"/>
  <c r="H2242" i="10"/>
  <c r="G2242" i="10"/>
  <c r="H2245" i="10"/>
  <c r="G2245" i="10"/>
  <c r="I2249" i="10"/>
  <c r="H2249" i="10"/>
  <c r="G2249" i="10"/>
  <c r="I2266" i="10"/>
  <c r="H2266" i="10"/>
  <c r="G2266" i="10"/>
  <c r="I2289" i="10"/>
  <c r="H2289" i="10"/>
  <c r="G2289" i="10"/>
  <c r="I2291" i="10"/>
  <c r="G2291" i="10"/>
  <c r="I2357" i="10"/>
  <c r="G2357" i="10"/>
  <c r="H2357" i="10"/>
  <c r="G2197" i="10"/>
  <c r="I2212" i="10"/>
  <c r="G2221" i="10"/>
  <c r="H2222" i="10"/>
  <c r="I2228" i="10"/>
  <c r="G2229" i="10"/>
  <c r="H2229" i="10"/>
  <c r="G2231" i="10"/>
  <c r="I2231" i="10"/>
  <c r="H2231" i="10"/>
  <c r="H2252" i="10"/>
  <c r="G2252" i="10"/>
  <c r="I2252" i="10"/>
  <c r="H2291" i="10"/>
  <c r="I2308" i="10"/>
  <c r="H2308" i="10"/>
  <c r="G2308" i="10"/>
  <c r="I2315" i="10"/>
  <c r="H2315" i="10"/>
  <c r="G2315" i="10"/>
  <c r="I2349" i="10"/>
  <c r="G2349" i="10"/>
  <c r="H2349" i="10"/>
  <c r="H2197" i="10"/>
  <c r="H2204" i="10"/>
  <c r="K2204" i="10" s="1"/>
  <c r="I2210" i="10"/>
  <c r="G2211" i="10"/>
  <c r="I2221" i="10"/>
  <c r="I2222" i="10"/>
  <c r="G2223" i="10"/>
  <c r="H2225" i="10"/>
  <c r="K2225" i="10" s="1"/>
  <c r="I2234" i="10"/>
  <c r="H2234" i="10"/>
  <c r="G2234" i="10"/>
  <c r="H2237" i="10"/>
  <c r="G2237" i="10"/>
  <c r="I2241" i="10"/>
  <c r="H2241" i="10"/>
  <c r="G2241" i="10"/>
  <c r="I2251" i="10"/>
  <c r="K2251" i="10" s="1"/>
  <c r="I2258" i="10"/>
  <c r="H2258" i="10"/>
  <c r="G2258" i="10"/>
  <c r="H2261" i="10"/>
  <c r="G2261" i="10"/>
  <c r="I2265" i="10"/>
  <c r="H2265" i="10"/>
  <c r="G2265" i="10"/>
  <c r="I2273" i="10"/>
  <c r="H2273" i="10"/>
  <c r="G2273" i="10"/>
  <c r="I2275" i="10"/>
  <c r="K2275" i="10" s="1"/>
  <c r="G2275" i="10"/>
  <c r="I2281" i="10"/>
  <c r="H2281" i="10"/>
  <c r="K2281" i="10" s="1"/>
  <c r="G2281" i="10"/>
  <c r="I2283" i="10"/>
  <c r="G2283" i="10"/>
  <c r="I2293" i="10"/>
  <c r="H2293" i="10"/>
  <c r="G2293" i="10"/>
  <c r="I2298" i="10"/>
  <c r="H2298" i="10"/>
  <c r="G2298" i="10"/>
  <c r="G2303" i="10"/>
  <c r="I2303" i="10"/>
  <c r="H2303" i="10"/>
  <c r="G2323" i="10"/>
  <c r="I2323" i="10"/>
  <c r="H2323" i="10"/>
  <c r="I2330" i="10"/>
  <c r="G2330" i="10"/>
  <c r="H2330" i="10"/>
  <c r="O2256" i="10"/>
  <c r="O2264" i="10"/>
  <c r="I2268" i="10"/>
  <c r="I2276" i="10"/>
  <c r="I2284" i="10"/>
  <c r="I2292" i="10"/>
  <c r="O2296" i="10"/>
  <c r="I2300" i="10"/>
  <c r="I2310" i="10"/>
  <c r="H2313" i="10"/>
  <c r="I2318" i="10"/>
  <c r="O2324" i="10"/>
  <c r="H2331" i="10"/>
  <c r="I2340" i="10"/>
  <c r="H2348" i="10"/>
  <c r="H2351" i="10"/>
  <c r="I2352" i="10"/>
  <c r="G2356" i="10"/>
  <c r="H2359" i="10"/>
  <c r="I2360" i="10"/>
  <c r="G2364" i="10"/>
  <c r="H2368" i="10"/>
  <c r="K2368" i="10" s="1"/>
  <c r="I2375" i="10"/>
  <c r="G2375" i="10"/>
  <c r="H2400" i="10"/>
  <c r="G2400" i="10"/>
  <c r="I2400" i="10"/>
  <c r="H2442" i="10"/>
  <c r="I2442" i="10"/>
  <c r="G2442" i="10"/>
  <c r="I2468" i="10"/>
  <c r="H2468" i="10"/>
  <c r="G2468" i="10"/>
  <c r="O2275" i="10"/>
  <c r="O2283" i="10"/>
  <c r="I2313" i="10"/>
  <c r="O2327" i="10"/>
  <c r="I2331" i="10"/>
  <c r="H2367" i="10"/>
  <c r="H2374" i="10"/>
  <c r="I2379" i="10"/>
  <c r="G2379" i="10"/>
  <c r="I2384" i="10"/>
  <c r="H2384" i="10"/>
  <c r="G2384" i="10"/>
  <c r="I2386" i="10"/>
  <c r="H2386" i="10"/>
  <c r="G2386" i="10"/>
  <c r="I2398" i="10"/>
  <c r="H2398" i="10"/>
  <c r="G2398" i="10"/>
  <c r="H2437" i="10"/>
  <c r="G2437" i="10"/>
  <c r="I2437" i="10"/>
  <c r="I2445" i="10"/>
  <c r="H2445" i="10"/>
  <c r="G2445" i="10"/>
  <c r="I2488" i="10"/>
  <c r="H2488" i="10"/>
  <c r="G2488" i="10"/>
  <c r="G2232" i="10"/>
  <c r="K2232" i="10" s="1"/>
  <c r="O2238" i="10"/>
  <c r="G2240" i="10"/>
  <c r="K2240" i="10" s="1"/>
  <c r="G2248" i="10"/>
  <c r="G2256" i="10"/>
  <c r="G2264" i="10"/>
  <c r="K2264" i="10" s="1"/>
  <c r="O2270" i="10"/>
  <c r="G2272" i="10"/>
  <c r="G2280" i="10"/>
  <c r="K2280" i="10" s="1"/>
  <c r="G2288" i="10"/>
  <c r="K2288" i="10" s="1"/>
  <c r="G2296" i="10"/>
  <c r="K2296" i="10" s="1"/>
  <c r="O2302" i="10"/>
  <c r="G2304" i="10"/>
  <c r="G2314" i="10"/>
  <c r="K2314" i="10" s="1"/>
  <c r="H2320" i="10"/>
  <c r="K2320" i="10" s="1"/>
  <c r="G2324" i="10"/>
  <c r="K2324" i="10" s="1"/>
  <c r="G2332" i="10"/>
  <c r="H2344" i="10"/>
  <c r="I2396" i="10"/>
  <c r="H2396" i="10"/>
  <c r="G2396" i="10"/>
  <c r="I2404" i="10"/>
  <c r="H2404" i="10"/>
  <c r="G2404" i="10"/>
  <c r="H2410" i="10"/>
  <c r="G2410" i="10"/>
  <c r="I2410" i="10"/>
  <c r="I2412" i="10"/>
  <c r="H2412" i="10"/>
  <c r="G2412" i="10"/>
  <c r="H2418" i="10"/>
  <c r="G2418" i="10"/>
  <c r="I2418" i="10"/>
  <c r="B2422" i="10"/>
  <c r="H2462" i="10"/>
  <c r="I2462" i="10"/>
  <c r="G2462" i="10"/>
  <c r="I2515" i="10"/>
  <c r="H2515" i="10"/>
  <c r="G2515" i="10"/>
  <c r="O2305" i="10"/>
  <c r="O2315" i="10"/>
  <c r="G2345" i="10"/>
  <c r="H2372" i="10"/>
  <c r="I2373" i="10"/>
  <c r="G2373" i="10"/>
  <c r="K2373" i="10" s="1"/>
  <c r="I2378" i="10"/>
  <c r="H2378" i="10"/>
  <c r="I2389" i="10"/>
  <c r="H2389" i="10"/>
  <c r="G2389" i="10"/>
  <c r="I2408" i="10"/>
  <c r="H2408" i="10"/>
  <c r="G2408" i="10"/>
  <c r="I2416" i="10"/>
  <c r="H2416" i="10"/>
  <c r="G2416" i="10"/>
  <c r="I2510" i="10"/>
  <c r="H2510" i="10"/>
  <c r="G2510" i="10"/>
  <c r="O2330" i="10"/>
  <c r="I2335" i="10"/>
  <c r="G2335" i="10"/>
  <c r="I2339" i="10"/>
  <c r="G2339" i="10"/>
  <c r="I2347" i="10"/>
  <c r="G2347" i="10"/>
  <c r="I2406" i="10"/>
  <c r="H2406" i="10"/>
  <c r="G2406" i="10"/>
  <c r="I2414" i="10"/>
  <c r="H2414" i="10"/>
  <c r="G2414" i="10"/>
  <c r="I2478" i="10"/>
  <c r="H2478" i="10"/>
  <c r="G2478" i="10"/>
  <c r="I2506" i="10"/>
  <c r="K2506" i="10" s="1"/>
  <c r="H2506" i="10"/>
  <c r="G2506" i="10"/>
  <c r="I2508" i="10"/>
  <c r="H2508" i="10"/>
  <c r="G2508" i="10"/>
  <c r="H2238" i="10"/>
  <c r="H2246" i="10"/>
  <c r="K2246" i="10" s="1"/>
  <c r="H2254" i="10"/>
  <c r="K2254" i="10" s="1"/>
  <c r="H2262" i="10"/>
  <c r="H2270" i="10"/>
  <c r="O2271" i="10"/>
  <c r="O2295" i="10"/>
  <c r="O2303" i="10"/>
  <c r="H2307" i="10"/>
  <c r="O2313" i="10"/>
  <c r="I2321" i="10"/>
  <c r="I2327" i="10"/>
  <c r="G2328" i="10"/>
  <c r="O2331" i="10"/>
  <c r="H2334" i="10"/>
  <c r="H2338" i="10"/>
  <c r="I2343" i="10"/>
  <c r="G2344" i="10"/>
  <c r="H2345" i="10"/>
  <c r="G2346" i="10"/>
  <c r="I2348" i="10"/>
  <c r="G2351" i="10"/>
  <c r="K2351" i="10" s="1"/>
  <c r="I2351" i="10"/>
  <c r="H2352" i="10"/>
  <c r="H2356" i="10"/>
  <c r="G2359" i="10"/>
  <c r="I2359" i="10"/>
  <c r="H2360" i="10"/>
  <c r="H2364" i="10"/>
  <c r="K2364" i="10" s="1"/>
  <c r="B2367" i="10"/>
  <c r="H2370" i="10"/>
  <c r="K2370" i="10" s="1"/>
  <c r="I2371" i="10"/>
  <c r="G2371" i="10"/>
  <c r="G2372" i="10"/>
  <c r="H2373" i="10"/>
  <c r="H2376" i="10"/>
  <c r="G2376" i="10"/>
  <c r="G2378" i="10"/>
  <c r="H2380" i="10"/>
  <c r="G2380" i="10"/>
  <c r="H2429" i="10"/>
  <c r="G2429" i="10"/>
  <c r="I2429" i="10"/>
  <c r="I2431" i="10"/>
  <c r="H2431" i="10"/>
  <c r="G2431" i="10"/>
  <c r="K2431" i="10" s="1"/>
  <c r="O2328" i="10"/>
  <c r="O2234" i="10"/>
  <c r="O2258" i="10"/>
  <c r="I2262" i="10"/>
  <c r="G2268" i="10"/>
  <c r="K2268" i="10" s="1"/>
  <c r="I2270" i="10"/>
  <c r="O2274" i="10"/>
  <c r="G2276" i="10"/>
  <c r="I2278" i="10"/>
  <c r="K2278" i="10" s="1"/>
  <c r="O2282" i="10"/>
  <c r="G2284" i="10"/>
  <c r="K2284" i="10" s="1"/>
  <c r="I2286" i="10"/>
  <c r="O2290" i="10"/>
  <c r="G2292" i="10"/>
  <c r="I2294" i="10"/>
  <c r="O2298" i="10"/>
  <c r="G2300" i="10"/>
  <c r="K2300" i="10" s="1"/>
  <c r="I2302" i="10"/>
  <c r="K2302" i="10" s="1"/>
  <c r="O2306" i="10"/>
  <c r="I2307" i="10"/>
  <c r="G2310" i="10"/>
  <c r="I2312" i="10"/>
  <c r="O2316" i="10"/>
  <c r="G2318" i="10"/>
  <c r="K2318" i="10" s="1"/>
  <c r="G2322" i="10"/>
  <c r="H2325" i="10"/>
  <c r="K2327" i="10"/>
  <c r="H2328" i="10"/>
  <c r="G2329" i="10"/>
  <c r="I2334" i="10"/>
  <c r="B2337" i="10"/>
  <c r="I2338" i="10"/>
  <c r="G2340" i="10"/>
  <c r="I2344" i="10"/>
  <c r="I2345" i="10"/>
  <c r="H2346" i="10"/>
  <c r="G2350" i="10"/>
  <c r="I2353" i="10"/>
  <c r="K2353" i="10" s="1"/>
  <c r="G2355" i="10"/>
  <c r="K2355" i="10" s="1"/>
  <c r="G2358" i="10"/>
  <c r="I2361" i="10"/>
  <c r="K2361" i="10" s="1"/>
  <c r="G2363" i="10"/>
  <c r="K2363" i="10" s="1"/>
  <c r="I2366" i="10"/>
  <c r="K2366" i="10" s="1"/>
  <c r="G2369" i="10"/>
  <c r="I2369" i="10"/>
  <c r="I2372" i="10"/>
  <c r="I2388" i="10"/>
  <c r="H2388" i="10"/>
  <c r="H2390" i="10"/>
  <c r="G2390" i="10"/>
  <c r="I2453" i="10"/>
  <c r="H2453" i="10"/>
  <c r="G2453" i="10"/>
  <c r="O2277" i="10"/>
  <c r="O2285" i="10"/>
  <c r="O2301" i="10"/>
  <c r="O2311" i="10"/>
  <c r="H2322" i="10"/>
  <c r="I2325" i="10"/>
  <c r="I2328" i="10"/>
  <c r="H2329" i="10"/>
  <c r="O2332" i="10"/>
  <c r="H2335" i="10"/>
  <c r="H2339" i="10"/>
  <c r="H2340" i="10"/>
  <c r="I2346" i="10"/>
  <c r="H2347" i="10"/>
  <c r="G2348" i="10"/>
  <c r="H2350" i="10"/>
  <c r="G2352" i="10"/>
  <c r="H2358" i="10"/>
  <c r="G2360" i="10"/>
  <c r="I2367" i="10"/>
  <c r="G2367" i="10"/>
  <c r="H2382" i="10"/>
  <c r="G2382" i="10"/>
  <c r="I2382" i="10"/>
  <c r="H2392" i="10"/>
  <c r="G2392" i="10"/>
  <c r="I2392" i="10"/>
  <c r="I2394" i="10"/>
  <c r="H2394" i="10"/>
  <c r="G2394" i="10"/>
  <c r="I2433" i="10"/>
  <c r="H2433" i="10"/>
  <c r="G2433" i="10"/>
  <c r="G2452" i="10"/>
  <c r="G2460" i="10"/>
  <c r="H2463" i="10"/>
  <c r="H2467" i="10"/>
  <c r="G2472" i="10"/>
  <c r="I2473" i="10"/>
  <c r="G2473" i="10"/>
  <c r="I2474" i="10"/>
  <c r="I2475" i="10"/>
  <c r="H2476" i="10"/>
  <c r="G2476" i="10"/>
  <c r="I2484" i="10"/>
  <c r="I2493" i="10"/>
  <c r="H2493" i="10"/>
  <c r="B2498" i="10"/>
  <c r="I2498" i="10"/>
  <c r="H2498" i="10"/>
  <c r="G2498" i="10"/>
  <c r="I2501" i="10"/>
  <c r="H2501" i="10"/>
  <c r="G2501" i="10"/>
  <c r="H2502" i="10"/>
  <c r="I2507" i="10"/>
  <c r="I2511" i="10"/>
  <c r="G2527" i="10"/>
  <c r="I2527" i="10"/>
  <c r="I2564" i="10"/>
  <c r="H2564" i="10"/>
  <c r="G2564" i="10"/>
  <c r="I2572" i="10"/>
  <c r="H2572" i="10"/>
  <c r="G2572" i="10"/>
  <c r="I2377" i="10"/>
  <c r="K2377" i="10" s="1"/>
  <c r="G2383" i="10"/>
  <c r="G2385" i="10"/>
  <c r="I2387" i="10"/>
  <c r="K2387" i="10" s="1"/>
  <c r="G2393" i="10"/>
  <c r="I2395" i="10"/>
  <c r="K2395" i="10" s="1"/>
  <c r="G2401" i="10"/>
  <c r="G2403" i="10"/>
  <c r="I2405" i="10"/>
  <c r="K2405" i="10" s="1"/>
  <c r="G2411" i="10"/>
  <c r="I2413" i="10"/>
  <c r="K2413" i="10" s="1"/>
  <c r="G2419" i="10"/>
  <c r="G2421" i="10"/>
  <c r="G2423" i="10"/>
  <c r="G2425" i="10"/>
  <c r="H2427" i="10"/>
  <c r="K2427" i="10" s="1"/>
  <c r="G2430" i="10"/>
  <c r="I2432" i="10"/>
  <c r="K2432" i="10" s="1"/>
  <c r="H2435" i="10"/>
  <c r="K2435" i="10" s="1"/>
  <c r="H2438" i="10"/>
  <c r="K2438" i="10" s="1"/>
  <c r="I2441" i="10"/>
  <c r="K2441" i="10" s="1"/>
  <c r="I2444" i="10"/>
  <c r="G2449" i="10"/>
  <c r="I2452" i="10"/>
  <c r="G2457" i="10"/>
  <c r="K2457" i="10" s="1"/>
  <c r="I2460" i="10"/>
  <c r="I2463" i="10"/>
  <c r="G2464" i="10"/>
  <c r="K2464" i="10" s="1"/>
  <c r="G2484" i="10"/>
  <c r="I2492" i="10"/>
  <c r="I2497" i="10"/>
  <c r="G2500" i="10"/>
  <c r="I2500" i="10"/>
  <c r="G2507" i="10"/>
  <c r="G2511" i="10"/>
  <c r="H2527" i="10"/>
  <c r="I2529" i="10"/>
  <c r="H2529" i="10"/>
  <c r="G2529" i="10"/>
  <c r="I2536" i="10"/>
  <c r="H2536" i="10"/>
  <c r="G2536" i="10"/>
  <c r="I2539" i="10"/>
  <c r="H2539" i="10"/>
  <c r="G2539" i="10"/>
  <c r="I2546" i="10"/>
  <c r="H2546" i="10"/>
  <c r="G2546" i="10"/>
  <c r="I2549" i="10"/>
  <c r="H2549" i="10"/>
  <c r="G2549" i="10"/>
  <c r="H2470" i="10"/>
  <c r="G2471" i="10"/>
  <c r="B2480" i="10"/>
  <c r="I2480" i="10"/>
  <c r="H2480" i="10"/>
  <c r="G2480" i="10"/>
  <c r="I2483" i="10"/>
  <c r="H2483" i="10"/>
  <c r="G2483" i="10"/>
  <c r="I2518" i="10"/>
  <c r="H2518" i="10"/>
  <c r="G2518" i="10"/>
  <c r="I2534" i="10"/>
  <c r="H2534" i="10"/>
  <c r="G2534" i="10"/>
  <c r="I2544" i="10"/>
  <c r="H2544" i="10"/>
  <c r="G2544" i="10"/>
  <c r="G2553" i="10"/>
  <c r="I2553" i="10"/>
  <c r="I2555" i="10"/>
  <c r="H2555" i="10"/>
  <c r="G2555" i="10"/>
  <c r="I2562" i="10"/>
  <c r="H2562" i="10"/>
  <c r="G2562" i="10"/>
  <c r="I2570" i="10"/>
  <c r="H2570" i="10"/>
  <c r="G2570" i="10"/>
  <c r="G2579" i="10"/>
  <c r="I2579" i="10"/>
  <c r="H2579" i="10"/>
  <c r="G2381" i="10"/>
  <c r="I2383" i="10"/>
  <c r="I2385" i="10"/>
  <c r="G2391" i="10"/>
  <c r="I2393" i="10"/>
  <c r="G2399" i="10"/>
  <c r="I2401" i="10"/>
  <c r="I2403" i="10"/>
  <c r="G2409" i="10"/>
  <c r="I2411" i="10"/>
  <c r="G2417" i="10"/>
  <c r="I2419" i="10"/>
  <c r="I2421" i="10"/>
  <c r="I2423" i="10"/>
  <c r="I2425" i="10"/>
  <c r="G2428" i="10"/>
  <c r="I2430" i="10"/>
  <c r="G2436" i="10"/>
  <c r="G2439" i="10"/>
  <c r="G2446" i="10"/>
  <c r="H2450" i="10"/>
  <c r="G2454" i="10"/>
  <c r="H2458" i="10"/>
  <c r="H2465" i="10"/>
  <c r="H2472" i="10"/>
  <c r="H2473" i="10"/>
  <c r="H2474" i="10"/>
  <c r="H2475" i="10"/>
  <c r="K2475" i="10" s="1"/>
  <c r="I2479" i="10"/>
  <c r="K2479" i="10" s="1"/>
  <c r="G2482" i="10"/>
  <c r="I2482" i="10"/>
  <c r="I2491" i="10"/>
  <c r="H2491" i="10"/>
  <c r="G2491" i="10"/>
  <c r="I2521" i="10"/>
  <c r="G2521" i="10"/>
  <c r="I2557" i="10"/>
  <c r="H2557" i="10"/>
  <c r="G2557" i="10"/>
  <c r="I2565" i="10"/>
  <c r="H2565" i="10"/>
  <c r="G2565" i="10"/>
  <c r="I2573" i="10"/>
  <c r="H2573" i="10"/>
  <c r="G2573" i="10"/>
  <c r="I2577" i="10"/>
  <c r="H2577" i="10"/>
  <c r="G2577" i="10"/>
  <c r="I2582" i="10"/>
  <c r="H2582" i="10"/>
  <c r="G2582" i="10"/>
  <c r="I2601" i="10"/>
  <c r="G2601" i="10"/>
  <c r="H2601" i="10"/>
  <c r="H2381" i="10"/>
  <c r="H2391" i="10"/>
  <c r="H2399" i="10"/>
  <c r="H2409" i="10"/>
  <c r="H2417" i="10"/>
  <c r="H2428" i="10"/>
  <c r="H2436" i="10"/>
  <c r="H2439" i="10"/>
  <c r="G2440" i="10"/>
  <c r="H2446" i="10"/>
  <c r="I2450" i="10"/>
  <c r="H2454" i="10"/>
  <c r="I2458" i="10"/>
  <c r="H2471" i="10"/>
  <c r="G2490" i="10"/>
  <c r="I2490" i="10"/>
  <c r="I2496" i="10"/>
  <c r="H2496" i="10"/>
  <c r="G2496" i="10"/>
  <c r="G2499" i="10"/>
  <c r="H2504" i="10"/>
  <c r="G2504" i="10"/>
  <c r="K2504" i="10" s="1"/>
  <c r="I2509" i="10"/>
  <c r="G2517" i="10"/>
  <c r="I2517" i="10"/>
  <c r="H2521" i="10"/>
  <c r="I2528" i="10"/>
  <c r="H2528" i="10"/>
  <c r="G2528" i="10"/>
  <c r="I2531" i="10"/>
  <c r="H2531" i="10"/>
  <c r="G2531" i="10"/>
  <c r="I2541" i="10"/>
  <c r="H2541" i="10"/>
  <c r="G2541" i="10"/>
  <c r="I2381" i="10"/>
  <c r="I2391" i="10"/>
  <c r="G2397" i="10"/>
  <c r="I2399" i="10"/>
  <c r="G2402" i="10"/>
  <c r="G2407" i="10"/>
  <c r="I2409" i="10"/>
  <c r="G2415" i="10"/>
  <c r="G2420" i="10"/>
  <c r="G2422" i="10"/>
  <c r="G2424" i="10"/>
  <c r="G2426" i="10"/>
  <c r="K2426" i="10" s="1"/>
  <c r="I2428" i="10"/>
  <c r="G2434" i="10"/>
  <c r="I2436" i="10"/>
  <c r="H2440" i="10"/>
  <c r="I2446" i="10"/>
  <c r="H2447" i="10"/>
  <c r="G2451" i="10"/>
  <c r="K2451" i="10" s="1"/>
  <c r="H2455" i="10"/>
  <c r="G2459" i="10"/>
  <c r="G2470" i="10"/>
  <c r="I2471" i="10"/>
  <c r="I2503" i="10"/>
  <c r="H2503" i="10"/>
  <c r="I2526" i="10"/>
  <c r="H2526" i="10"/>
  <c r="G2526" i="10"/>
  <c r="G2535" i="10"/>
  <c r="I2535" i="10"/>
  <c r="G2545" i="10"/>
  <c r="I2545" i="10"/>
  <c r="H2563" i="10"/>
  <c r="G2563" i="10"/>
  <c r="I2563" i="10"/>
  <c r="H2571" i="10"/>
  <c r="G2571" i="10"/>
  <c r="I2571" i="10"/>
  <c r="H2397" i="10"/>
  <c r="H2402" i="10"/>
  <c r="H2407" i="10"/>
  <c r="H2415" i="10"/>
  <c r="H2420" i="10"/>
  <c r="H2422" i="10"/>
  <c r="H2424" i="10"/>
  <c r="H2426" i="10"/>
  <c r="H2434" i="10"/>
  <c r="I2440" i="10"/>
  <c r="I2447" i="10"/>
  <c r="H2451" i="10"/>
  <c r="I2455" i="10"/>
  <c r="H2459" i="10"/>
  <c r="I2470" i="10"/>
  <c r="G2481" i="10"/>
  <c r="H2486" i="10"/>
  <c r="G2486" i="10"/>
  <c r="I2499" i="10"/>
  <c r="I2502" i="10"/>
  <c r="H2509" i="10"/>
  <c r="H2513" i="10"/>
  <c r="G2513" i="10"/>
  <c r="I2520" i="10"/>
  <c r="H2520" i="10"/>
  <c r="G2520" i="10"/>
  <c r="H2535" i="10"/>
  <c r="I2537" i="10"/>
  <c r="H2537" i="10"/>
  <c r="G2537" i="10"/>
  <c r="H2545" i="10"/>
  <c r="I2547" i="10"/>
  <c r="H2547" i="10"/>
  <c r="G2547" i="10"/>
  <c r="I2554" i="10"/>
  <c r="H2554" i="10"/>
  <c r="G2554" i="10"/>
  <c r="I2586" i="10"/>
  <c r="H2586" i="10"/>
  <c r="G2586" i="10"/>
  <c r="G2463" i="10"/>
  <c r="G2467" i="10"/>
  <c r="H2481" i="10"/>
  <c r="I2485" i="10"/>
  <c r="H2485" i="10"/>
  <c r="I2486" i="10"/>
  <c r="G2489" i="10"/>
  <c r="K2489" i="10" s="1"/>
  <c r="H2490" i="10"/>
  <c r="H2494" i="10"/>
  <c r="G2494" i="10"/>
  <c r="G2502" i="10"/>
  <c r="G2503" i="10"/>
  <c r="K2503" i="10" s="1"/>
  <c r="B2508" i="10"/>
  <c r="I2512" i="10"/>
  <c r="H2512" i="10"/>
  <c r="I2513" i="10"/>
  <c r="G2516" i="10"/>
  <c r="H2517" i="10"/>
  <c r="I2519" i="10"/>
  <c r="G2519" i="10"/>
  <c r="I2523" i="10"/>
  <c r="H2523" i="10"/>
  <c r="G2523" i="10"/>
  <c r="I2552" i="10"/>
  <c r="H2552" i="10"/>
  <c r="G2552" i="10"/>
  <c r="K2477" i="10"/>
  <c r="K2487" i="10"/>
  <c r="K2514" i="10"/>
  <c r="H2522" i="10"/>
  <c r="K2524" i="10"/>
  <c r="G2525" i="10"/>
  <c r="H2530" i="10"/>
  <c r="G2533" i="10"/>
  <c r="G2538" i="10"/>
  <c r="K2538" i="10" s="1"/>
  <c r="H2540" i="10"/>
  <c r="K2542" i="10"/>
  <c r="G2543" i="10"/>
  <c r="H2548" i="10"/>
  <c r="G2551" i="10"/>
  <c r="G2556" i="10"/>
  <c r="H2558" i="10"/>
  <c r="G2561" i="10"/>
  <c r="H2566" i="10"/>
  <c r="G2569" i="10"/>
  <c r="G2574" i="10"/>
  <c r="I2576" i="10"/>
  <c r="I2581" i="10"/>
  <c r="H2581" i="10"/>
  <c r="G2587" i="10"/>
  <c r="H2596" i="10"/>
  <c r="G2596" i="10"/>
  <c r="H2606" i="10"/>
  <c r="G2606" i="10"/>
  <c r="H2617" i="10"/>
  <c r="K2617" i="10" s="1"/>
  <c r="G2617" i="10"/>
  <c r="I2621" i="10"/>
  <c r="H2621" i="10"/>
  <c r="G2621" i="10"/>
  <c r="I2627" i="10"/>
  <c r="G2627" i="10"/>
  <c r="I2657" i="10"/>
  <c r="H2657" i="10"/>
  <c r="G2657" i="10"/>
  <c r="I2671" i="10"/>
  <c r="H2671" i="10"/>
  <c r="G2671" i="10"/>
  <c r="I2685" i="10"/>
  <c r="H2685" i="10"/>
  <c r="G2704" i="10"/>
  <c r="I2704" i="10"/>
  <c r="K2704" i="10" s="1"/>
  <c r="H2704" i="10"/>
  <c r="H2720" i="10"/>
  <c r="I2720" i="10"/>
  <c r="G2720" i="10"/>
  <c r="G2722" i="10"/>
  <c r="H2722" i="10"/>
  <c r="I2772" i="10"/>
  <c r="H2772" i="10"/>
  <c r="G2772" i="10"/>
  <c r="I2522" i="10"/>
  <c r="H2525" i="10"/>
  <c r="I2530" i="10"/>
  <c r="H2533" i="10"/>
  <c r="H2538" i="10"/>
  <c r="I2540" i="10"/>
  <c r="H2543" i="10"/>
  <c r="I2548" i="10"/>
  <c r="H2551" i="10"/>
  <c r="H2556" i="10"/>
  <c r="I2558" i="10"/>
  <c r="H2561" i="10"/>
  <c r="I2566" i="10"/>
  <c r="H2569" i="10"/>
  <c r="H2574" i="10"/>
  <c r="H2584" i="10"/>
  <c r="G2584" i="10"/>
  <c r="H2585" i="10"/>
  <c r="K2585" i="10" s="1"/>
  <c r="H2594" i="10"/>
  <c r="G2594" i="10"/>
  <c r="H2614" i="10"/>
  <c r="G2614" i="10"/>
  <c r="H2627" i="10"/>
  <c r="I2630" i="10"/>
  <c r="H2630" i="10"/>
  <c r="I2635" i="10"/>
  <c r="H2635" i="10"/>
  <c r="G2635" i="10"/>
  <c r="I2640" i="10"/>
  <c r="H2640" i="10"/>
  <c r="G2654" i="10"/>
  <c r="I2654" i="10"/>
  <c r="H2654" i="10"/>
  <c r="H2659" i="10"/>
  <c r="G2659" i="10"/>
  <c r="I2659" i="10"/>
  <c r="G2685" i="10"/>
  <c r="G2689" i="10"/>
  <c r="I2689" i="10"/>
  <c r="H2689" i="10"/>
  <c r="I2700" i="10"/>
  <c r="G2700" i="10"/>
  <c r="I2706" i="10"/>
  <c r="H2706" i="10"/>
  <c r="G2706" i="10"/>
  <c r="I2722" i="10"/>
  <c r="H2748" i="10"/>
  <c r="G2748" i="10"/>
  <c r="I2748" i="10"/>
  <c r="I2525" i="10"/>
  <c r="I2533" i="10"/>
  <c r="I2538" i="10"/>
  <c r="I2543" i="10"/>
  <c r="I2551" i="10"/>
  <c r="I2556" i="10"/>
  <c r="G2559" i="10"/>
  <c r="I2561" i="10"/>
  <c r="G2567" i="10"/>
  <c r="I2569" i="10"/>
  <c r="I2574" i="10"/>
  <c r="G2578" i="10"/>
  <c r="H2580" i="10"/>
  <c r="G2583" i="10"/>
  <c r="I2588" i="10"/>
  <c r="H2592" i="10"/>
  <c r="G2592" i="10"/>
  <c r="I2605" i="10"/>
  <c r="I2609" i="10"/>
  <c r="G2609" i="10"/>
  <c r="H2616" i="10"/>
  <c r="G2616" i="10"/>
  <c r="I2661" i="10"/>
  <c r="H2661" i="10"/>
  <c r="G2661" i="10"/>
  <c r="I2666" i="10"/>
  <c r="H2666" i="10"/>
  <c r="H2696" i="10"/>
  <c r="G2696" i="10"/>
  <c r="I2696" i="10"/>
  <c r="I2698" i="10"/>
  <c r="H2698" i="10"/>
  <c r="G2698" i="10"/>
  <c r="H2712" i="10"/>
  <c r="I2712" i="10"/>
  <c r="G2712" i="10"/>
  <c r="G2714" i="10"/>
  <c r="H2714" i="10"/>
  <c r="H2730" i="10"/>
  <c r="G2730" i="10"/>
  <c r="I2730" i="10"/>
  <c r="I2752" i="10"/>
  <c r="H2752" i="10"/>
  <c r="G2752" i="10"/>
  <c r="H2559" i="10"/>
  <c r="H2567" i="10"/>
  <c r="H2578" i="10"/>
  <c r="I2580" i="10"/>
  <c r="G2581" i="10"/>
  <c r="H2583" i="10"/>
  <c r="I2600" i="10"/>
  <c r="H2600" i="10"/>
  <c r="G2605" i="10"/>
  <c r="H2609" i="10"/>
  <c r="I2613" i="10"/>
  <c r="G2623" i="10"/>
  <c r="I2623" i="10"/>
  <c r="I2626" i="10"/>
  <c r="H2626" i="10"/>
  <c r="G2644" i="10"/>
  <c r="I2644" i="10"/>
  <c r="H2644" i="10"/>
  <c r="I2647" i="10"/>
  <c r="H2647" i="10"/>
  <c r="G2647" i="10"/>
  <c r="G2666" i="10"/>
  <c r="I2675" i="10"/>
  <c r="H2675" i="10"/>
  <c r="G2675" i="10"/>
  <c r="I2714" i="10"/>
  <c r="I2559" i="10"/>
  <c r="I2567" i="10"/>
  <c r="I2590" i="10"/>
  <c r="G2590" i="10"/>
  <c r="I2604" i="10"/>
  <c r="H2604" i="10"/>
  <c r="I2608" i="10"/>
  <c r="H2608" i="10"/>
  <c r="I2619" i="10"/>
  <c r="G2619" i="10"/>
  <c r="I2629" i="10"/>
  <c r="H2629" i="10"/>
  <c r="G2629" i="10"/>
  <c r="H2649" i="10"/>
  <c r="G2649" i="10"/>
  <c r="I2649" i="10"/>
  <c r="I2655" i="10"/>
  <c r="G2655" i="10"/>
  <c r="I2658" i="10"/>
  <c r="H2658" i="10"/>
  <c r="G2672" i="10"/>
  <c r="I2672" i="10"/>
  <c r="H2672" i="10"/>
  <c r="H2677" i="10"/>
  <c r="G2677" i="10"/>
  <c r="I2677" i="10"/>
  <c r="I2690" i="10"/>
  <c r="G2690" i="10"/>
  <c r="I2703" i="10"/>
  <c r="G2703" i="10"/>
  <c r="H2721" i="10"/>
  <c r="G2721" i="10"/>
  <c r="I2725" i="10"/>
  <c r="G2725" i="10"/>
  <c r="H2725" i="10"/>
  <c r="I2732" i="10"/>
  <c r="H2732" i="10"/>
  <c r="G2732" i="10"/>
  <c r="G2741" i="10"/>
  <c r="H2741" i="10"/>
  <c r="I2741" i="10"/>
  <c r="I2743" i="10"/>
  <c r="H2743" i="10"/>
  <c r="G2743" i="10"/>
  <c r="I2780" i="10"/>
  <c r="H2780" i="10"/>
  <c r="G2780" i="10"/>
  <c r="H2599" i="10"/>
  <c r="G2599" i="10"/>
  <c r="I2603" i="10"/>
  <c r="H2603" i="10"/>
  <c r="G2603" i="10"/>
  <c r="I2612" i="10"/>
  <c r="H2612" i="10"/>
  <c r="G2636" i="10"/>
  <c r="I2636" i="10"/>
  <c r="H2636" i="10"/>
  <c r="I2639" i="10"/>
  <c r="H2639" i="10"/>
  <c r="G2639" i="10"/>
  <c r="I2653" i="10"/>
  <c r="H2653" i="10"/>
  <c r="G2653" i="10"/>
  <c r="H2686" i="10"/>
  <c r="G2686" i="10"/>
  <c r="I2686" i="10"/>
  <c r="I2688" i="10"/>
  <c r="H2688" i="10"/>
  <c r="G2688" i="10"/>
  <c r="K2688" i="10" s="1"/>
  <c r="H2690" i="10"/>
  <c r="I2695" i="10"/>
  <c r="H2695" i="10"/>
  <c r="H2703" i="10"/>
  <c r="I2589" i="10"/>
  <c r="H2589" i="10"/>
  <c r="H2607" i="10"/>
  <c r="G2607" i="10"/>
  <c r="K2607" i="10" s="1"/>
  <c r="G2608" i="10"/>
  <c r="I2611" i="10"/>
  <c r="H2611" i="10"/>
  <c r="G2611" i="10"/>
  <c r="G2612" i="10"/>
  <c r="I2618" i="10"/>
  <c r="H2618" i="10"/>
  <c r="I2622" i="10"/>
  <c r="H2622" i="10"/>
  <c r="I2625" i="10"/>
  <c r="H2625" i="10"/>
  <c r="G2625" i="10"/>
  <c r="G2631" i="10"/>
  <c r="I2631" i="10"/>
  <c r="H2641" i="10"/>
  <c r="G2641" i="10"/>
  <c r="I2641" i="10"/>
  <c r="G2662" i="10"/>
  <c r="I2662" i="10"/>
  <c r="H2662" i="10"/>
  <c r="I2665" i="10"/>
  <c r="H2665" i="10"/>
  <c r="G2665" i="10"/>
  <c r="B2683" i="10"/>
  <c r="G2695" i="10"/>
  <c r="G2699" i="10"/>
  <c r="I2699" i="10"/>
  <c r="H2699" i="10"/>
  <c r="H2713" i="10"/>
  <c r="G2713" i="10"/>
  <c r="H2738" i="10"/>
  <c r="G2738" i="10"/>
  <c r="I2738" i="10"/>
  <c r="H2588" i="10"/>
  <c r="G2588" i="10"/>
  <c r="H2598" i="10"/>
  <c r="G2598" i="10"/>
  <c r="I2599" i="10"/>
  <c r="I2643" i="10"/>
  <c r="H2643" i="10"/>
  <c r="G2643" i="10"/>
  <c r="I2648" i="10"/>
  <c r="H2648" i="10"/>
  <c r="H2667" i="10"/>
  <c r="G2667" i="10"/>
  <c r="I2667" i="10"/>
  <c r="I2673" i="10"/>
  <c r="G2673" i="10"/>
  <c r="I2676" i="10"/>
  <c r="H2676" i="10"/>
  <c r="I2718" i="10"/>
  <c r="H2718" i="10"/>
  <c r="G2718" i="10"/>
  <c r="K2595" i="10"/>
  <c r="K2597" i="10"/>
  <c r="K2602" i="10"/>
  <c r="K2620" i="10"/>
  <c r="K2628" i="10"/>
  <c r="K2633" i="10"/>
  <c r="K2638" i="10"/>
  <c r="K2664" i="10"/>
  <c r="K2669" i="10"/>
  <c r="K2681" i="10"/>
  <c r="K2683" i="10"/>
  <c r="G2684" i="10"/>
  <c r="K2684" i="10" s="1"/>
  <c r="K2691" i="10"/>
  <c r="G2694" i="10"/>
  <c r="K2694" i="10" s="1"/>
  <c r="G2702" i="10"/>
  <c r="K2702" i="10" s="1"/>
  <c r="H2707" i="10"/>
  <c r="G2708" i="10"/>
  <c r="G2711" i="10"/>
  <c r="G2719" i="10"/>
  <c r="B2729" i="10"/>
  <c r="I2729" i="10"/>
  <c r="H2729" i="10"/>
  <c r="I2742" i="10"/>
  <c r="K2742" i="10" s="1"/>
  <c r="I2750" i="10"/>
  <c r="H2750" i="10"/>
  <c r="G2750" i="10"/>
  <c r="I2759" i="10"/>
  <c r="G2770" i="10"/>
  <c r="H2770" i="10"/>
  <c r="I2777" i="10"/>
  <c r="H2777" i="10"/>
  <c r="G2777" i="10"/>
  <c r="I2789" i="10"/>
  <c r="H2789" i="10"/>
  <c r="I2797" i="10"/>
  <c r="H2797" i="10"/>
  <c r="G2814" i="10"/>
  <c r="I2814" i="10"/>
  <c r="H2814" i="10"/>
  <c r="G2824" i="10"/>
  <c r="K2824" i="10" s="1"/>
  <c r="I2824" i="10"/>
  <c r="H2824" i="10"/>
  <c r="I2838" i="10"/>
  <c r="H2838" i="10"/>
  <c r="G2838" i="10"/>
  <c r="G2840" i="10"/>
  <c r="I2840" i="10"/>
  <c r="H2840" i="10"/>
  <c r="H2843" i="10"/>
  <c r="G2843" i="10"/>
  <c r="I2843" i="10"/>
  <c r="I2872" i="10"/>
  <c r="H2872" i="10"/>
  <c r="G2872" i="10"/>
  <c r="G2624" i="10"/>
  <c r="G2632" i="10"/>
  <c r="G2634" i="10"/>
  <c r="G2642" i="10"/>
  <c r="G2650" i="10"/>
  <c r="G2652" i="10"/>
  <c r="G2660" i="10"/>
  <c r="G2668" i="10"/>
  <c r="G2670" i="10"/>
  <c r="G2678" i="10"/>
  <c r="G2680" i="10"/>
  <c r="G2682" i="10"/>
  <c r="G2687" i="10"/>
  <c r="G2692" i="10"/>
  <c r="G2697" i="10"/>
  <c r="H2708" i="10"/>
  <c r="I2711" i="10"/>
  <c r="I2719" i="10"/>
  <c r="I2727" i="10"/>
  <c r="H2727" i="10"/>
  <c r="G2728" i="10"/>
  <c r="K2728" i="10" s="1"/>
  <c r="K2762" i="10"/>
  <c r="I2770" i="10"/>
  <c r="G2789" i="10"/>
  <c r="G2797" i="10"/>
  <c r="K2797" i="10" s="1"/>
  <c r="G2806" i="10"/>
  <c r="I2806" i="10"/>
  <c r="H2806" i="10"/>
  <c r="H2819" i="10"/>
  <c r="G2819" i="10"/>
  <c r="I2819" i="10"/>
  <c r="H2829" i="10"/>
  <c r="G2829" i="10"/>
  <c r="I2829" i="10"/>
  <c r="I2854" i="10"/>
  <c r="H2854" i="10"/>
  <c r="G2854" i="10"/>
  <c r="I2859" i="10"/>
  <c r="H2859" i="10"/>
  <c r="G2859" i="10"/>
  <c r="H2624" i="10"/>
  <c r="H2632" i="10"/>
  <c r="H2634" i="10"/>
  <c r="G2637" i="10"/>
  <c r="H2642" i="10"/>
  <c r="G2645" i="10"/>
  <c r="H2650" i="10"/>
  <c r="H2652" i="10"/>
  <c r="H2660" i="10"/>
  <c r="G2663" i="10"/>
  <c r="H2668" i="10"/>
  <c r="H2670" i="10"/>
  <c r="H2678" i="10"/>
  <c r="H2680" i="10"/>
  <c r="H2682" i="10"/>
  <c r="H2687" i="10"/>
  <c r="H2692" i="10"/>
  <c r="H2697" i="10"/>
  <c r="H2715" i="10"/>
  <c r="K2715" i="10" s="1"/>
  <c r="I2717" i="10"/>
  <c r="H2723" i="10"/>
  <c r="K2723" i="10" s="1"/>
  <c r="I2734" i="10"/>
  <c r="I2735" i="10"/>
  <c r="H2735" i="10"/>
  <c r="G2735" i="10"/>
  <c r="I2753" i="10"/>
  <c r="H2753" i="10"/>
  <c r="G2753" i="10"/>
  <c r="I2758" i="10"/>
  <c r="H2758" i="10"/>
  <c r="G2758" i="10"/>
  <c r="I2761" i="10"/>
  <c r="H2761" i="10"/>
  <c r="G2761" i="10"/>
  <c r="G2768" i="10"/>
  <c r="H2768" i="10"/>
  <c r="I2776" i="10"/>
  <c r="I2779" i="10"/>
  <c r="H2779" i="10"/>
  <c r="H2783" i="10"/>
  <c r="G2783" i="10"/>
  <c r="I2783" i="10"/>
  <c r="I2794" i="10"/>
  <c r="G2794" i="10"/>
  <c r="I2802" i="10"/>
  <c r="G2802" i="10"/>
  <c r="I2808" i="10"/>
  <c r="H2808" i="10"/>
  <c r="G2808" i="10"/>
  <c r="H2802" i="10"/>
  <c r="I2815" i="10"/>
  <c r="H2815" i="10"/>
  <c r="G2815" i="10"/>
  <c r="I2825" i="10"/>
  <c r="H2825" i="10"/>
  <c r="G2825" i="10"/>
  <c r="I2864" i="10"/>
  <c r="H2864" i="10"/>
  <c r="G2864" i="10"/>
  <c r="I2637" i="10"/>
  <c r="I2645" i="10"/>
  <c r="I2663" i="10"/>
  <c r="I2709" i="10"/>
  <c r="K2709" i="10" s="1"/>
  <c r="G2733" i="10"/>
  <c r="I2760" i="10"/>
  <c r="H2760" i="10"/>
  <c r="G2766" i="10"/>
  <c r="H2766" i="10"/>
  <c r="H2776" i="10"/>
  <c r="G2779" i="10"/>
  <c r="G2788" i="10"/>
  <c r="I2788" i="10"/>
  <c r="H2788" i="10"/>
  <c r="G2796" i="10"/>
  <c r="I2796" i="10"/>
  <c r="H2796" i="10"/>
  <c r="G2804" i="10"/>
  <c r="I2804" i="10"/>
  <c r="H2804" i="10"/>
  <c r="H2811" i="10"/>
  <c r="G2811" i="10"/>
  <c r="I2811" i="10"/>
  <c r="I2820" i="10"/>
  <c r="H2820" i="10"/>
  <c r="G2820" i="10"/>
  <c r="G2822" i="10"/>
  <c r="I2822" i="10"/>
  <c r="H2822" i="10"/>
  <c r="I2830" i="10"/>
  <c r="H2830" i="10"/>
  <c r="G2830" i="10"/>
  <c r="G2832" i="10"/>
  <c r="I2832" i="10"/>
  <c r="H2832" i="10"/>
  <c r="I2855" i="10"/>
  <c r="H2855" i="10"/>
  <c r="G2855" i="10"/>
  <c r="H2705" i="10"/>
  <c r="I2707" i="10"/>
  <c r="I2740" i="10"/>
  <c r="H2740" i="10"/>
  <c r="G2740" i="10"/>
  <c r="B2747" i="10"/>
  <c r="B2765" i="10"/>
  <c r="I2766" i="10"/>
  <c r="I2771" i="10"/>
  <c r="H2771" i="10"/>
  <c r="G2778" i="10"/>
  <c r="H2778" i="10"/>
  <c r="I2784" i="10"/>
  <c r="G2784" i="10"/>
  <c r="I2790" i="10"/>
  <c r="H2790" i="10"/>
  <c r="G2790" i="10"/>
  <c r="I2798" i="10"/>
  <c r="H2798" i="10"/>
  <c r="G2798" i="10"/>
  <c r="I2807" i="10"/>
  <c r="H2807" i="10"/>
  <c r="H2837" i="10"/>
  <c r="G2837" i="10"/>
  <c r="I2837" i="10"/>
  <c r="I2850" i="10"/>
  <c r="H2850" i="10"/>
  <c r="G2850" i="10"/>
  <c r="I2733" i="10"/>
  <c r="G2746" i="10"/>
  <c r="H2746" i="10"/>
  <c r="G2751" i="10"/>
  <c r="H2751" i="10"/>
  <c r="H2756" i="10"/>
  <c r="G2756" i="10"/>
  <c r="I2756" i="10"/>
  <c r="G2760" i="10"/>
  <c r="G2764" i="10"/>
  <c r="H2764" i="10"/>
  <c r="H2775" i="10"/>
  <c r="G2775" i="10"/>
  <c r="I2775" i="10"/>
  <c r="I2865" i="10"/>
  <c r="H2865" i="10"/>
  <c r="G2865" i="10"/>
  <c r="I2724" i="10"/>
  <c r="K2724" i="10" s="1"/>
  <c r="I2746" i="10"/>
  <c r="I2751" i="10"/>
  <c r="G2759" i="10"/>
  <c r="H2759" i="10"/>
  <c r="G2786" i="10"/>
  <c r="I2786" i="10"/>
  <c r="H2786" i="10"/>
  <c r="H2793" i="10"/>
  <c r="G2793" i="10"/>
  <c r="I2793" i="10"/>
  <c r="H2801" i="10"/>
  <c r="G2801" i="10"/>
  <c r="I2801" i="10"/>
  <c r="I2812" i="10"/>
  <c r="G2812" i="10"/>
  <c r="I2833" i="10"/>
  <c r="H2833" i="10"/>
  <c r="G2833" i="10"/>
  <c r="I2863" i="10"/>
  <c r="H2863" i="10"/>
  <c r="G2863" i="10"/>
  <c r="G2886" i="10"/>
  <c r="I2886" i="10"/>
  <c r="G2894" i="10"/>
  <c r="I2894" i="10"/>
  <c r="I2908" i="10"/>
  <c r="H2908" i="10"/>
  <c r="G2908" i="10"/>
  <c r="I2921" i="10"/>
  <c r="H2921" i="10"/>
  <c r="G2921" i="10"/>
  <c r="I2934" i="10"/>
  <c r="H2934" i="10"/>
  <c r="G2934" i="10"/>
  <c r="H2939" i="10"/>
  <c r="G2939" i="10"/>
  <c r="H2954" i="10"/>
  <c r="G2954" i="10"/>
  <c r="H2886" i="10"/>
  <c r="I2889" i="10"/>
  <c r="H2889" i="10"/>
  <c r="H2891" i="10"/>
  <c r="G2891" i="10"/>
  <c r="H2894" i="10"/>
  <c r="I2897" i="10"/>
  <c r="H2897" i="10"/>
  <c r="K2897" i="10" s="1"/>
  <c r="H2899" i="10"/>
  <c r="G2899" i="10"/>
  <c r="G2912" i="10"/>
  <c r="I2912" i="10"/>
  <c r="I2926" i="10"/>
  <c r="H2926" i="10"/>
  <c r="G2926" i="10"/>
  <c r="I2939" i="10"/>
  <c r="I2948" i="10"/>
  <c r="H2948" i="10"/>
  <c r="G2948" i="10"/>
  <c r="I2954" i="10"/>
  <c r="H2959" i="10"/>
  <c r="G2959" i="10"/>
  <c r="H2972" i="10"/>
  <c r="G2972" i="10"/>
  <c r="H2977" i="10"/>
  <c r="G2977" i="10"/>
  <c r="I2977" i="10"/>
  <c r="G2847" i="10"/>
  <c r="H2871" i="10"/>
  <c r="I2875" i="10"/>
  <c r="H2875" i="10"/>
  <c r="G2875" i="10"/>
  <c r="I2877" i="10"/>
  <c r="H2877" i="10"/>
  <c r="G2877" i="10"/>
  <c r="H2883" i="10"/>
  <c r="G2883" i="10"/>
  <c r="G2904" i="10"/>
  <c r="I2904" i="10"/>
  <c r="H2912" i="10"/>
  <c r="I2915" i="10"/>
  <c r="H2915" i="10"/>
  <c r="H2917" i="10"/>
  <c r="G2917" i="10"/>
  <c r="G2930" i="10"/>
  <c r="I2930" i="10"/>
  <c r="H2941" i="10"/>
  <c r="G2941" i="10"/>
  <c r="I2966" i="10"/>
  <c r="H2966" i="10"/>
  <c r="G2966" i="10"/>
  <c r="B2854" i="10"/>
  <c r="G2856" i="10"/>
  <c r="H2857" i="10"/>
  <c r="G2857" i="10"/>
  <c r="I2858" i="10"/>
  <c r="G2860" i="10"/>
  <c r="G2866" i="10"/>
  <c r="H2867" i="10"/>
  <c r="G2867" i="10"/>
  <c r="I2868" i="10"/>
  <c r="I2869" i="10"/>
  <c r="G2870" i="10"/>
  <c r="I2883" i="10"/>
  <c r="H2904" i="10"/>
  <c r="I2907" i="10"/>
  <c r="H2907" i="10"/>
  <c r="H2909" i="10"/>
  <c r="G2909" i="10"/>
  <c r="G2915" i="10"/>
  <c r="I2917" i="10"/>
  <c r="G2922" i="10"/>
  <c r="I2922" i="10"/>
  <c r="H2930" i="10"/>
  <c r="I2933" i="10"/>
  <c r="H2933" i="10"/>
  <c r="H2935" i="10"/>
  <c r="G2935" i="10"/>
  <c r="I2941" i="10"/>
  <c r="I2945" i="10"/>
  <c r="H2945" i="10"/>
  <c r="G2945" i="10"/>
  <c r="I2956" i="10"/>
  <c r="H2956" i="10"/>
  <c r="G2956" i="10"/>
  <c r="I2963" i="10"/>
  <c r="H2963" i="10"/>
  <c r="G2963" i="10"/>
  <c r="K2980" i="10"/>
  <c r="H2982" i="10"/>
  <c r="G2982" i="10"/>
  <c r="I2982" i="10"/>
  <c r="H2737" i="10"/>
  <c r="H2745" i="10"/>
  <c r="H2747" i="10"/>
  <c r="K2749" i="10"/>
  <c r="H2755" i="10"/>
  <c r="H2763" i="10"/>
  <c r="H2765" i="10"/>
  <c r="H2767" i="10"/>
  <c r="H2769" i="10"/>
  <c r="H2774" i="10"/>
  <c r="H2782" i="10"/>
  <c r="G2785" i="10"/>
  <c r="H2787" i="10"/>
  <c r="H2792" i="10"/>
  <c r="G2795" i="10"/>
  <c r="H2800" i="10"/>
  <c r="G2803" i="10"/>
  <c r="H2805" i="10"/>
  <c r="H2810" i="10"/>
  <c r="G2813" i="10"/>
  <c r="H2818" i="10"/>
  <c r="G2821" i="10"/>
  <c r="H2823" i="10"/>
  <c r="H2828" i="10"/>
  <c r="G2831" i="10"/>
  <c r="H2836" i="10"/>
  <c r="G2839" i="10"/>
  <c r="I2841" i="10"/>
  <c r="K2841" i="10" s="1"/>
  <c r="G2845" i="10"/>
  <c r="G2846" i="10"/>
  <c r="I2880" i="10"/>
  <c r="H2880" i="10"/>
  <c r="G2880" i="10"/>
  <c r="I2887" i="10"/>
  <c r="H2887" i="10"/>
  <c r="G2887" i="10"/>
  <c r="I2895" i="10"/>
  <c r="H2895" i="10"/>
  <c r="G2895" i="10"/>
  <c r="H2901" i="10"/>
  <c r="G2901" i="10"/>
  <c r="G2907" i="10"/>
  <c r="I2909" i="10"/>
  <c r="H2922" i="10"/>
  <c r="I2925" i="10"/>
  <c r="H2925" i="10"/>
  <c r="H2927" i="10"/>
  <c r="G2927" i="10"/>
  <c r="G2933" i="10"/>
  <c r="I2935" i="10"/>
  <c r="G2949" i="10"/>
  <c r="I2949" i="10"/>
  <c r="I2974" i="10"/>
  <c r="H2974" i="10"/>
  <c r="G2974" i="10"/>
  <c r="H2990" i="10"/>
  <c r="G2990" i="10"/>
  <c r="I2990" i="10"/>
  <c r="I2737" i="10"/>
  <c r="I2745" i="10"/>
  <c r="I2747" i="10"/>
  <c r="I2755" i="10"/>
  <c r="I2763" i="10"/>
  <c r="I2765" i="10"/>
  <c r="I2767" i="10"/>
  <c r="I2769" i="10"/>
  <c r="I2774" i="10"/>
  <c r="I2782" i="10"/>
  <c r="H2785" i="10"/>
  <c r="I2787" i="10"/>
  <c r="I2792" i="10"/>
  <c r="H2795" i="10"/>
  <c r="I2800" i="10"/>
  <c r="H2803" i="10"/>
  <c r="I2805" i="10"/>
  <c r="I2810" i="10"/>
  <c r="H2813" i="10"/>
  <c r="G2816" i="10"/>
  <c r="I2818" i="10"/>
  <c r="H2821" i="10"/>
  <c r="I2823" i="10"/>
  <c r="G2826" i="10"/>
  <c r="I2828" i="10"/>
  <c r="H2831" i="10"/>
  <c r="G2834" i="10"/>
  <c r="I2836" i="10"/>
  <c r="H2839" i="10"/>
  <c r="G2842" i="10"/>
  <c r="I2845" i="10"/>
  <c r="H2846" i="10"/>
  <c r="H2847" i="10"/>
  <c r="H2848" i="10"/>
  <c r="I2852" i="10"/>
  <c r="G2858" i="10"/>
  <c r="H2860" i="10"/>
  <c r="I2862" i="10"/>
  <c r="H2862" i="10"/>
  <c r="G2868" i="10"/>
  <c r="G2869" i="10"/>
  <c r="H2870" i="10"/>
  <c r="I2885" i="10"/>
  <c r="H2885" i="10"/>
  <c r="G2885" i="10"/>
  <c r="I2893" i="10"/>
  <c r="H2893" i="10"/>
  <c r="G2893" i="10"/>
  <c r="I2913" i="10"/>
  <c r="H2913" i="10"/>
  <c r="G2913" i="10"/>
  <c r="H2919" i="10"/>
  <c r="G2919" i="10"/>
  <c r="I2953" i="10"/>
  <c r="H2953" i="10"/>
  <c r="G2953" i="10"/>
  <c r="G2967" i="10"/>
  <c r="I2967" i="10"/>
  <c r="I2785" i="10"/>
  <c r="I2795" i="10"/>
  <c r="I2803" i="10"/>
  <c r="I2813" i="10"/>
  <c r="H2816" i="10"/>
  <c r="I2821" i="10"/>
  <c r="H2826" i="10"/>
  <c r="I2831" i="10"/>
  <c r="H2834" i="10"/>
  <c r="I2839" i="10"/>
  <c r="H2842" i="10"/>
  <c r="I2846" i="10"/>
  <c r="I2847" i="10"/>
  <c r="I2848" i="10"/>
  <c r="G2849" i="10"/>
  <c r="G2851" i="10"/>
  <c r="G2853" i="10"/>
  <c r="H2856" i="10"/>
  <c r="I2857" i="10"/>
  <c r="H2858" i="10"/>
  <c r="I2860" i="10"/>
  <c r="G2861" i="10"/>
  <c r="H2866" i="10"/>
  <c r="I2867" i="10"/>
  <c r="H2868" i="10"/>
  <c r="H2869" i="10"/>
  <c r="I2870" i="10"/>
  <c r="I2871" i="10"/>
  <c r="G2873" i="10"/>
  <c r="G2876" i="10"/>
  <c r="I2876" i="10"/>
  <c r="I2890" i="10"/>
  <c r="H2890" i="10"/>
  <c r="G2890" i="10"/>
  <c r="I2898" i="10"/>
  <c r="H2898" i="10"/>
  <c r="G2898" i="10"/>
  <c r="I2905" i="10"/>
  <c r="H2905" i="10"/>
  <c r="G2905" i="10"/>
  <c r="I2911" i="10"/>
  <c r="H2911" i="10"/>
  <c r="G2911" i="10"/>
  <c r="I2919" i="10"/>
  <c r="I2931" i="10"/>
  <c r="H2931" i="10"/>
  <c r="G2931" i="10"/>
  <c r="H2937" i="10"/>
  <c r="G2937" i="10"/>
  <c r="H2946" i="10"/>
  <c r="G2946" i="10"/>
  <c r="G2957" i="10"/>
  <c r="I2957" i="10"/>
  <c r="H2964" i="10"/>
  <c r="G2964" i="10"/>
  <c r="I2971" i="10"/>
  <c r="H2971" i="10"/>
  <c r="G2971" i="10"/>
  <c r="H2849" i="10"/>
  <c r="H2851" i="10"/>
  <c r="G2852" i="10"/>
  <c r="K2852" i="10" s="1"/>
  <c r="H2853" i="10"/>
  <c r="I2856" i="10"/>
  <c r="I2861" i="10"/>
  <c r="G2862" i="10"/>
  <c r="I2866" i="10"/>
  <c r="H2873" i="10"/>
  <c r="H2876" i="10"/>
  <c r="I2879" i="10"/>
  <c r="H2879" i="10"/>
  <c r="H2881" i="10"/>
  <c r="G2881" i="10"/>
  <c r="I2903" i="10"/>
  <c r="H2903" i="10"/>
  <c r="G2903" i="10"/>
  <c r="I2916" i="10"/>
  <c r="H2916" i="10"/>
  <c r="G2916" i="10"/>
  <c r="I2923" i="10"/>
  <c r="H2923" i="10"/>
  <c r="G2923" i="10"/>
  <c r="I2929" i="10"/>
  <c r="H2929" i="10"/>
  <c r="G2929" i="10"/>
  <c r="B2938" i="10"/>
  <c r="I2937" i="10"/>
  <c r="I2946" i="10"/>
  <c r="H2957" i="10"/>
  <c r="I2964" i="10"/>
  <c r="G2975" i="10"/>
  <c r="I2975" i="10"/>
  <c r="I2987" i="10"/>
  <c r="H2987" i="10"/>
  <c r="G2987" i="10"/>
  <c r="I2991" i="10"/>
  <c r="G2991" i="10"/>
  <c r="H2991" i="10"/>
  <c r="G2993" i="10"/>
  <c r="I2993" i="10"/>
  <c r="I2994" i="10"/>
  <c r="H2994" i="10"/>
  <c r="H2995" i="10"/>
  <c r="I3004" i="10"/>
  <c r="H3004" i="10"/>
  <c r="H3013" i="10"/>
  <c r="G3013" i="10"/>
  <c r="H3053" i="10"/>
  <c r="G3053" i="10"/>
  <c r="I3053" i="10"/>
  <c r="G3057" i="10"/>
  <c r="H3057" i="10"/>
  <c r="I3057" i="10"/>
  <c r="G2874" i="10"/>
  <c r="G2884" i="10"/>
  <c r="G2892" i="10"/>
  <c r="K2892" i="10" s="1"/>
  <c r="G2902" i="10"/>
  <c r="G2910" i="10"/>
  <c r="G2920" i="10"/>
  <c r="G2928" i="10"/>
  <c r="G2947" i="10"/>
  <c r="G2955" i="10"/>
  <c r="G2965" i="10"/>
  <c r="K2965" i="10" s="1"/>
  <c r="G2973" i="10"/>
  <c r="H2985" i="10"/>
  <c r="K2985" i="10" s="1"/>
  <c r="G2992" i="10"/>
  <c r="I3012" i="10"/>
  <c r="H3012" i="10"/>
  <c r="I3013" i="10"/>
  <c r="G3021" i="10"/>
  <c r="I3021" i="10"/>
  <c r="B3026" i="10"/>
  <c r="I3028" i="10"/>
  <c r="G3028" i="10"/>
  <c r="G3030" i="10"/>
  <c r="I3030" i="10"/>
  <c r="H3030" i="10"/>
  <c r="G3040" i="10"/>
  <c r="I3040" i="10"/>
  <c r="H3040" i="10"/>
  <c r="I3055" i="10"/>
  <c r="H3055" i="10"/>
  <c r="G3055" i="10"/>
  <c r="G2882" i="10"/>
  <c r="G2900" i="10"/>
  <c r="G2918" i="10"/>
  <c r="G2936" i="10"/>
  <c r="G2938" i="10"/>
  <c r="G2940" i="10"/>
  <c r="G2942" i="10"/>
  <c r="G2950" i="10"/>
  <c r="G2958" i="10"/>
  <c r="G2960" i="10"/>
  <c r="G2968" i="10"/>
  <c r="G2976" i="10"/>
  <c r="G2978" i="10"/>
  <c r="G2986" i="10"/>
  <c r="G2994" i="10"/>
  <c r="G2995" i="10"/>
  <c r="H3000" i="10"/>
  <c r="G3000" i="10"/>
  <c r="G3003" i="10"/>
  <c r="I3003" i="10"/>
  <c r="G3004" i="10"/>
  <c r="I3007" i="10"/>
  <c r="H3007" i="10"/>
  <c r="G3007" i="10"/>
  <c r="I3009" i="10"/>
  <c r="G3009" i="10"/>
  <c r="I3024" i="10"/>
  <c r="H3024" i="10"/>
  <c r="I3026" i="10"/>
  <c r="H3026" i="10"/>
  <c r="G3048" i="10"/>
  <c r="I3048" i="10"/>
  <c r="H3048" i="10"/>
  <c r="I3072" i="10"/>
  <c r="H3072" i="10"/>
  <c r="G3072" i="10"/>
  <c r="I2874" i="10"/>
  <c r="H2882" i="10"/>
  <c r="I2884" i="10"/>
  <c r="H2900" i="10"/>
  <c r="I2902" i="10"/>
  <c r="I2910" i="10"/>
  <c r="H2918" i="10"/>
  <c r="I2920" i="10"/>
  <c r="I2928" i="10"/>
  <c r="H2936" i="10"/>
  <c r="H2938" i="10"/>
  <c r="H2940" i="10"/>
  <c r="H2942" i="10"/>
  <c r="I2947" i="10"/>
  <c r="H2950" i="10"/>
  <c r="I2955" i="10"/>
  <c r="H2958" i="10"/>
  <c r="H2960" i="10"/>
  <c r="H2968" i="10"/>
  <c r="I2973" i="10"/>
  <c r="H2976" i="10"/>
  <c r="H2978" i="10"/>
  <c r="G2981" i="10"/>
  <c r="H2986" i="10"/>
  <c r="H2993" i="10"/>
  <c r="I2995" i="10"/>
  <c r="H3018" i="10"/>
  <c r="G3018" i="10"/>
  <c r="G3026" i="10"/>
  <c r="I3036" i="10"/>
  <c r="H3036" i="10"/>
  <c r="G3036" i="10"/>
  <c r="H3081" i="10"/>
  <c r="I3081" i="10"/>
  <c r="G3081" i="10"/>
  <c r="I2882" i="10"/>
  <c r="I2900" i="10"/>
  <c r="I2918" i="10"/>
  <c r="I2936" i="10"/>
  <c r="I2938" i="10"/>
  <c r="I2940" i="10"/>
  <c r="I2942" i="10"/>
  <c r="I2950" i="10"/>
  <c r="I2958" i="10"/>
  <c r="I2960" i="10"/>
  <c r="I2968" i="10"/>
  <c r="I2976" i="10"/>
  <c r="I2978" i="10"/>
  <c r="H2981" i="10"/>
  <c r="G2988" i="10"/>
  <c r="I3000" i="10"/>
  <c r="I3002" i="10"/>
  <c r="G3002" i="10"/>
  <c r="H3003" i="10"/>
  <c r="H3009" i="10"/>
  <c r="G3011" i="10"/>
  <c r="I3011" i="10"/>
  <c r="I3015" i="10"/>
  <c r="H3015" i="10"/>
  <c r="G3015" i="10"/>
  <c r="I3018" i="10"/>
  <c r="I3020" i="10"/>
  <c r="H3020" i="10"/>
  <c r="G3020" i="10"/>
  <c r="G3024" i="10"/>
  <c r="I3031" i="10"/>
  <c r="H3031" i="10"/>
  <c r="G3031" i="10"/>
  <c r="I3041" i="10"/>
  <c r="H3041" i="10"/>
  <c r="G3041" i="10"/>
  <c r="G2943" i="10"/>
  <c r="K2943" i="10" s="1"/>
  <c r="G2951" i="10"/>
  <c r="G2961" i="10"/>
  <c r="K2961" i="10" s="1"/>
  <c r="G2969" i="10"/>
  <c r="G2979" i="10"/>
  <c r="K2979" i="10" s="1"/>
  <c r="I2981" i="10"/>
  <c r="H2988" i="10"/>
  <c r="H2999" i="10"/>
  <c r="G2999" i="10"/>
  <c r="H3011" i="10"/>
  <c r="I3014" i="10"/>
  <c r="H3014" i="10"/>
  <c r="H3023" i="10"/>
  <c r="G3023" i="10"/>
  <c r="I3029" i="10"/>
  <c r="H3029" i="10"/>
  <c r="G3029" i="10"/>
  <c r="I3049" i="10"/>
  <c r="H3049" i="10"/>
  <c r="G3049" i="10"/>
  <c r="I3073" i="10"/>
  <c r="H3073" i="10"/>
  <c r="G3073" i="10"/>
  <c r="G2984" i="10"/>
  <c r="I2988" i="10"/>
  <c r="H2998" i="10"/>
  <c r="K2998" i="10" s="1"/>
  <c r="H3002" i="10"/>
  <c r="H3008" i="10"/>
  <c r="G3008" i="10"/>
  <c r="I3022" i="10"/>
  <c r="H3022" i="10"/>
  <c r="H3027" i="10"/>
  <c r="G3027" i="10"/>
  <c r="I3027" i="10"/>
  <c r="H3037" i="10"/>
  <c r="G3037" i="10"/>
  <c r="I3037" i="10"/>
  <c r="I3039" i="10"/>
  <c r="H3039" i="10"/>
  <c r="G3039" i="10"/>
  <c r="I3071" i="10"/>
  <c r="H3071" i="10"/>
  <c r="G3071" i="10"/>
  <c r="I2996" i="10"/>
  <c r="H2996" i="10"/>
  <c r="I2997" i="10"/>
  <c r="K2997" i="10" s="1"/>
  <c r="I3001" i="10"/>
  <c r="G3001" i="10"/>
  <c r="I3005" i="10"/>
  <c r="H3005" i="10"/>
  <c r="G3005" i="10"/>
  <c r="I3008" i="10"/>
  <c r="I3010" i="10"/>
  <c r="H3010" i="10"/>
  <c r="G3010" i="10"/>
  <c r="I3017" i="10"/>
  <c r="H3017" i="10"/>
  <c r="G3017" i="10"/>
  <c r="I3019" i="10"/>
  <c r="G3019" i="10"/>
  <c r="H3025" i="10"/>
  <c r="G3025" i="10"/>
  <c r="I3025" i="10"/>
  <c r="H3035" i="10"/>
  <c r="G3035" i="10"/>
  <c r="I3035" i="10"/>
  <c r="H3045" i="10"/>
  <c r="G3045" i="10"/>
  <c r="K3045" i="10" s="1"/>
  <c r="I3045" i="10"/>
  <c r="I3047" i="10"/>
  <c r="H3047" i="10"/>
  <c r="G3047" i="10"/>
  <c r="H3062" i="10"/>
  <c r="I3062" i="10"/>
  <c r="G3062" i="10"/>
  <c r="G3064" i="10"/>
  <c r="I3080" i="10"/>
  <c r="H3080" i="10"/>
  <c r="I3085" i="10"/>
  <c r="I3089" i="10"/>
  <c r="H3089" i="10"/>
  <c r="G3089" i="10"/>
  <c r="I3091" i="10"/>
  <c r="H3091" i="10"/>
  <c r="G3091" i="10"/>
  <c r="I3093" i="10"/>
  <c r="H3093" i="10"/>
  <c r="G3093" i="10"/>
  <c r="I3108" i="10"/>
  <c r="H3108" i="10"/>
  <c r="H3006" i="10"/>
  <c r="H3016" i="10"/>
  <c r="G3038" i="10"/>
  <c r="G3046" i="10"/>
  <c r="G3054" i="10"/>
  <c r="K3054" i="10" s="1"/>
  <c r="H3058" i="10"/>
  <c r="K3058" i="10" s="1"/>
  <c r="I3076" i="10"/>
  <c r="G3076" i="10"/>
  <c r="I3095" i="10"/>
  <c r="H3095" i="10"/>
  <c r="K3095" i="10" s="1"/>
  <c r="G3108" i="10"/>
  <c r="G3123" i="10"/>
  <c r="H3123" i="10"/>
  <c r="H3128" i="10"/>
  <c r="G3128" i="10"/>
  <c r="I3067" i="10"/>
  <c r="G3068" i="10"/>
  <c r="H3075" i="10"/>
  <c r="G3075" i="10"/>
  <c r="I3084" i="10"/>
  <c r="G3084" i="10"/>
  <c r="G3151" i="10"/>
  <c r="I3151" i="10"/>
  <c r="H3151" i="10"/>
  <c r="K3033" i="10"/>
  <c r="G3034" i="10"/>
  <c r="I3038" i="10"/>
  <c r="G3044" i="10"/>
  <c r="I3046" i="10"/>
  <c r="K3051" i="10"/>
  <c r="G3052" i="10"/>
  <c r="G3059" i="10"/>
  <c r="H3063" i="10"/>
  <c r="H3064" i="10"/>
  <c r="H3065" i="10"/>
  <c r="G3074" i="10"/>
  <c r="H3083" i="10"/>
  <c r="G3083" i="10"/>
  <c r="I3102" i="10"/>
  <c r="H3102" i="10"/>
  <c r="G3102" i="10"/>
  <c r="I3111" i="10"/>
  <c r="H3111" i="10"/>
  <c r="G3111" i="10"/>
  <c r="I3113" i="10"/>
  <c r="H3113" i="10"/>
  <c r="G3113" i="10"/>
  <c r="H3120" i="10"/>
  <c r="I3120" i="10"/>
  <c r="G3120" i="10"/>
  <c r="I3161" i="10"/>
  <c r="H3161" i="10"/>
  <c r="G3161" i="10"/>
  <c r="H3034" i="10"/>
  <c r="H3044" i="10"/>
  <c r="H3052" i="10"/>
  <c r="H3059" i="10"/>
  <c r="G3060" i="10"/>
  <c r="I3063" i="10"/>
  <c r="I3064" i="10"/>
  <c r="I3065" i="10"/>
  <c r="G3066" i="10"/>
  <c r="G3067" i="10"/>
  <c r="H3068" i="10"/>
  <c r="H3084" i="10"/>
  <c r="I3090" i="10"/>
  <c r="H3090" i="10"/>
  <c r="I3104" i="10"/>
  <c r="H3104" i="10"/>
  <c r="G3104" i="10"/>
  <c r="I3107" i="10"/>
  <c r="H3107" i="10"/>
  <c r="G3107" i="10"/>
  <c r="I3109" i="10"/>
  <c r="H3109" i="10"/>
  <c r="G3109" i="10"/>
  <c r="G3032" i="10"/>
  <c r="I3034" i="10"/>
  <c r="G3042" i="10"/>
  <c r="I3044" i="10"/>
  <c r="G3050" i="10"/>
  <c r="I3052" i="10"/>
  <c r="G3056" i="10"/>
  <c r="H3060" i="10"/>
  <c r="H3066" i="10"/>
  <c r="H3067" i="10"/>
  <c r="I3068" i="10"/>
  <c r="I3070" i="10"/>
  <c r="H3070" i="10"/>
  <c r="I3075" i="10"/>
  <c r="G3082" i="10"/>
  <c r="G3090" i="10"/>
  <c r="I3094" i="10"/>
  <c r="H3094" i="10"/>
  <c r="G3094" i="10"/>
  <c r="I3130" i="10"/>
  <c r="H3130" i="10"/>
  <c r="G3130" i="10"/>
  <c r="I3132" i="10"/>
  <c r="H3132" i="10"/>
  <c r="G3132" i="10"/>
  <c r="I3136" i="10"/>
  <c r="H3136" i="10"/>
  <c r="G3136" i="10"/>
  <c r="H3159" i="10"/>
  <c r="G3159" i="10"/>
  <c r="I3159" i="10"/>
  <c r="H3032" i="10"/>
  <c r="H3042" i="10"/>
  <c r="H3050" i="10"/>
  <c r="H3056" i="10"/>
  <c r="I3060" i="10"/>
  <c r="H3074" i="10"/>
  <c r="I3083" i="10"/>
  <c r="I3096" i="10"/>
  <c r="H3096" i="10"/>
  <c r="G3096" i="10"/>
  <c r="I3099" i="10"/>
  <c r="H3099" i="10"/>
  <c r="G3099" i="10"/>
  <c r="I3101" i="10"/>
  <c r="H3101" i="10"/>
  <c r="G3101" i="10"/>
  <c r="I3112" i="10"/>
  <c r="H3112" i="10"/>
  <c r="G3141" i="10"/>
  <c r="I3141" i="10"/>
  <c r="H3141" i="10"/>
  <c r="I3148" i="10"/>
  <c r="H3148" i="10"/>
  <c r="G3148" i="10"/>
  <c r="G3172" i="10"/>
  <c r="I3172" i="10"/>
  <c r="H3172" i="10"/>
  <c r="I3056" i="10"/>
  <c r="G3070" i="10"/>
  <c r="I3074" i="10"/>
  <c r="I3077" i="10"/>
  <c r="K3077" i="10" s="1"/>
  <c r="I3078" i="10"/>
  <c r="G3078" i="10"/>
  <c r="I3086" i="10"/>
  <c r="G3086" i="10"/>
  <c r="I3103" i="10"/>
  <c r="H3103" i="10"/>
  <c r="B3110" i="10"/>
  <c r="I3110" i="10"/>
  <c r="H3110" i="10"/>
  <c r="G3112" i="10"/>
  <c r="I3114" i="10"/>
  <c r="H3114" i="10"/>
  <c r="G3114" i="10"/>
  <c r="I3119" i="10"/>
  <c r="H3119" i="10"/>
  <c r="G3119" i="10"/>
  <c r="I3150" i="10"/>
  <c r="H3150" i="10"/>
  <c r="G3150" i="10"/>
  <c r="G3088" i="10"/>
  <c r="I3092" i="10"/>
  <c r="I3100" i="10"/>
  <c r="K3100" i="10" s="1"/>
  <c r="I3144" i="10"/>
  <c r="I3166" i="10"/>
  <c r="H3166" i="10"/>
  <c r="G3166" i="10"/>
  <c r="I3170" i="10"/>
  <c r="H3170" i="10"/>
  <c r="G3170" i="10"/>
  <c r="I3184" i="10"/>
  <c r="H3184" i="10"/>
  <c r="G3184" i="10"/>
  <c r="H3088" i="10"/>
  <c r="H3098" i="10"/>
  <c r="H3106" i="10"/>
  <c r="I3118" i="10"/>
  <c r="I3126" i="10"/>
  <c r="B3132" i="10"/>
  <c r="I3135" i="10"/>
  <c r="H3135" i="10"/>
  <c r="G3135" i="10"/>
  <c r="G3144" i="10"/>
  <c r="I3153" i="10"/>
  <c r="H3153" i="10"/>
  <c r="G3153" i="10"/>
  <c r="I3168" i="10"/>
  <c r="H3168" i="10"/>
  <c r="G3168" i="10"/>
  <c r="I3174" i="10"/>
  <c r="H3174" i="10"/>
  <c r="G3174" i="10"/>
  <c r="I3177" i="10"/>
  <c r="H3177" i="10"/>
  <c r="G3177" i="10"/>
  <c r="I3088" i="10"/>
  <c r="I3098" i="10"/>
  <c r="I3106" i="10"/>
  <c r="I3131" i="10"/>
  <c r="I3134" i="10"/>
  <c r="G3134" i="10"/>
  <c r="H3144" i="10"/>
  <c r="G3162" i="10"/>
  <c r="I3162" i="10"/>
  <c r="H3189" i="10"/>
  <c r="G3189" i="10"/>
  <c r="I3189" i="10"/>
  <c r="H3122" i="10"/>
  <c r="I3140" i="10"/>
  <c r="H3140" i="10"/>
  <c r="G3140" i="10"/>
  <c r="I3143" i="10"/>
  <c r="H3143" i="10"/>
  <c r="G3143" i="10"/>
  <c r="I3160" i="10"/>
  <c r="H3160" i="10"/>
  <c r="G3160" i="10"/>
  <c r="G3121" i="10"/>
  <c r="H3131" i="10"/>
  <c r="I3142" i="10"/>
  <c r="G3142" i="10"/>
  <c r="I3152" i="10"/>
  <c r="H3152" i="10"/>
  <c r="G3152" i="10"/>
  <c r="G3154" i="10"/>
  <c r="I3154" i="10"/>
  <c r="I3158" i="10"/>
  <c r="H3158" i="10"/>
  <c r="G3158" i="10"/>
  <c r="I3164" i="10"/>
  <c r="H3164" i="10"/>
  <c r="G3164" i="10"/>
  <c r="G3167" i="10"/>
  <c r="I3167" i="10"/>
  <c r="H3169" i="10"/>
  <c r="G3169" i="10"/>
  <c r="I3171" i="10"/>
  <c r="H3171" i="10"/>
  <c r="G3171" i="10"/>
  <c r="G3182" i="10"/>
  <c r="I3182" i="10"/>
  <c r="I3117" i="10"/>
  <c r="G3117" i="10"/>
  <c r="H3121" i="10"/>
  <c r="I3125" i="10"/>
  <c r="G3125" i="10"/>
  <c r="G3133" i="10"/>
  <c r="H3138" i="10"/>
  <c r="G3138" i="10"/>
  <c r="H3167" i="10"/>
  <c r="I3169" i="10"/>
  <c r="H3176" i="10"/>
  <c r="I3176" i="10"/>
  <c r="G3176" i="10"/>
  <c r="H3182" i="10"/>
  <c r="H3115" i="10"/>
  <c r="K3115" i="10" s="1"/>
  <c r="G3116" i="10"/>
  <c r="K3116" i="10" s="1"/>
  <c r="I3121" i="10"/>
  <c r="G3122" i="10"/>
  <c r="G3124" i="10"/>
  <c r="K3124" i="10" s="1"/>
  <c r="I3127" i="10"/>
  <c r="K3127" i="10" s="1"/>
  <c r="H3127" i="10"/>
  <c r="H3133" i="10"/>
  <c r="I3137" i="10"/>
  <c r="H3137" i="10"/>
  <c r="I3138" i="10"/>
  <c r="I3145" i="10"/>
  <c r="H3145" i="10"/>
  <c r="G3145" i="10"/>
  <c r="I3149" i="10"/>
  <c r="B3198" i="10"/>
  <c r="I3206" i="10"/>
  <c r="H3206" i="10"/>
  <c r="G3206" i="10"/>
  <c r="I3227" i="10"/>
  <c r="H3227" i="10"/>
  <c r="G3227" i="10"/>
  <c r="G3231" i="10"/>
  <c r="I3231" i="10"/>
  <c r="H3231" i="10"/>
  <c r="K3231" i="10" s="1"/>
  <c r="G3239" i="10"/>
  <c r="I3239" i="10"/>
  <c r="H3239" i="10"/>
  <c r="G3249" i="10"/>
  <c r="I3249" i="10"/>
  <c r="H3249" i="10"/>
  <c r="I3192" i="10"/>
  <c r="G3192" i="10"/>
  <c r="G3195" i="10"/>
  <c r="G3199" i="10"/>
  <c r="H3209" i="10"/>
  <c r="G3209" i="10"/>
  <c r="I3224" i="10"/>
  <c r="H3224" i="10"/>
  <c r="G3224" i="10"/>
  <c r="G3155" i="10"/>
  <c r="G3163" i="10"/>
  <c r="G3173" i="10"/>
  <c r="B3186" i="10"/>
  <c r="G3191" i="10"/>
  <c r="I3191" i="10"/>
  <c r="I3194" i="10"/>
  <c r="H3194" i="10"/>
  <c r="H3195" i="10"/>
  <c r="H3199" i="10"/>
  <c r="I3204" i="10"/>
  <c r="H3204" i="10"/>
  <c r="G3204" i="10"/>
  <c r="I3209" i="10"/>
  <c r="I3214" i="10"/>
  <c r="H3214" i="10"/>
  <c r="G3214" i="10"/>
  <c r="I3229" i="10"/>
  <c r="H3229" i="10"/>
  <c r="G3229" i="10"/>
  <c r="G3244" i="10"/>
  <c r="I3244" i="10"/>
  <c r="H3244" i="10"/>
  <c r="H3259" i="10"/>
  <c r="I3259" i="10"/>
  <c r="G3259" i="10"/>
  <c r="G3270" i="10"/>
  <c r="I3270" i="10"/>
  <c r="H3270" i="10"/>
  <c r="K3139" i="10"/>
  <c r="H3155" i="10"/>
  <c r="K3157" i="10"/>
  <c r="H3163" i="10"/>
  <c r="H3173" i="10"/>
  <c r="H3192" i="10"/>
  <c r="I3195" i="10"/>
  <c r="I3198" i="10"/>
  <c r="H3198" i="10"/>
  <c r="I3199" i="10"/>
  <c r="I3213" i="10"/>
  <c r="H3213" i="10"/>
  <c r="K3213" i="10" s="1"/>
  <c r="H3217" i="10"/>
  <c r="G3217" i="10"/>
  <c r="I3235" i="10"/>
  <c r="H3235" i="10"/>
  <c r="G3235" i="10"/>
  <c r="I3237" i="10"/>
  <c r="H3237" i="10"/>
  <c r="G3237" i="10"/>
  <c r="I3155" i="10"/>
  <c r="I3163" i="10"/>
  <c r="I3173" i="10"/>
  <c r="H3179" i="10"/>
  <c r="G3179" i="10"/>
  <c r="G3185" i="10"/>
  <c r="I3186" i="10"/>
  <c r="H3186" i="10"/>
  <c r="G3190" i="10"/>
  <c r="G3194" i="10"/>
  <c r="I3201" i="10"/>
  <c r="H3201" i="10"/>
  <c r="G3201" i="10"/>
  <c r="H3207" i="10"/>
  <c r="G3207" i="10"/>
  <c r="I3211" i="10"/>
  <c r="H3211" i="10"/>
  <c r="G3211" i="10"/>
  <c r="I3217" i="10"/>
  <c r="I3222" i="10"/>
  <c r="H3222" i="10"/>
  <c r="G3222" i="10"/>
  <c r="G3146" i="10"/>
  <c r="G3156" i="10"/>
  <c r="G3178" i="10"/>
  <c r="I3181" i="10"/>
  <c r="H3185" i="10"/>
  <c r="K3188" i="10"/>
  <c r="H3191" i="10"/>
  <c r="G3197" i="10"/>
  <c r="I3221" i="10"/>
  <c r="H3221" i="10"/>
  <c r="H3225" i="10"/>
  <c r="G3225" i="10"/>
  <c r="I3245" i="10"/>
  <c r="H3245" i="10"/>
  <c r="G3245" i="10"/>
  <c r="I3247" i="10"/>
  <c r="H3247" i="10"/>
  <c r="G3247" i="10"/>
  <c r="H3178" i="10"/>
  <c r="G3180" i="10"/>
  <c r="I3185" i="10"/>
  <c r="G3187" i="10"/>
  <c r="K3187" i="10" s="1"/>
  <c r="H3190" i="10"/>
  <c r="H3197" i="10"/>
  <c r="G3200" i="10"/>
  <c r="I3200" i="10"/>
  <c r="I3219" i="10"/>
  <c r="H3219" i="10"/>
  <c r="G3219" i="10"/>
  <c r="I3225" i="10"/>
  <c r="I3243" i="10"/>
  <c r="H3243" i="10"/>
  <c r="G3243" i="10"/>
  <c r="I3256" i="10"/>
  <c r="H3256" i="10"/>
  <c r="G3256" i="10"/>
  <c r="I3196" i="10"/>
  <c r="H3196" i="10"/>
  <c r="I3197" i="10"/>
  <c r="K3215" i="10"/>
  <c r="I3216" i="10"/>
  <c r="H3216" i="10"/>
  <c r="G3216" i="10"/>
  <c r="G3221" i="10"/>
  <c r="I3241" i="10"/>
  <c r="H3241" i="10"/>
  <c r="G3241" i="10"/>
  <c r="H3251" i="10"/>
  <c r="I3251" i="10"/>
  <c r="G3251" i="10"/>
  <c r="H3203" i="10"/>
  <c r="H3208" i="10"/>
  <c r="I3210" i="10"/>
  <c r="I3218" i="10"/>
  <c r="H3226" i="10"/>
  <c r="I3228" i="10"/>
  <c r="K3228" i="10" s="1"/>
  <c r="G3234" i="10"/>
  <c r="I3236" i="10"/>
  <c r="K3236" i="10" s="1"/>
  <c r="G3242" i="10"/>
  <c r="I3246" i="10"/>
  <c r="K3246" i="10" s="1"/>
  <c r="H3255" i="10"/>
  <c r="K3255" i="10" s="1"/>
  <c r="I3264" i="10"/>
  <c r="G3264" i="10"/>
  <c r="I3265" i="10"/>
  <c r="H3265" i="10"/>
  <c r="I3266" i="10"/>
  <c r="K3266" i="10" s="1"/>
  <c r="I3272" i="10"/>
  <c r="G3272" i="10"/>
  <c r="H3279" i="10"/>
  <c r="G3279" i="10"/>
  <c r="I3290" i="10"/>
  <c r="H3290" i="10"/>
  <c r="G3290" i="10"/>
  <c r="I3298" i="10"/>
  <c r="H3298" i="10"/>
  <c r="G3298" i="10"/>
  <c r="K3298" i="10" s="1"/>
  <c r="I3308" i="10"/>
  <c r="H3308" i="10"/>
  <c r="G3308" i="10"/>
  <c r="I3319" i="10"/>
  <c r="G3319" i="10"/>
  <c r="H3319" i="10"/>
  <c r="I3329" i="10"/>
  <c r="G3329" i="10"/>
  <c r="H3329" i="10"/>
  <c r="I3342" i="10"/>
  <c r="H3342" i="10"/>
  <c r="G3342" i="10"/>
  <c r="I3203" i="10"/>
  <c r="I3208" i="10"/>
  <c r="I3226" i="10"/>
  <c r="H3234" i="10"/>
  <c r="H3242" i="10"/>
  <c r="G3257" i="10"/>
  <c r="G3260" i="10"/>
  <c r="H3262" i="10"/>
  <c r="G3263" i="10"/>
  <c r="G3267" i="10"/>
  <c r="I3268" i="10"/>
  <c r="G3271" i="10"/>
  <c r="I3285" i="10"/>
  <c r="H3285" i="10"/>
  <c r="G3285" i="10"/>
  <c r="I3288" i="10"/>
  <c r="H3288" i="10"/>
  <c r="G3288" i="10"/>
  <c r="G3232" i="10"/>
  <c r="I3234" i="10"/>
  <c r="G3240" i="10"/>
  <c r="I3242" i="10"/>
  <c r="G3250" i="10"/>
  <c r="H3257" i="10"/>
  <c r="H3261" i="10"/>
  <c r="G3265" i="10"/>
  <c r="I3296" i="10"/>
  <c r="H3296" i="10"/>
  <c r="G3296" i="10"/>
  <c r="I3306" i="10"/>
  <c r="H3306" i="10"/>
  <c r="G3306" i="10"/>
  <c r="I3311" i="10"/>
  <c r="H3311" i="10"/>
  <c r="G3311" i="10"/>
  <c r="H3324" i="10"/>
  <c r="I3324" i="10"/>
  <c r="G3324" i="10"/>
  <c r="H3326" i="10"/>
  <c r="I3326" i="10"/>
  <c r="G3326" i="10"/>
  <c r="H3232" i="10"/>
  <c r="H3240" i="10"/>
  <c r="H3250" i="10"/>
  <c r="G3253" i="10"/>
  <c r="I3257" i="10"/>
  <c r="I3299" i="10"/>
  <c r="H3299" i="10"/>
  <c r="G3299" i="10"/>
  <c r="I3309" i="10"/>
  <c r="H3309" i="10"/>
  <c r="G3309" i="10"/>
  <c r="I3232" i="10"/>
  <c r="I3240" i="10"/>
  <c r="I3250" i="10"/>
  <c r="G3258" i="10"/>
  <c r="K3258" i="10" s="1"/>
  <c r="I3260" i="10"/>
  <c r="I3262" i="10"/>
  <c r="I3263" i="10"/>
  <c r="I3271" i="10"/>
  <c r="G3278" i="10"/>
  <c r="I3278" i="10"/>
  <c r="G3289" i="10"/>
  <c r="I3289" i="10"/>
  <c r="I3291" i="10"/>
  <c r="H3291" i="10"/>
  <c r="G3291" i="10"/>
  <c r="H3332" i="10"/>
  <c r="I3332" i="10"/>
  <c r="G3332" i="10"/>
  <c r="H3334" i="10"/>
  <c r="I3334" i="10"/>
  <c r="G3334" i="10"/>
  <c r="H3269" i="10"/>
  <c r="K3269" i="10" s="1"/>
  <c r="I3274" i="10"/>
  <c r="G3274" i="10"/>
  <c r="I3281" i="10"/>
  <c r="H3281" i="10"/>
  <c r="G3281" i="10"/>
  <c r="H3297" i="10"/>
  <c r="G3297" i="10"/>
  <c r="I3297" i="10"/>
  <c r="I3303" i="10"/>
  <c r="H3303" i="10"/>
  <c r="G3303" i="10"/>
  <c r="H3307" i="10"/>
  <c r="G3307" i="10"/>
  <c r="I3307" i="10"/>
  <c r="I3312" i="10"/>
  <c r="H3312" i="10"/>
  <c r="G3312" i="10"/>
  <c r="H3252" i="10"/>
  <c r="K3252" i="10" s="1"/>
  <c r="H3253" i="10"/>
  <c r="H3254" i="10"/>
  <c r="H3274" i="10"/>
  <c r="B3283" i="10"/>
  <c r="G3300" i="10"/>
  <c r="I3300" i="10"/>
  <c r="H3300" i="10"/>
  <c r="I3316" i="10"/>
  <c r="H3316" i="10"/>
  <c r="G3316" i="10"/>
  <c r="G3261" i="10"/>
  <c r="H3267" i="10"/>
  <c r="H3268" i="10"/>
  <c r="G3268" i="10"/>
  <c r="I3273" i="10"/>
  <c r="H3273" i="10"/>
  <c r="I3277" i="10"/>
  <c r="H3277" i="10"/>
  <c r="I3283" i="10"/>
  <c r="H3283" i="10"/>
  <c r="G3283" i="10"/>
  <c r="G3292" i="10"/>
  <c r="I3292" i="10"/>
  <c r="H3292" i="10"/>
  <c r="I3350" i="10"/>
  <c r="H3350" i="10"/>
  <c r="G3350" i="10"/>
  <c r="G3276" i="10"/>
  <c r="G3287" i="10"/>
  <c r="G3295" i="10"/>
  <c r="G3305" i="10"/>
  <c r="I3310" i="10"/>
  <c r="G3314" i="10"/>
  <c r="H3325" i="10"/>
  <c r="H3333" i="10"/>
  <c r="H3339" i="10"/>
  <c r="H3344" i="10"/>
  <c r="H3356" i="10"/>
  <c r="G3356" i="10"/>
  <c r="H3276" i="10"/>
  <c r="H3287" i="10"/>
  <c r="H3295" i="10"/>
  <c r="H3305" i="10"/>
  <c r="I3314" i="10"/>
  <c r="G3315" i="10"/>
  <c r="I3325" i="10"/>
  <c r="H3327" i="10"/>
  <c r="I3333" i="10"/>
  <c r="H3335" i="10"/>
  <c r="G3340" i="10"/>
  <c r="I3345" i="10"/>
  <c r="H3345" i="10"/>
  <c r="G3345" i="10"/>
  <c r="I3367" i="10"/>
  <c r="H3367" i="10"/>
  <c r="G3367" i="10"/>
  <c r="G3293" i="10"/>
  <c r="G3301" i="10"/>
  <c r="G3321" i="10"/>
  <c r="I3327" i="10"/>
  <c r="I3335" i="10"/>
  <c r="G3343" i="10"/>
  <c r="I3355" i="10"/>
  <c r="H3355" i="10"/>
  <c r="G3355" i="10"/>
  <c r="G3370" i="10"/>
  <c r="I3370" i="10"/>
  <c r="H3370" i="10"/>
  <c r="I3412" i="10"/>
  <c r="H3412" i="10"/>
  <c r="G3412" i="10"/>
  <c r="I3315" i="10"/>
  <c r="H3330" i="10"/>
  <c r="G3339" i="10"/>
  <c r="H3340" i="10"/>
  <c r="H3343" i="10"/>
  <c r="G3344" i="10"/>
  <c r="I3293" i="10"/>
  <c r="I3301" i="10"/>
  <c r="I3322" i="10"/>
  <c r="I3330" i="10"/>
  <c r="I3339" i="10"/>
  <c r="I3340" i="10"/>
  <c r="I3343" i="10"/>
  <c r="I3344" i="10"/>
  <c r="H3348" i="10"/>
  <c r="G3348" i="10"/>
  <c r="G3354" i="10"/>
  <c r="B3371" i="10"/>
  <c r="G3377" i="10"/>
  <c r="I3377" i="10"/>
  <c r="H3377" i="10"/>
  <c r="G3275" i="10"/>
  <c r="G3280" i="10"/>
  <c r="K3280" i="10" s="1"/>
  <c r="G3282" i="10"/>
  <c r="K3282" i="10" s="1"/>
  <c r="G3284" i="10"/>
  <c r="G3286" i="10"/>
  <c r="K3286" i="10" s="1"/>
  <c r="G3294" i="10"/>
  <c r="G3302" i="10"/>
  <c r="G3304" i="10"/>
  <c r="H3317" i="10"/>
  <c r="G3318" i="10"/>
  <c r="I3347" i="10"/>
  <c r="G3347" i="10"/>
  <c r="I3366" i="10"/>
  <c r="H3366" i="10"/>
  <c r="G3366" i="10"/>
  <c r="H3304" i="10"/>
  <c r="H3313" i="10"/>
  <c r="I3317" i="10"/>
  <c r="H3318" i="10"/>
  <c r="H3323" i="10"/>
  <c r="K3323" i="10" s="1"/>
  <c r="H3331" i="10"/>
  <c r="K3336" i="10"/>
  <c r="G3338" i="10"/>
  <c r="K3338" i="10" s="1"/>
  <c r="K3346" i="10"/>
  <c r="K3349" i="10"/>
  <c r="I3358" i="10"/>
  <c r="H3358" i="10"/>
  <c r="G3358" i="10"/>
  <c r="I3369" i="10"/>
  <c r="H3369" i="10"/>
  <c r="G3369" i="10"/>
  <c r="I3318" i="10"/>
  <c r="H3321" i="10"/>
  <c r="G3327" i="10"/>
  <c r="G3335" i="10"/>
  <c r="I3337" i="10"/>
  <c r="G3337" i="10"/>
  <c r="I3352" i="10"/>
  <c r="H3352" i="10"/>
  <c r="I3353" i="10"/>
  <c r="H3353" i="10"/>
  <c r="G3353" i="10"/>
  <c r="I3362" i="10"/>
  <c r="H3362" i="10"/>
  <c r="G3362" i="10"/>
  <c r="I3376" i="10"/>
  <c r="H3376" i="10"/>
  <c r="G3376" i="10"/>
  <c r="G3378" i="10"/>
  <c r="I3378" i="10"/>
  <c r="H3378" i="10"/>
  <c r="I3382" i="10"/>
  <c r="H3385" i="10"/>
  <c r="H3393" i="10"/>
  <c r="I3407" i="10"/>
  <c r="H3407" i="10"/>
  <c r="G3407" i="10"/>
  <c r="G3413" i="10"/>
  <c r="K3413" i="10" s="1"/>
  <c r="I3420" i="10"/>
  <c r="G3420" i="10"/>
  <c r="I3424" i="10"/>
  <c r="G3424" i="10"/>
  <c r="H3384" i="10"/>
  <c r="G3384" i="10"/>
  <c r="H3401" i="10"/>
  <c r="K3401" i="10" s="1"/>
  <c r="H3402" i="10"/>
  <c r="G3402" i="10"/>
  <c r="I3406" i="10"/>
  <c r="G3406" i="10"/>
  <c r="H3424" i="10"/>
  <c r="H3391" i="10"/>
  <c r="H3392" i="10"/>
  <c r="G3392" i="10"/>
  <c r="I3399" i="10"/>
  <c r="H3399" i="10"/>
  <c r="I3400" i="10"/>
  <c r="I3415" i="10"/>
  <c r="H3415" i="10"/>
  <c r="G3415" i="10"/>
  <c r="H3357" i="10"/>
  <c r="H3361" i="10"/>
  <c r="I3364" i="10"/>
  <c r="H3368" i="10"/>
  <c r="H3371" i="10"/>
  <c r="K3371" i="10" s="1"/>
  <c r="G3372" i="10"/>
  <c r="H3375" i="10"/>
  <c r="H3382" i="10"/>
  <c r="H3383" i="10"/>
  <c r="I3385" i="10"/>
  <c r="I3388" i="10"/>
  <c r="G3388" i="10"/>
  <c r="K3388" i="10" s="1"/>
  <c r="I3389" i="10"/>
  <c r="H3389" i="10"/>
  <c r="I3390" i="10"/>
  <c r="I3393" i="10"/>
  <c r="I3396" i="10"/>
  <c r="G3396" i="10"/>
  <c r="I3397" i="10"/>
  <c r="H3397" i="10"/>
  <c r="H3398" i="10"/>
  <c r="G3400" i="10"/>
  <c r="G3405" i="10"/>
  <c r="I3357" i="10"/>
  <c r="I3361" i="10"/>
  <c r="G3365" i="10"/>
  <c r="I3368" i="10"/>
  <c r="H3372" i="10"/>
  <c r="I3375" i="10"/>
  <c r="I3383" i="10"/>
  <c r="K3383" i="10" s="1"/>
  <c r="I3384" i="10"/>
  <c r="G3387" i="10"/>
  <c r="G3391" i="10"/>
  <c r="I3392" i="10"/>
  <c r="G3395" i="10"/>
  <c r="G3399" i="10"/>
  <c r="H3400" i="10"/>
  <c r="I3409" i="10"/>
  <c r="H3409" i="10"/>
  <c r="G3409" i="10"/>
  <c r="G3421" i="10"/>
  <c r="I3421" i="10"/>
  <c r="G3430" i="10"/>
  <c r="I3430" i="10"/>
  <c r="H3430" i="10"/>
  <c r="I3432" i="10"/>
  <c r="G3432" i="10"/>
  <c r="H3432" i="10"/>
  <c r="I3365" i="10"/>
  <c r="I3372" i="10"/>
  <c r="B3381" i="10"/>
  <c r="G3389" i="10"/>
  <c r="H3390" i="10"/>
  <c r="I3391" i="10"/>
  <c r="G3397" i="10"/>
  <c r="G3398" i="10"/>
  <c r="K3398" i="10" s="1"/>
  <c r="H3405" i="10"/>
  <c r="I3414" i="10"/>
  <c r="H3414" i="10"/>
  <c r="G3414" i="10"/>
  <c r="G3363" i="10"/>
  <c r="K3363" i="10" s="1"/>
  <c r="G3379" i="10"/>
  <c r="K3379" i="10" s="1"/>
  <c r="H3380" i="10"/>
  <c r="K3380" i="10" s="1"/>
  <c r="H3387" i="10"/>
  <c r="K3387" i="10" s="1"/>
  <c r="H3395" i="10"/>
  <c r="H3396" i="10"/>
  <c r="I3404" i="10"/>
  <c r="G3404" i="10"/>
  <c r="I3386" i="10"/>
  <c r="K3386" i="10" s="1"/>
  <c r="G3386" i="10"/>
  <c r="I3394" i="10"/>
  <c r="G3394" i="10"/>
  <c r="H3403" i="10"/>
  <c r="K3403" i="10" s="1"/>
  <c r="I3411" i="10"/>
  <c r="H3411" i="10"/>
  <c r="I3431" i="10"/>
  <c r="H3431" i="10"/>
  <c r="I3438" i="10"/>
  <c r="G3441" i="10"/>
  <c r="I3441" i="10"/>
  <c r="H3441" i="10"/>
  <c r="I3443" i="10"/>
  <c r="G3443" i="10"/>
  <c r="H3447" i="10"/>
  <c r="G3447" i="10"/>
  <c r="H3456" i="10"/>
  <c r="G3456" i="10"/>
  <c r="K3459" i="10"/>
  <c r="H3465" i="10"/>
  <c r="I3465" i="10"/>
  <c r="G3468" i="10"/>
  <c r="I3468" i="10"/>
  <c r="H3468" i="10"/>
  <c r="I3470" i="10"/>
  <c r="G3470" i="10"/>
  <c r="H3483" i="10"/>
  <c r="I3483" i="10"/>
  <c r="G3449" i="10"/>
  <c r="I3449" i="10"/>
  <c r="H3449" i="10"/>
  <c r="I3451" i="10"/>
  <c r="G3451" i="10"/>
  <c r="H3452" i="10"/>
  <c r="G3452" i="10"/>
  <c r="I3455" i="10"/>
  <c r="G3455" i="10"/>
  <c r="G3465" i="10"/>
  <c r="G3483" i="10"/>
  <c r="G3486" i="10"/>
  <c r="I3486" i="10"/>
  <c r="H3486" i="10"/>
  <c r="I3488" i="10"/>
  <c r="G3488" i="10"/>
  <c r="H3491" i="10"/>
  <c r="G3491" i="10"/>
  <c r="I3491" i="10"/>
  <c r="I3408" i="10"/>
  <c r="K3408" i="10" s="1"/>
  <c r="G3417" i="10"/>
  <c r="I3422" i="10"/>
  <c r="K3422" i="10" s="1"/>
  <c r="I3437" i="10"/>
  <c r="K3437" i="10" s="1"/>
  <c r="H3437" i="10"/>
  <c r="H3438" i="10"/>
  <c r="H3443" i="10"/>
  <c r="I3452" i="10"/>
  <c r="I3461" i="10"/>
  <c r="G3461" i="10"/>
  <c r="I3464" i="10"/>
  <c r="H3464" i="10"/>
  <c r="H3470" i="10"/>
  <c r="H3473" i="10"/>
  <c r="I3473" i="10"/>
  <c r="I3479" i="10"/>
  <c r="G3479" i="10"/>
  <c r="I3482" i="10"/>
  <c r="H3482" i="10"/>
  <c r="H3429" i="10"/>
  <c r="G3429" i="10"/>
  <c r="G3433" i="10"/>
  <c r="G3435" i="10"/>
  <c r="H3440" i="10"/>
  <c r="G3440" i="10"/>
  <c r="H3446" i="10"/>
  <c r="I3446" i="10"/>
  <c r="H3455" i="10"/>
  <c r="H3458" i="10"/>
  <c r="G3458" i="10"/>
  <c r="H3476" i="10"/>
  <c r="G3476" i="10"/>
  <c r="H3479" i="10"/>
  <c r="G3482" i="10"/>
  <c r="H3488" i="10"/>
  <c r="I3417" i="10"/>
  <c r="I3428" i="10"/>
  <c r="H3434" i="10"/>
  <c r="G3434" i="10"/>
  <c r="I3442" i="10"/>
  <c r="G3442" i="10"/>
  <c r="G3446" i="10"/>
  <c r="H3448" i="10"/>
  <c r="G3448" i="10"/>
  <c r="I3457" i="10"/>
  <c r="G3457" i="10"/>
  <c r="K3457" i="10" s="1"/>
  <c r="I3458" i="10"/>
  <c r="I3463" i="10"/>
  <c r="H3463" i="10"/>
  <c r="G3463" i="10"/>
  <c r="I3469" i="10"/>
  <c r="G3469" i="10"/>
  <c r="I3472" i="10"/>
  <c r="H3472" i="10"/>
  <c r="I3475" i="10"/>
  <c r="G3475" i="10"/>
  <c r="I3476" i="10"/>
  <c r="I3481" i="10"/>
  <c r="H3481" i="10"/>
  <c r="G3481" i="10"/>
  <c r="I3490" i="10"/>
  <c r="H3490" i="10"/>
  <c r="K3490" i="10" s="1"/>
  <c r="H3427" i="10"/>
  <c r="I3429" i="10"/>
  <c r="H3433" i="10"/>
  <c r="H3435" i="10"/>
  <c r="I3440" i="10"/>
  <c r="I3445" i="10"/>
  <c r="H3445" i="10"/>
  <c r="I3450" i="10"/>
  <c r="G3450" i="10"/>
  <c r="B3455" i="10"/>
  <c r="H3454" i="10"/>
  <c r="G3454" i="10"/>
  <c r="K3454" i="10" s="1"/>
  <c r="H3466" i="10"/>
  <c r="G3466" i="10"/>
  <c r="H3484" i="10"/>
  <c r="G3484" i="10"/>
  <c r="I3487" i="10"/>
  <c r="G3487" i="10"/>
  <c r="G3410" i="10"/>
  <c r="K3410" i="10" s="1"/>
  <c r="I3423" i="10"/>
  <c r="K3423" i="10" s="1"/>
  <c r="I3426" i="10"/>
  <c r="H3426" i="10"/>
  <c r="G3426" i="10"/>
  <c r="I3433" i="10"/>
  <c r="I3435" i="10"/>
  <c r="H3439" i="10"/>
  <c r="G3439" i="10"/>
  <c r="I3453" i="10"/>
  <c r="G3453" i="10"/>
  <c r="G3460" i="10"/>
  <c r="I3460" i="10"/>
  <c r="H3460" i="10"/>
  <c r="I3462" i="10"/>
  <c r="G3462" i="10"/>
  <c r="I3471" i="10"/>
  <c r="H3471" i="10"/>
  <c r="G3471" i="10"/>
  <c r="G3478" i="10"/>
  <c r="I3478" i="10"/>
  <c r="H3478" i="10"/>
  <c r="I3480" i="10"/>
  <c r="G3480" i="10"/>
  <c r="G3425" i="10"/>
  <c r="I3427" i="10"/>
  <c r="H3428" i="10"/>
  <c r="K3428" i="10" s="1"/>
  <c r="H3474" i="10"/>
  <c r="G3474" i="10"/>
  <c r="K3474" i="10" s="1"/>
  <c r="I3489" i="10"/>
  <c r="H3489" i="10"/>
  <c r="G3489" i="10"/>
  <c r="G3436" i="10"/>
  <c r="G3444" i="10"/>
  <c r="K3493" i="10"/>
  <c r="H3436" i="10"/>
  <c r="H3444" i="10"/>
  <c r="G3492" i="10"/>
  <c r="G3494" i="10"/>
  <c r="H3492" i="10"/>
  <c r="H3494" i="10"/>
  <c r="K2211" i="10" l="1"/>
  <c r="K1148" i="10"/>
  <c r="K405" i="10"/>
  <c r="K15" i="10"/>
  <c r="K49" i="10"/>
  <c r="K2693" i="10"/>
  <c r="K400" i="10"/>
  <c r="K3277" i="10"/>
  <c r="K3218" i="10"/>
  <c r="K3023" i="10"/>
  <c r="K2764" i="10"/>
  <c r="K2784" i="10"/>
  <c r="O2293" i="10"/>
  <c r="O2250" i="10"/>
  <c r="O2287" i="10"/>
  <c r="K2238" i="10"/>
  <c r="O2297" i="10"/>
  <c r="O2294" i="10"/>
  <c r="O2262" i="10"/>
  <c r="O2321" i="10"/>
  <c r="O2267" i="10"/>
  <c r="O2288" i="10"/>
  <c r="K2063" i="10"/>
  <c r="K2070" i="10"/>
  <c r="K1987" i="10"/>
  <c r="K1923" i="10"/>
  <c r="K1979" i="10"/>
  <c r="K1915" i="10"/>
  <c r="K1921" i="10"/>
  <c r="K1883" i="10"/>
  <c r="K1859" i="10"/>
  <c r="K1622" i="10"/>
  <c r="K1558" i="10"/>
  <c r="K1885" i="10"/>
  <c r="K1793" i="10"/>
  <c r="K1729" i="10"/>
  <c r="K1665" i="10"/>
  <c r="K1425" i="10"/>
  <c r="K1297" i="10"/>
  <c r="K1580" i="10"/>
  <c r="K1455" i="10"/>
  <c r="K1421" i="10"/>
  <c r="K1255" i="10"/>
  <c r="K1214" i="10"/>
  <c r="K1402" i="10"/>
  <c r="K1069" i="10"/>
  <c r="K1005" i="10"/>
  <c r="K941" i="10"/>
  <c r="K877" i="10"/>
  <c r="K928" i="10"/>
  <c r="K911" i="10"/>
  <c r="K847" i="10"/>
  <c r="K798" i="10"/>
  <c r="K534" i="10"/>
  <c r="K251" i="10"/>
  <c r="K763" i="10"/>
  <c r="K528" i="10"/>
  <c r="K263" i="10"/>
  <c r="K3442" i="10"/>
  <c r="K3447" i="10"/>
  <c r="K3158" i="10"/>
  <c r="K2945" i="10"/>
  <c r="K2661" i="10"/>
  <c r="K2467" i="10"/>
  <c r="K2407" i="10"/>
  <c r="K2419" i="10"/>
  <c r="O2242" i="10"/>
  <c r="O2323" i="10"/>
  <c r="O2279" i="10"/>
  <c r="O2317" i="10"/>
  <c r="O2314" i="10"/>
  <c r="K2110" i="10"/>
  <c r="K1840" i="10"/>
  <c r="K1776" i="10"/>
  <c r="K1744" i="10"/>
  <c r="K1552" i="10"/>
  <c r="K1812" i="10"/>
  <c r="K1571" i="10"/>
  <c r="K1533" i="10"/>
  <c r="K1099" i="10"/>
  <c r="K869" i="10"/>
  <c r="K837" i="10"/>
  <c r="K806" i="10"/>
  <c r="K363" i="10"/>
  <c r="K179" i="10"/>
  <c r="K100" i="10"/>
  <c r="K36" i="10"/>
  <c r="K3210" i="10"/>
  <c r="K3381" i="10"/>
  <c r="O2236" i="10"/>
  <c r="K2731" i="10"/>
  <c r="K2809" i="10"/>
  <c r="K154" i="10"/>
  <c r="K3149" i="10"/>
  <c r="K2982" i="10"/>
  <c r="K3016" i="10"/>
  <c r="K2492" i="10"/>
  <c r="K2321" i="10"/>
  <c r="O2335" i="10"/>
  <c r="O2286" i="10"/>
  <c r="O2254" i="10"/>
  <c r="O2280" i="10"/>
  <c r="K2055" i="10"/>
  <c r="K1646" i="10"/>
  <c r="K1582" i="10"/>
  <c r="K1376" i="10"/>
  <c r="K1413" i="10"/>
  <c r="K617" i="10"/>
  <c r="K796" i="10"/>
  <c r="K218" i="10"/>
  <c r="K3043" i="10"/>
  <c r="K1872" i="10"/>
  <c r="K1485" i="10"/>
  <c r="K1245" i="10"/>
  <c r="K120" i="10"/>
  <c r="K128" i="10"/>
  <c r="K3419" i="10"/>
  <c r="K3181" i="10"/>
  <c r="K2973" i="10"/>
  <c r="K2613" i="10"/>
  <c r="K3492" i="10"/>
  <c r="K3484" i="10"/>
  <c r="K3458" i="10"/>
  <c r="K3292" i="10"/>
  <c r="K3226" i="10"/>
  <c r="K3117" i="10"/>
  <c r="K3120" i="10"/>
  <c r="K2969" i="10"/>
  <c r="K2756" i="10"/>
  <c r="O2269" i="10"/>
  <c r="K2312" i="10"/>
  <c r="O2318" i="10"/>
  <c r="O2319" i="10"/>
  <c r="O2329" i="10"/>
  <c r="K2248" i="10"/>
  <c r="O2309" i="10"/>
  <c r="K2208" i="10"/>
  <c r="K1908" i="10"/>
  <c r="K1704" i="10"/>
  <c r="K1401" i="10"/>
  <c r="K1189" i="10"/>
  <c r="K795" i="10"/>
  <c r="K774" i="10"/>
  <c r="K646" i="10"/>
  <c r="K258" i="10"/>
  <c r="K3129" i="10"/>
  <c r="K2203" i="10"/>
  <c r="K1145" i="10"/>
  <c r="K917" i="10"/>
  <c r="K256" i="10"/>
  <c r="K160" i="10"/>
  <c r="K328" i="10"/>
  <c r="K213" i="10"/>
  <c r="K3092" i="10"/>
  <c r="K2576" i="10"/>
  <c r="O2263" i="10"/>
  <c r="O2336" i="10"/>
  <c r="O2325" i="10"/>
  <c r="O2312" i="10"/>
  <c r="O2278" i="10"/>
  <c r="O2246" i="10"/>
  <c r="O2299" i="10"/>
  <c r="O2304" i="10"/>
  <c r="O2272" i="10"/>
  <c r="K1900" i="10"/>
  <c r="K2019" i="10"/>
  <c r="K1955" i="10"/>
  <c r="K2011" i="10"/>
  <c r="K1947" i="10"/>
  <c r="K1985" i="10"/>
  <c r="K1871" i="10"/>
  <c r="K1830" i="10"/>
  <c r="K1798" i="10"/>
  <c r="K1766" i="10"/>
  <c r="K1734" i="10"/>
  <c r="K1702" i="10"/>
  <c r="K1670" i="10"/>
  <c r="K1638" i="10"/>
  <c r="K2005" i="10"/>
  <c r="K1958" i="10"/>
  <c r="K1679" i="10"/>
  <c r="K1329" i="10"/>
  <c r="K1548" i="10"/>
  <c r="K1272" i="10"/>
  <c r="K1208" i="10"/>
  <c r="K1437" i="10"/>
  <c r="K1380" i="10"/>
  <c r="K1037" i="10"/>
  <c r="K823" i="10"/>
  <c r="K729" i="10"/>
  <c r="K851" i="10"/>
  <c r="K727" i="10"/>
  <c r="K347" i="10"/>
  <c r="K219" i="10"/>
  <c r="K253" i="10"/>
  <c r="K228" i="10"/>
  <c r="K2679" i="10"/>
  <c r="K2610" i="10"/>
  <c r="K2591" i="10"/>
  <c r="K2341" i="10"/>
  <c r="K1488" i="10"/>
  <c r="K1175" i="10"/>
  <c r="K1530" i="10"/>
  <c r="K208" i="10"/>
  <c r="K192" i="10"/>
  <c r="K565" i="10"/>
  <c r="K629" i="10"/>
  <c r="K3384" i="10"/>
  <c r="K2975" i="10"/>
  <c r="K2392" i="10"/>
  <c r="K3156" i="10"/>
  <c r="K3089" i="10"/>
  <c r="K3313" i="10"/>
  <c r="K3137" i="10"/>
  <c r="K3118" i="10"/>
  <c r="K2891" i="10"/>
  <c r="K2705" i="10"/>
  <c r="K2689" i="10"/>
  <c r="K2540" i="10"/>
  <c r="K2385" i="10"/>
  <c r="O2320" i="10"/>
  <c r="O2266" i="10"/>
  <c r="O2334" i="10"/>
  <c r="O2322" i="10"/>
  <c r="K2304" i="10"/>
  <c r="O2291" i="10"/>
  <c r="O2333" i="10"/>
  <c r="K1892" i="10"/>
  <c r="K1792" i="10"/>
  <c r="K1632" i="10"/>
  <c r="K1855" i="10"/>
  <c r="K1200" i="10"/>
  <c r="K1431" i="10"/>
  <c r="K1173" i="10"/>
  <c r="K206" i="10"/>
  <c r="K117" i="10"/>
  <c r="K3183" i="10"/>
  <c r="O2284" i="10"/>
  <c r="K2651" i="10"/>
  <c r="K2593" i="10"/>
  <c r="K2560" i="10"/>
  <c r="K2495" i="10"/>
  <c r="K2674" i="10"/>
  <c r="K1928" i="10"/>
  <c r="K1157" i="10"/>
  <c r="K440" i="10"/>
  <c r="K3434" i="10"/>
  <c r="K995" i="10"/>
  <c r="K468" i="10"/>
  <c r="K3429" i="10"/>
  <c r="K3465" i="10"/>
  <c r="K3275" i="10"/>
  <c r="K3300" i="10"/>
  <c r="K3203" i="10"/>
  <c r="K3180" i="10"/>
  <c r="K3225" i="10"/>
  <c r="K3166" i="10"/>
  <c r="K2984" i="10"/>
  <c r="K2903" i="10"/>
  <c r="K2911" i="10"/>
  <c r="K2860" i="10"/>
  <c r="K2804" i="10"/>
  <c r="K2713" i="10"/>
  <c r="K2497" i="10"/>
  <c r="K2449" i="10"/>
  <c r="K2332" i="10"/>
  <c r="K2182" i="10"/>
  <c r="K2239" i="10"/>
  <c r="K2074" i="10"/>
  <c r="K1884" i="10"/>
  <c r="K2162" i="10"/>
  <c r="K1822" i="10"/>
  <c r="K1854" i="10"/>
  <c r="K1835" i="10"/>
  <c r="K1794" i="10"/>
  <c r="K1441" i="10"/>
  <c r="K1377" i="10"/>
  <c r="K1264" i="10"/>
  <c r="K1633" i="10"/>
  <c r="K1292" i="10"/>
  <c r="K1202" i="10"/>
  <c r="K1396" i="10"/>
  <c r="K1117" i="10"/>
  <c r="K989" i="10"/>
  <c r="K861" i="10"/>
  <c r="K1095" i="10"/>
  <c r="K926" i="10"/>
  <c r="K698" i="10"/>
  <c r="K511" i="10"/>
  <c r="K155" i="10"/>
  <c r="O2248" i="10"/>
  <c r="K312" i="10"/>
  <c r="K184" i="10"/>
  <c r="K2410" i="10"/>
  <c r="K2260" i="10"/>
  <c r="K3469" i="10"/>
  <c r="K3448" i="10"/>
  <c r="K3414" i="10"/>
  <c r="K3399" i="10"/>
  <c r="K3334" i="10"/>
  <c r="K3326" i="10"/>
  <c r="K3171" i="10"/>
  <c r="K3110" i="10"/>
  <c r="K3085" i="10"/>
  <c r="K3010" i="10"/>
  <c r="K2884" i="10"/>
  <c r="K2971" i="10"/>
  <c r="K2734" i="10"/>
  <c r="K2444" i="10"/>
  <c r="K2256" i="10"/>
  <c r="K2306" i="10"/>
  <c r="K2191" i="10"/>
  <c r="K1970" i="10"/>
  <c r="K1784" i="10"/>
  <c r="K1656" i="10"/>
  <c r="K1873" i="10"/>
  <c r="K1756" i="10"/>
  <c r="K1639" i="10"/>
  <c r="K1615" i="10"/>
  <c r="K1727" i="10"/>
  <c r="K1668" i="10"/>
  <c r="K1572" i="10"/>
  <c r="K1433" i="10"/>
  <c r="K1305" i="10"/>
  <c r="K1256" i="10"/>
  <c r="K1192" i="10"/>
  <c r="K1575" i="10"/>
  <c r="K1181" i="10"/>
  <c r="K1183" i="10"/>
  <c r="K1339" i="10"/>
  <c r="K1244" i="10"/>
  <c r="K1043" i="10"/>
  <c r="K1374" i="10"/>
  <c r="K1450" i="10"/>
  <c r="K1196" i="10"/>
  <c r="K839" i="10"/>
  <c r="K1128" i="10"/>
  <c r="K659" i="10"/>
  <c r="K20" i="10"/>
  <c r="K442" i="10"/>
  <c r="K3079" i="10"/>
  <c r="K1578" i="10"/>
  <c r="K1067" i="10"/>
  <c r="K496" i="10"/>
  <c r="K2013" i="10"/>
  <c r="K1525" i="10"/>
  <c r="K1129" i="10"/>
  <c r="K2465" i="10"/>
  <c r="K2313" i="10"/>
  <c r="K2102" i="10"/>
  <c r="K2046" i="10"/>
  <c r="K1718" i="10"/>
  <c r="K1590" i="10"/>
  <c r="K1479" i="10"/>
  <c r="K1153" i="10"/>
  <c r="K1101" i="10"/>
  <c r="K909" i="10"/>
  <c r="K419" i="10"/>
  <c r="K291" i="10"/>
  <c r="K159" i="10"/>
  <c r="K613" i="10"/>
  <c r="K384" i="10"/>
  <c r="K517" i="10"/>
  <c r="K224" i="10"/>
  <c r="K216" i="10"/>
  <c r="K141" i="10"/>
  <c r="K875" i="10"/>
  <c r="K2126" i="10"/>
  <c r="K1520" i="10"/>
  <c r="K187" i="10"/>
  <c r="K3302" i="10"/>
  <c r="K3082" i="10"/>
  <c r="K3425" i="10"/>
  <c r="K3482" i="10"/>
  <c r="K3405" i="10"/>
  <c r="K3337" i="10"/>
  <c r="K3331" i="10"/>
  <c r="K3294" i="10"/>
  <c r="K3146" i="10"/>
  <c r="K3237" i="10"/>
  <c r="K3091" i="10"/>
  <c r="K2996" i="10"/>
  <c r="K2905" i="10"/>
  <c r="K2717" i="10"/>
  <c r="K2721" i="10"/>
  <c r="K2561" i="10"/>
  <c r="K2587" i="10"/>
  <c r="K2522" i="10"/>
  <c r="K2367" i="10"/>
  <c r="K2334" i="10"/>
  <c r="K2371" i="10"/>
  <c r="K2214" i="10"/>
  <c r="K2299" i="10"/>
  <c r="K2111" i="10"/>
  <c r="K2112" i="10"/>
  <c r="K2069" i="10"/>
  <c r="K2002" i="10"/>
  <c r="K1922" i="10"/>
  <c r="K1531" i="10"/>
  <c r="K1417" i="10"/>
  <c r="K1353" i="10"/>
  <c r="K1240" i="10"/>
  <c r="K1408" i="10"/>
  <c r="K1695" i="10"/>
  <c r="K1573" i="10"/>
  <c r="K1391" i="10"/>
  <c r="K1475" i="10"/>
  <c r="K1394" i="10"/>
  <c r="K1029" i="10"/>
  <c r="K965" i="10"/>
  <c r="K901" i="10"/>
  <c r="K721" i="10"/>
  <c r="K1136" i="10"/>
  <c r="K529" i="10"/>
  <c r="K474" i="10"/>
  <c r="K446" i="10"/>
  <c r="K563" i="10"/>
  <c r="K429" i="10"/>
  <c r="K142" i="10"/>
  <c r="K73" i="10"/>
  <c r="O2251" i="10"/>
  <c r="K1698" i="10"/>
  <c r="K1690" i="10"/>
  <c r="K733" i="10"/>
  <c r="K1003" i="10"/>
  <c r="K3113" i="10"/>
  <c r="K2951" i="10"/>
  <c r="K1385" i="10"/>
  <c r="K625" i="10"/>
  <c r="K3173" i="10"/>
  <c r="K3107" i="10"/>
  <c r="K2805" i="10"/>
  <c r="K2774" i="10"/>
  <c r="K2374" i="10"/>
  <c r="K2261" i="10"/>
  <c r="K2150" i="10"/>
  <c r="K2198" i="10"/>
  <c r="K2184" i="10"/>
  <c r="K2052" i="10"/>
  <c r="K1916" i="10"/>
  <c r="K2194" i="10"/>
  <c r="K1953" i="10"/>
  <c r="K1838" i="10"/>
  <c r="K1806" i="10"/>
  <c r="K1774" i="10"/>
  <c r="K1742" i="10"/>
  <c r="K1710" i="10"/>
  <c r="K1678" i="10"/>
  <c r="K1544" i="10"/>
  <c r="K1989" i="10"/>
  <c r="K1607" i="10"/>
  <c r="K1280" i="10"/>
  <c r="K1733" i="10"/>
  <c r="K1423" i="10"/>
  <c r="K1205" i="10"/>
  <c r="K1203" i="10"/>
  <c r="K1159" i="10"/>
  <c r="K1460" i="10"/>
  <c r="K1180" i="10"/>
  <c r="K826" i="10"/>
  <c r="K791" i="10"/>
  <c r="K583" i="10"/>
  <c r="K339" i="10"/>
  <c r="K211" i="10"/>
  <c r="K638" i="10"/>
  <c r="K231" i="10"/>
  <c r="K303" i="10"/>
  <c r="K212" i="10"/>
  <c r="O2241" i="10"/>
  <c r="K1501" i="10"/>
  <c r="K485" i="10"/>
  <c r="K280" i="10"/>
  <c r="K165" i="10"/>
  <c r="K3053" i="10"/>
  <c r="K2732" i="10"/>
  <c r="K3254" i="10"/>
  <c r="K3257" i="10"/>
  <c r="K3475" i="10"/>
  <c r="K3397" i="10"/>
  <c r="K3364" i="10"/>
  <c r="K3284" i="10"/>
  <c r="K3354" i="10"/>
  <c r="K3322" i="10"/>
  <c r="K3310" i="10"/>
  <c r="K3278" i="10"/>
  <c r="K3198" i="10"/>
  <c r="K3259" i="10"/>
  <c r="K3153" i="10"/>
  <c r="K3126" i="10"/>
  <c r="K3006" i="10"/>
  <c r="K3048" i="10"/>
  <c r="K2992" i="10"/>
  <c r="K2916" i="10"/>
  <c r="K2879" i="10"/>
  <c r="K2697" i="10"/>
  <c r="K2616" i="10"/>
  <c r="K2455" i="10"/>
  <c r="K2401" i="10"/>
  <c r="K2286" i="10"/>
  <c r="K2221" i="10"/>
  <c r="K2227" i="10"/>
  <c r="K2200" i="10"/>
  <c r="K2142" i="10"/>
  <c r="K2078" i="10"/>
  <c r="K2317" i="10"/>
  <c r="K2195" i="10"/>
  <c r="K2159" i="10"/>
  <c r="K2095" i="10"/>
  <c r="K2124" i="10"/>
  <c r="K1768" i="10"/>
  <c r="K1736" i="10"/>
  <c r="K1608" i="10"/>
  <c r="K1576" i="10"/>
  <c r="K1837" i="10"/>
  <c r="K1786" i="10"/>
  <c r="K1495" i="10"/>
  <c r="K1700" i="10"/>
  <c r="K1465" i="10"/>
  <c r="K1224" i="10"/>
  <c r="K1551" i="10"/>
  <c r="K1083" i="10"/>
  <c r="K1235" i="10"/>
  <c r="K885" i="10"/>
  <c r="K951" i="10"/>
  <c r="K675" i="10"/>
  <c r="K473" i="10"/>
  <c r="K730" i="10"/>
  <c r="K780" i="10"/>
  <c r="K163" i="10"/>
  <c r="K174" i="10"/>
  <c r="K4" i="10"/>
  <c r="K305" i="10"/>
  <c r="K317" i="10"/>
  <c r="K209" i="10"/>
  <c r="K248" i="10"/>
  <c r="K14" i="10"/>
  <c r="K709" i="10"/>
  <c r="K789" i="10"/>
  <c r="K272" i="10"/>
  <c r="K181" i="10"/>
  <c r="K168" i="10"/>
  <c r="K3368" i="10"/>
  <c r="K3305" i="10"/>
  <c r="K3316" i="10"/>
  <c r="K3272" i="10"/>
  <c r="K3264" i="10"/>
  <c r="K3208" i="10"/>
  <c r="K3142" i="10"/>
  <c r="K3177" i="10"/>
  <c r="K3022" i="10"/>
  <c r="K3036" i="10"/>
  <c r="K2877" i="10"/>
  <c r="K2667" i="10"/>
  <c r="K2609" i="10"/>
  <c r="K2580" i="10"/>
  <c r="K2543" i="10"/>
  <c r="K2512" i="10"/>
  <c r="K2494" i="10"/>
  <c r="K2424" i="10"/>
  <c r="K2565" i="10"/>
  <c r="K2454" i="10"/>
  <c r="K2359" i="10"/>
  <c r="K2338" i="10"/>
  <c r="K2330" i="10"/>
  <c r="K2128" i="10"/>
  <c r="K2072" i="10"/>
  <c r="K3395" i="10"/>
  <c r="K3234" i="10"/>
  <c r="K3148" i="10"/>
  <c r="K3109" i="10"/>
  <c r="K2949" i="10"/>
  <c r="K2959" i="10"/>
  <c r="K2618" i="10"/>
  <c r="K2571" i="10"/>
  <c r="K2403" i="10"/>
  <c r="K2383" i="10"/>
  <c r="K2564" i="10"/>
  <c r="K2394" i="10"/>
  <c r="K2488" i="10"/>
  <c r="K2219" i="10"/>
  <c r="K2233" i="10"/>
  <c r="K2156" i="10"/>
  <c r="K765" i="10"/>
  <c r="K3494" i="10"/>
  <c r="K3240" i="10"/>
  <c r="K3190" i="10"/>
  <c r="K3184" i="10"/>
  <c r="K3050" i="10"/>
  <c r="K2988" i="10"/>
  <c r="K2663" i="10"/>
  <c r="K2608" i="10"/>
  <c r="K2415" i="10"/>
  <c r="K2421" i="10"/>
  <c r="K2294" i="10"/>
  <c r="K2416" i="10"/>
  <c r="K2234" i="10"/>
  <c r="K2349" i="10"/>
  <c r="K2220" i="10"/>
  <c r="K2149" i="10"/>
  <c r="K3339" i="10"/>
  <c r="K2818" i="10"/>
  <c r="K2733" i="10"/>
  <c r="K2711" i="10"/>
  <c r="K2639" i="10"/>
  <c r="K2677" i="10"/>
  <c r="K2644" i="10"/>
  <c r="K2592" i="10"/>
  <c r="K2525" i="10"/>
  <c r="K2573" i="10"/>
  <c r="K2476" i="10"/>
  <c r="K2099" i="10"/>
  <c r="K3417" i="10"/>
  <c r="K3279" i="10"/>
  <c r="K3083" i="10"/>
  <c r="K3064" i="10"/>
  <c r="K2755" i="10"/>
  <c r="K2695" i="10"/>
  <c r="K2447" i="10"/>
  <c r="K2310" i="10"/>
  <c r="K2173" i="10"/>
  <c r="K2125" i="10"/>
  <c r="K2362" i="10"/>
  <c r="K2209" i="10"/>
  <c r="K1021" i="10"/>
  <c r="K3197" i="10"/>
  <c r="K3059" i="10"/>
  <c r="K2938" i="10"/>
  <c r="K2720" i="10"/>
  <c r="K2516" i="10"/>
  <c r="K2499" i="10"/>
  <c r="K2459" i="10"/>
  <c r="K2541" i="10"/>
  <c r="K2430" i="10"/>
  <c r="K2360" i="10"/>
  <c r="K2445" i="10"/>
  <c r="K2291" i="10"/>
  <c r="K2249" i="10"/>
  <c r="K2133" i="10"/>
  <c r="K2092" i="10"/>
  <c r="K2123" i="10"/>
  <c r="K805" i="10"/>
  <c r="K3367" i="10"/>
  <c r="K3273" i="10"/>
  <c r="K3133" i="10"/>
  <c r="K2848" i="10"/>
  <c r="K2974" i="10"/>
  <c r="K2836" i="10"/>
  <c r="K2747" i="10"/>
  <c r="K2863" i="10"/>
  <c r="K2837" i="10"/>
  <c r="K2761" i="10"/>
  <c r="K2753" i="10"/>
  <c r="K2859" i="10"/>
  <c r="K2643" i="10"/>
  <c r="K2698" i="10"/>
  <c r="K2583" i="10"/>
  <c r="K2333" i="10"/>
  <c r="K2297" i="10"/>
  <c r="K2113" i="10"/>
  <c r="K1867" i="10"/>
  <c r="K2343" i="10"/>
  <c r="K1706" i="10"/>
  <c r="K1184" i="10"/>
  <c r="K1238" i="10"/>
  <c r="K1059" i="10"/>
  <c r="K867" i="10"/>
  <c r="K1484" i="10"/>
  <c r="K977" i="10"/>
  <c r="K898" i="10"/>
  <c r="K486" i="10"/>
  <c r="K84" i="10"/>
  <c r="K164" i="10"/>
  <c r="K3061" i="10"/>
  <c r="K1221" i="10"/>
  <c r="K1131" i="10"/>
  <c r="K1325" i="10"/>
  <c r="K925" i="10"/>
  <c r="K493" i="10"/>
  <c r="K2255" i="10"/>
  <c r="K1933" i="10"/>
  <c r="K1790" i="10"/>
  <c r="K1962" i="10"/>
  <c r="K1897" i="10"/>
  <c r="K2033" i="10"/>
  <c r="K1691" i="10"/>
  <c r="K1603" i="10"/>
  <c r="K1449" i="10"/>
  <c r="K1799" i="10"/>
  <c r="K1470" i="10"/>
  <c r="K1462" i="10"/>
  <c r="K1372" i="10"/>
  <c r="K1435" i="10"/>
  <c r="K1364" i="10"/>
  <c r="K1167" i="10"/>
  <c r="K1212" i="10"/>
  <c r="K899" i="10"/>
  <c r="K1177" i="10"/>
  <c r="K853" i="10"/>
  <c r="K1127" i="10"/>
  <c r="K824" i="10"/>
  <c r="K919" i="10"/>
  <c r="K855" i="10"/>
  <c r="K1057" i="10"/>
  <c r="K1042" i="10"/>
  <c r="K1038" i="10"/>
  <c r="K974" i="10"/>
  <c r="K944" i="10"/>
  <c r="K647" i="10"/>
  <c r="K531" i="10"/>
  <c r="K588" i="10"/>
  <c r="K463" i="10"/>
  <c r="K389" i="10"/>
  <c r="K82" i="10"/>
  <c r="K26" i="10"/>
  <c r="K137" i="10"/>
  <c r="K55" i="10"/>
  <c r="K2044" i="10"/>
  <c r="K1309" i="10"/>
  <c r="K661" i="10"/>
  <c r="K589" i="10"/>
  <c r="K1876" i="10"/>
  <c r="K1758" i="10"/>
  <c r="K2038" i="10"/>
  <c r="K1946" i="10"/>
  <c r="K1777" i="10"/>
  <c r="K1713" i="10"/>
  <c r="K1739" i="10"/>
  <c r="K1527" i="10"/>
  <c r="K1810" i="10"/>
  <c r="K1439" i="10"/>
  <c r="K1399" i="10"/>
  <c r="K1513" i="10"/>
  <c r="K1454" i="10"/>
  <c r="K1363" i="10"/>
  <c r="K1111" i="10"/>
  <c r="K994" i="10"/>
  <c r="K990" i="10"/>
  <c r="K848" i="10"/>
  <c r="K966" i="10"/>
  <c r="K843" i="10"/>
  <c r="K903" i="10"/>
  <c r="K886" i="10"/>
  <c r="K804" i="10"/>
  <c r="K793" i="10"/>
  <c r="K726" i="10"/>
  <c r="K668" i="10"/>
  <c r="K660" i="10"/>
  <c r="K310" i="10"/>
  <c r="K106" i="10"/>
  <c r="K295" i="10"/>
  <c r="K97" i="10"/>
  <c r="K3248" i="10"/>
  <c r="K176" i="10"/>
  <c r="K264" i="10"/>
  <c r="K1752" i="10"/>
  <c r="K1726" i="10"/>
  <c r="K1696" i="10"/>
  <c r="K1409" i="10"/>
  <c r="K1345" i="10"/>
  <c r="K1476" i="10"/>
  <c r="K1035" i="10"/>
  <c r="K1114" i="10"/>
  <c r="K922" i="10"/>
  <c r="K170" i="10"/>
  <c r="K11" i="10"/>
  <c r="K2098" i="10"/>
  <c r="K1832" i="10"/>
  <c r="K1720" i="10"/>
  <c r="K1694" i="10"/>
  <c r="K1606" i="10"/>
  <c r="K1574" i="10"/>
  <c r="K1528" i="10"/>
  <c r="K1849" i="10"/>
  <c r="K1817" i="10"/>
  <c r="K1753" i="10"/>
  <c r="K1689" i="10"/>
  <c r="K1556" i="10"/>
  <c r="K1559" i="10"/>
  <c r="K1524" i="10"/>
  <c r="K1424" i="10"/>
  <c r="K1375" i="10"/>
  <c r="K1331" i="10"/>
  <c r="K1298" i="10"/>
  <c r="K1188" i="10"/>
  <c r="K1466" i="10"/>
  <c r="K809" i="10"/>
  <c r="K1002" i="10"/>
  <c r="K998" i="10"/>
  <c r="K1106" i="10"/>
  <c r="K1070" i="10"/>
  <c r="K784" i="10"/>
  <c r="K1033" i="10"/>
  <c r="K1014" i="10"/>
  <c r="K775" i="10"/>
  <c r="K711" i="10"/>
  <c r="K687" i="10"/>
  <c r="K451" i="10"/>
  <c r="K450" i="10"/>
  <c r="K330" i="10"/>
  <c r="K244" i="10"/>
  <c r="K197" i="10"/>
  <c r="K149" i="10"/>
  <c r="K44" i="10"/>
  <c r="K335" i="10"/>
  <c r="K261" i="10"/>
  <c r="K167" i="10"/>
  <c r="K63" i="10"/>
  <c r="K2970" i="10"/>
  <c r="K2716" i="10"/>
  <c r="K645" i="10"/>
  <c r="K86" i="10"/>
  <c r="K1861" i="10"/>
  <c r="K1554" i="10"/>
  <c r="K1664" i="10"/>
  <c r="K1600" i="10"/>
  <c r="K1926" i="10"/>
  <c r="K1597" i="10"/>
  <c r="K1605" i="10"/>
  <c r="K1540" i="10"/>
  <c r="K1802" i="10"/>
  <c r="K1609" i="10"/>
  <c r="K1542" i="10"/>
  <c r="K1378" i="10"/>
  <c r="K1290" i="10"/>
  <c r="K1390" i="10"/>
  <c r="K1379" i="10"/>
  <c r="K1452" i="10"/>
  <c r="K1332" i="10"/>
  <c r="K840" i="10"/>
  <c r="K828" i="10"/>
  <c r="K569" i="10"/>
  <c r="K844" i="10"/>
  <c r="K776" i="10"/>
  <c r="K1112" i="10"/>
  <c r="K1104" i="10"/>
  <c r="K920" i="10"/>
  <c r="K818" i="10"/>
  <c r="K535" i="10"/>
  <c r="K478" i="10"/>
  <c r="K226" i="10"/>
  <c r="K138" i="10"/>
  <c r="K194" i="10"/>
  <c r="K287" i="10"/>
  <c r="K257" i="10"/>
  <c r="K225" i="10"/>
  <c r="K210" i="10"/>
  <c r="K87" i="10"/>
  <c r="K2962" i="10"/>
  <c r="K2736" i="10"/>
  <c r="K1357" i="10"/>
  <c r="K288" i="10"/>
  <c r="K112" i="10"/>
  <c r="K2042" i="10"/>
  <c r="K1939" i="10"/>
  <c r="K1662" i="10"/>
  <c r="K1512" i="10"/>
  <c r="K1882" i="10"/>
  <c r="K1507" i="10"/>
  <c r="K1585" i="10"/>
  <c r="K1232" i="10"/>
  <c r="K1496" i="10"/>
  <c r="K1383" i="10"/>
  <c r="K1351" i="10"/>
  <c r="K1287" i="10"/>
  <c r="K1223" i="10"/>
  <c r="K1178" i="10"/>
  <c r="K988" i="10"/>
  <c r="K963" i="10"/>
  <c r="K997" i="10"/>
  <c r="K1113" i="10"/>
  <c r="K1147" i="10"/>
  <c r="K1064" i="10"/>
  <c r="K912" i="10"/>
  <c r="K882" i="10"/>
  <c r="K708" i="10"/>
  <c r="K516" i="10"/>
  <c r="K203" i="10"/>
  <c r="K526" i="10"/>
  <c r="K470" i="10"/>
  <c r="K438" i="10"/>
  <c r="K406" i="10"/>
  <c r="K374" i="10"/>
  <c r="K699" i="10"/>
  <c r="K431" i="10"/>
  <c r="K362" i="10"/>
  <c r="K327" i="10"/>
  <c r="K2944" i="10"/>
  <c r="K2336" i="10"/>
  <c r="K1714" i="10"/>
  <c r="K1626" i="10"/>
  <c r="K1562" i="10"/>
  <c r="K1469" i="10"/>
  <c r="K1570" i="10"/>
  <c r="K1461" i="10"/>
  <c r="K1154" i="10"/>
  <c r="K773" i="10"/>
  <c r="K453" i="10"/>
  <c r="K78" i="10"/>
  <c r="K469" i="10"/>
  <c r="K102" i="10"/>
  <c r="K525" i="10"/>
  <c r="K717" i="10"/>
  <c r="K2835" i="10"/>
  <c r="K70" i="10"/>
  <c r="K2760" i="10"/>
  <c r="K2680" i="10"/>
  <c r="K2348" i="10"/>
  <c r="K2164" i="10"/>
  <c r="K3487" i="10"/>
  <c r="K3488" i="10"/>
  <c r="K3486" i="10"/>
  <c r="K3441" i="10"/>
  <c r="K3394" i="10"/>
  <c r="K3432" i="10"/>
  <c r="K3358" i="10"/>
  <c r="K3267" i="10"/>
  <c r="K3299" i="10"/>
  <c r="K3178" i="10"/>
  <c r="K3182" i="10"/>
  <c r="K3078" i="10"/>
  <c r="K3056" i="10"/>
  <c r="K3068" i="10"/>
  <c r="K3047" i="10"/>
  <c r="K3035" i="10"/>
  <c r="K2986" i="10"/>
  <c r="K2940" i="10"/>
  <c r="K2881" i="10"/>
  <c r="K2937" i="10"/>
  <c r="K2913" i="10"/>
  <c r="K2816" i="10"/>
  <c r="K2875" i="10"/>
  <c r="K2926" i="10"/>
  <c r="K2921" i="10"/>
  <c r="K2740" i="10"/>
  <c r="K2830" i="10"/>
  <c r="K2559" i="10"/>
  <c r="K2654" i="10"/>
  <c r="K2627" i="10"/>
  <c r="K2606" i="10"/>
  <c r="K2548" i="10"/>
  <c r="K2528" i="10"/>
  <c r="K2439" i="10"/>
  <c r="K2480" i="10"/>
  <c r="K2181" i="10"/>
  <c r="K1942" i="10"/>
  <c r="K1998" i="10"/>
  <c r="K1745" i="10"/>
  <c r="K1681" i="10"/>
  <c r="K1595" i="10"/>
  <c r="K1564" i="10"/>
  <c r="K1198" i="10"/>
  <c r="K1179" i="10"/>
  <c r="K841" i="10"/>
  <c r="K214" i="10"/>
  <c r="K3491" i="10"/>
  <c r="K2889" i="10"/>
  <c r="K2537" i="10"/>
  <c r="K3389" i="10"/>
  <c r="K3391" i="10"/>
  <c r="K3369" i="10"/>
  <c r="K3333" i="10"/>
  <c r="K3303" i="10"/>
  <c r="K3281" i="10"/>
  <c r="K3289" i="10"/>
  <c r="K3131" i="10"/>
  <c r="K3160" i="10"/>
  <c r="K3052" i="10"/>
  <c r="K2960" i="10"/>
  <c r="K2923" i="10"/>
  <c r="K2828" i="10"/>
  <c r="K2737" i="10"/>
  <c r="K2966" i="10"/>
  <c r="K2948" i="10"/>
  <c r="K2771" i="10"/>
  <c r="K2777" i="10"/>
  <c r="K2719" i="10"/>
  <c r="K2589" i="10"/>
  <c r="K2780" i="10"/>
  <c r="K2397" i="10"/>
  <c r="K2482" i="10"/>
  <c r="K2570" i="10"/>
  <c r="K2228" i="10"/>
  <c r="K1879" i="10"/>
  <c r="K1260" i="10"/>
  <c r="K2785" i="10"/>
  <c r="K3307" i="10"/>
  <c r="K3141" i="10"/>
  <c r="K3015" i="10"/>
  <c r="K2872" i="10"/>
  <c r="K2577" i="10"/>
  <c r="K1342" i="10"/>
  <c r="K3439" i="10"/>
  <c r="K3479" i="10"/>
  <c r="K3464" i="10"/>
  <c r="K3468" i="10"/>
  <c r="K3438" i="10"/>
  <c r="K3372" i="10"/>
  <c r="K3353" i="10"/>
  <c r="K3348" i="10"/>
  <c r="K3350" i="10"/>
  <c r="K3309" i="10"/>
  <c r="K3311" i="10"/>
  <c r="K3308" i="10"/>
  <c r="K3221" i="10"/>
  <c r="K3196" i="10"/>
  <c r="K3247" i="10"/>
  <c r="K3172" i="10"/>
  <c r="K3046" i="10"/>
  <c r="K3128" i="10"/>
  <c r="K3020" i="10"/>
  <c r="K3081" i="10"/>
  <c r="K3007" i="10"/>
  <c r="K2834" i="10"/>
  <c r="K2831" i="10"/>
  <c r="K2745" i="10"/>
  <c r="K2956" i="10"/>
  <c r="K2867" i="10"/>
  <c r="K2856" i="10"/>
  <c r="K2917" i="10"/>
  <c r="K2886" i="10"/>
  <c r="K2801" i="10"/>
  <c r="K2798" i="10"/>
  <c r="K2776" i="10"/>
  <c r="K2815" i="10"/>
  <c r="K2806" i="10"/>
  <c r="K2840" i="10"/>
  <c r="K2631" i="10"/>
  <c r="K2686" i="10"/>
  <c r="K2603" i="10"/>
  <c r="K2700" i="10"/>
  <c r="K2552" i="10"/>
  <c r="K2547" i="10"/>
  <c r="K2422" i="10"/>
  <c r="K2546" i="10"/>
  <c r="K2536" i="10"/>
  <c r="K2329" i="10"/>
  <c r="K2292" i="10"/>
  <c r="K2118" i="10"/>
  <c r="K2144" i="10"/>
  <c r="K1993" i="10"/>
  <c r="K1961" i="10"/>
  <c r="K1563" i="10"/>
  <c r="K1419" i="10"/>
  <c r="K1334" i="10"/>
  <c r="K1478" i="10"/>
  <c r="K907" i="10"/>
  <c r="K1103" i="10"/>
  <c r="K874" i="10"/>
  <c r="K3451" i="10"/>
  <c r="K3306" i="10"/>
  <c r="K3201" i="10"/>
  <c r="K3400" i="10"/>
  <c r="K3260" i="10"/>
  <c r="K3169" i="10"/>
  <c r="K2722" i="10"/>
  <c r="K2569" i="10"/>
  <c r="K2517" i="10"/>
  <c r="K2423" i="10"/>
  <c r="K1807" i="10"/>
  <c r="K939" i="10"/>
  <c r="K3480" i="10"/>
  <c r="K1323" i="10"/>
  <c r="K3433" i="10"/>
  <c r="K3456" i="10"/>
  <c r="K3325" i="10"/>
  <c r="K3295" i="10"/>
  <c r="K3261" i="10"/>
  <c r="K3200" i="10"/>
  <c r="K3199" i="10"/>
  <c r="K3209" i="10"/>
  <c r="K3086" i="10"/>
  <c r="K3060" i="10"/>
  <c r="K3065" i="10"/>
  <c r="K2981" i="10"/>
  <c r="K2946" i="10"/>
  <c r="K2873" i="10"/>
  <c r="K2861" i="10"/>
  <c r="K2901" i="10"/>
  <c r="K2823" i="10"/>
  <c r="K2904" i="10"/>
  <c r="K2673" i="10"/>
  <c r="K2598" i="10"/>
  <c r="K2659" i="10"/>
  <c r="K2594" i="10"/>
  <c r="K2446" i="10"/>
  <c r="K2472" i="10"/>
  <c r="K2213" i="10"/>
  <c r="K2152" i="10"/>
  <c r="K1645" i="10"/>
  <c r="K1133" i="10"/>
  <c r="K3392" i="10"/>
  <c r="K3471" i="10"/>
  <c r="K3460" i="10"/>
  <c r="K3481" i="10"/>
  <c r="K3440" i="10"/>
  <c r="K3406" i="10"/>
  <c r="K3420" i="10"/>
  <c r="K3352" i="10"/>
  <c r="K3343" i="10"/>
  <c r="K3274" i="10"/>
  <c r="K3296" i="10"/>
  <c r="K3342" i="10"/>
  <c r="K3319" i="10"/>
  <c r="K3214" i="10"/>
  <c r="K3125" i="10"/>
  <c r="K3170" i="10"/>
  <c r="K3103" i="10"/>
  <c r="K3080" i="10"/>
  <c r="K3071" i="10"/>
  <c r="K3037" i="10"/>
  <c r="K2999" i="10"/>
  <c r="K3004" i="10"/>
  <c r="K2890" i="10"/>
  <c r="K2967" i="10"/>
  <c r="K2792" i="10"/>
  <c r="K2763" i="10"/>
  <c r="K2915" i="10"/>
  <c r="K2812" i="10"/>
  <c r="K2707" i="10"/>
  <c r="K2743" i="10"/>
  <c r="K2714" i="10"/>
  <c r="K2557" i="10"/>
  <c r="K2193" i="10"/>
  <c r="K2130" i="10"/>
  <c r="K2100" i="10"/>
  <c r="K1749" i="10"/>
  <c r="K1182" i="10"/>
  <c r="K2276" i="10"/>
  <c r="K2515" i="10"/>
  <c r="K2241" i="10"/>
  <c r="K2282" i="10"/>
  <c r="K2305" i="10"/>
  <c r="K2161" i="10"/>
  <c r="K2168" i="10"/>
  <c r="K2071" i="10"/>
  <c r="K2179" i="10"/>
  <c r="K1640" i="10"/>
  <c r="K1930" i="10"/>
  <c r="K1910" i="10"/>
  <c r="K1901" i="10"/>
  <c r="K1895" i="10"/>
  <c r="K1878" i="10"/>
  <c r="K1547" i="10"/>
  <c r="K1759" i="10"/>
  <c r="K1683" i="10"/>
  <c r="K1613" i="10"/>
  <c r="K1804" i="10"/>
  <c r="K1770" i="10"/>
  <c r="K1746" i="10"/>
  <c r="K1604" i="10"/>
  <c r="K1463" i="10"/>
  <c r="K1335" i="10"/>
  <c r="K1359" i="10"/>
  <c r="K1295" i="10"/>
  <c r="K1263" i="10"/>
  <c r="K1219" i="10"/>
  <c r="K1187" i="10"/>
  <c r="K1443" i="10"/>
  <c r="K1270" i="10"/>
  <c r="K1438" i="10"/>
  <c r="K1193" i="10"/>
  <c r="K1246" i="10"/>
  <c r="K1444" i="10"/>
  <c r="K1482" i="10"/>
  <c r="K1294" i="10"/>
  <c r="K1071" i="10"/>
  <c r="K1022" i="10"/>
  <c r="K930" i="10"/>
  <c r="K1049" i="10"/>
  <c r="K858" i="10"/>
  <c r="K897" i="10"/>
  <c r="K193" i="10"/>
  <c r="K182" i="10"/>
  <c r="K2356" i="10"/>
  <c r="K2508" i="10"/>
  <c r="K2396" i="10"/>
  <c r="K2303" i="10"/>
  <c r="K2258" i="10"/>
  <c r="K2210" i="10"/>
  <c r="K2266" i="10"/>
  <c r="K2274" i="10"/>
  <c r="K2104" i="10"/>
  <c r="K2154" i="10"/>
  <c r="K2187" i="10"/>
  <c r="K2045" i="10"/>
  <c r="K2136" i="10"/>
  <c r="K1965" i="10"/>
  <c r="K1881" i="10"/>
  <c r="K1751" i="10"/>
  <c r="K1676" i="10"/>
  <c r="K1843" i="10"/>
  <c r="K1826" i="10"/>
  <c r="K1747" i="10"/>
  <c r="K1643" i="10"/>
  <c r="K1489" i="10"/>
  <c r="K1457" i="10"/>
  <c r="K1265" i="10"/>
  <c r="K1233" i="10"/>
  <c r="K1725" i="10"/>
  <c r="K1671" i="10"/>
  <c r="K1519" i="10"/>
  <c r="K1360" i="10"/>
  <c r="K1312" i="10"/>
  <c r="K1663" i="10"/>
  <c r="K1194" i="10"/>
  <c r="K1020" i="10"/>
  <c r="K1282" i="10"/>
  <c r="K1091" i="10"/>
  <c r="K1051" i="10"/>
  <c r="K1027" i="10"/>
  <c r="K1436" i="10"/>
  <c r="K1324" i="10"/>
  <c r="K1026" i="10"/>
  <c r="K1007" i="10"/>
  <c r="K975" i="10"/>
  <c r="K881" i="10"/>
  <c r="K921" i="10"/>
  <c r="K889" i="10"/>
  <c r="K838" i="10"/>
  <c r="K764" i="10"/>
  <c r="K299" i="10"/>
  <c r="K1568" i="10"/>
  <c r="K1785" i="10"/>
  <c r="K1721" i="10"/>
  <c r="K1657" i="10"/>
  <c r="K1545" i="10"/>
  <c r="K1487" i="10"/>
  <c r="K1447" i="10"/>
  <c r="K1348" i="10"/>
  <c r="K1126" i="10"/>
  <c r="K1034" i="10"/>
  <c r="K5" i="10"/>
  <c r="K129" i="10"/>
  <c r="K2932" i="10"/>
  <c r="K2817" i="10"/>
  <c r="K2952" i="10"/>
  <c r="K1237" i="10"/>
  <c r="K2799" i="10"/>
  <c r="K2272" i="10"/>
  <c r="K2197" i="10"/>
  <c r="K2166" i="10"/>
  <c r="K2065" i="10"/>
  <c r="K2087" i="10"/>
  <c r="K2066" i="10"/>
  <c r="K2224" i="10"/>
  <c r="K2155" i="10"/>
  <c r="K2120" i="10"/>
  <c r="K1760" i="10"/>
  <c r="K1630" i="10"/>
  <c r="K1818" i="10"/>
  <c r="K1561" i="10"/>
  <c r="K1526" i="10"/>
  <c r="K1796" i="10"/>
  <c r="K1711" i="10"/>
  <c r="K1567" i="10"/>
  <c r="K1541" i="10"/>
  <c r="K1296" i="10"/>
  <c r="K1415" i="10"/>
  <c r="K1389" i="10"/>
  <c r="K1267" i="10"/>
  <c r="K1422" i="10"/>
  <c r="K1185" i="10"/>
  <c r="K1004" i="10"/>
  <c r="K948" i="10"/>
  <c r="K1398" i="10"/>
  <c r="K1307" i="10"/>
  <c r="K1107" i="10"/>
  <c r="K923" i="10"/>
  <c r="K1420" i="10"/>
  <c r="K1322" i="10"/>
  <c r="K1190" i="10"/>
  <c r="K1081" i="10"/>
  <c r="K1073" i="10"/>
  <c r="K1039" i="10"/>
  <c r="K1024" i="10"/>
  <c r="K1030" i="10"/>
  <c r="K1015" i="10"/>
  <c r="K802" i="10"/>
  <c r="K769" i="10"/>
  <c r="K737" i="10"/>
  <c r="K673" i="10"/>
  <c r="K641" i="10"/>
  <c r="K577" i="10"/>
  <c r="K545" i="10"/>
  <c r="K706" i="10"/>
  <c r="K642" i="10"/>
  <c r="K578" i="10"/>
  <c r="K746" i="10"/>
  <c r="K518" i="10"/>
  <c r="K93" i="10"/>
  <c r="K28" i="10"/>
  <c r="K80" i="10"/>
  <c r="K457" i="10"/>
  <c r="K2433" i="10"/>
  <c r="K2352" i="10"/>
  <c r="K2328" i="10"/>
  <c r="K2262" i="10"/>
  <c r="K2462" i="10"/>
  <c r="K2315" i="10"/>
  <c r="K2226" i="10"/>
  <c r="K2215" i="10"/>
  <c r="K2267" i="10"/>
  <c r="K2132" i="10"/>
  <c r="K2196" i="10"/>
  <c r="K2107" i="10"/>
  <c r="K1899" i="10"/>
  <c r="K2192" i="10"/>
  <c r="K1931" i="10"/>
  <c r="K1906" i="10"/>
  <c r="K1680" i="10"/>
  <c r="K1624" i="10"/>
  <c r="K1592" i="10"/>
  <c r="K2009" i="10"/>
  <c r="K2001" i="10"/>
  <c r="K1978" i="10"/>
  <c r="K1825" i="10"/>
  <c r="K1761" i="10"/>
  <c r="K1697" i="10"/>
  <c r="K1741" i="10"/>
  <c r="K1599" i="10"/>
  <c r="K1828" i="10"/>
  <c r="K1685" i="10"/>
  <c r="K1653" i="10"/>
  <c r="K1789" i="10"/>
  <c r="K1767" i="10"/>
  <c r="K1723" i="10"/>
  <c r="K1660" i="10"/>
  <c r="K1588" i="10"/>
  <c r="K1440" i="10"/>
  <c r="K1344" i="10"/>
  <c r="K1549" i="10"/>
  <c r="K1311" i="10"/>
  <c r="K1279" i="10"/>
  <c r="K1250" i="10"/>
  <c r="K1242" i="10"/>
  <c r="K1451" i="10"/>
  <c r="K1486" i="10"/>
  <c r="K1446" i="10"/>
  <c r="K1430" i="10"/>
  <c r="K1052" i="10"/>
  <c r="K1468" i="10"/>
  <c r="K1315" i="10"/>
  <c r="K1168" i="10"/>
  <c r="K1102" i="10"/>
  <c r="K1355" i="10"/>
  <c r="K1291" i="10"/>
  <c r="K1135" i="10"/>
  <c r="K962" i="10"/>
  <c r="K1062" i="10"/>
  <c r="K1047" i="10"/>
  <c r="K1032" i="10"/>
  <c r="K1171" i="10"/>
  <c r="K1098" i="10"/>
  <c r="K1090" i="10"/>
  <c r="K895" i="10"/>
  <c r="K574" i="10"/>
  <c r="K48" i="10"/>
  <c r="K16" i="10"/>
  <c r="K122" i="10"/>
  <c r="K41" i="10"/>
  <c r="K3238" i="10"/>
  <c r="K449" i="10"/>
  <c r="K2452" i="10"/>
  <c r="K2390" i="10"/>
  <c r="K2358" i="10"/>
  <c r="K2389" i="10"/>
  <c r="K2437" i="10"/>
  <c r="K2298" i="10"/>
  <c r="K2265" i="10"/>
  <c r="K2223" i="10"/>
  <c r="K2357" i="10"/>
  <c r="K2289" i="10"/>
  <c r="K2189" i="10"/>
  <c r="K2309" i="10"/>
  <c r="K2148" i="10"/>
  <c r="K2073" i="10"/>
  <c r="K2185" i="10"/>
  <c r="K2061" i="10"/>
  <c r="K2084" i="10"/>
  <c r="K2075" i="10"/>
  <c r="K2160" i="10"/>
  <c r="K2122" i="10"/>
  <c r="K1875" i="10"/>
  <c r="K1865" i="10"/>
  <c r="K1868" i="10"/>
  <c r="K2051" i="10"/>
  <c r="K1937" i="10"/>
  <c r="K1917" i="10"/>
  <c r="K1898" i="10"/>
  <c r="K1973" i="10"/>
  <c r="K1820" i="10"/>
  <c r="K1815" i="10"/>
  <c r="K1823" i="10"/>
  <c r="K1717" i="10"/>
  <c r="K1637" i="10"/>
  <c r="K1621" i="10"/>
  <c r="K1473" i="10"/>
  <c r="K1281" i="10"/>
  <c r="K1675" i="10"/>
  <c r="K1797" i="10"/>
  <c r="K1780" i="10"/>
  <c r="K1731" i="10"/>
  <c r="K1644" i="10"/>
  <c r="K1641" i="10"/>
  <c r="K1581" i="10"/>
  <c r="K1283" i="10"/>
  <c r="K1300" i="10"/>
  <c r="K1414" i="10"/>
  <c r="K1354" i="10"/>
  <c r="K1388" i="10"/>
  <c r="K943" i="10"/>
  <c r="K913" i="10"/>
  <c r="K842" i="10"/>
  <c r="K1066" i="10"/>
  <c r="K872" i="10"/>
  <c r="K761" i="10"/>
  <c r="K665" i="10"/>
  <c r="K633" i="10"/>
  <c r="K1063" i="10"/>
  <c r="K497" i="10"/>
  <c r="K342" i="10"/>
  <c r="K3193" i="10"/>
  <c r="K240" i="10"/>
  <c r="K1163" i="10"/>
  <c r="K663" i="10"/>
  <c r="K572" i="10"/>
  <c r="K628" i="10"/>
  <c r="K508" i="10"/>
  <c r="K682" i="10"/>
  <c r="K475" i="10"/>
  <c r="K514" i="10"/>
  <c r="K139" i="10"/>
  <c r="K418" i="10"/>
  <c r="K242" i="10"/>
  <c r="K410" i="10"/>
  <c r="K343" i="10"/>
  <c r="K59" i="10"/>
  <c r="K2710" i="10"/>
  <c r="K1992" i="10"/>
  <c r="K1944" i="10"/>
  <c r="K1285" i="10"/>
  <c r="K445" i="10"/>
  <c r="K408" i="10"/>
  <c r="K336" i="10"/>
  <c r="K94" i="10"/>
  <c r="K2443" i="10"/>
  <c r="K462" i="10"/>
  <c r="K1120" i="10"/>
  <c r="K1082" i="10"/>
  <c r="K954" i="10"/>
  <c r="K703" i="10"/>
  <c r="K527" i="10"/>
  <c r="K515" i="10"/>
  <c r="K564" i="10"/>
  <c r="K542" i="10"/>
  <c r="K618" i="10"/>
  <c r="K710" i="10"/>
  <c r="K483" i="10"/>
  <c r="K694" i="10"/>
  <c r="K555" i="10"/>
  <c r="K357" i="10"/>
  <c r="K326" i="10"/>
  <c r="K237" i="10"/>
  <c r="K459" i="10"/>
  <c r="K265" i="10"/>
  <c r="K74" i="10"/>
  <c r="K18" i="10"/>
  <c r="K492" i="10"/>
  <c r="K433" i="10"/>
  <c r="K245" i="10"/>
  <c r="K353" i="10"/>
  <c r="K281" i="10"/>
  <c r="K250" i="10"/>
  <c r="K293" i="10"/>
  <c r="K132" i="10"/>
  <c r="K1682" i="10"/>
  <c r="K1522" i="10"/>
  <c r="K1277" i="10"/>
  <c r="K1904" i="10"/>
  <c r="K1594" i="10"/>
  <c r="K1546" i="10"/>
  <c r="K1514" i="10"/>
  <c r="K1341" i="10"/>
  <c r="K749" i="10"/>
  <c r="K1936" i="10"/>
  <c r="K344" i="10"/>
  <c r="K432" i="10"/>
  <c r="K46" i="10"/>
  <c r="K461" i="10"/>
  <c r="K1156" i="10"/>
  <c r="K1096" i="10"/>
  <c r="K1025" i="10"/>
  <c r="K1006" i="10"/>
  <c r="K910" i="10"/>
  <c r="K878" i="10"/>
  <c r="K905" i="10"/>
  <c r="K634" i="10"/>
  <c r="K723" i="10"/>
  <c r="K626" i="10"/>
  <c r="K504" i="10"/>
  <c r="K494" i="10"/>
  <c r="K411" i="10"/>
  <c r="K283" i="10"/>
  <c r="K227" i="10"/>
  <c r="K571" i="10"/>
  <c r="K402" i="10"/>
  <c r="K147" i="10"/>
  <c r="K53" i="10"/>
  <c r="K417" i="10"/>
  <c r="K401" i="10"/>
  <c r="K104" i="10"/>
  <c r="K3351" i="10"/>
  <c r="K3230" i="10"/>
  <c r="K2505" i="10"/>
  <c r="K1896" i="10"/>
  <c r="K1864" i="10"/>
  <c r="K1506" i="10"/>
  <c r="K368" i="10"/>
  <c r="K621" i="10"/>
  <c r="K477" i="10"/>
  <c r="K1269" i="10"/>
  <c r="K116" i="10"/>
  <c r="K320" i="10"/>
  <c r="K1072" i="10"/>
  <c r="K982" i="10"/>
  <c r="K952" i="10"/>
  <c r="K817" i="10"/>
  <c r="K719" i="10"/>
  <c r="K519" i="10"/>
  <c r="K507" i="10"/>
  <c r="K396" i="10"/>
  <c r="K748" i="10"/>
  <c r="K355" i="10"/>
  <c r="K786" i="10"/>
  <c r="K652" i="10"/>
  <c r="K298" i="10"/>
  <c r="K286" i="10"/>
  <c r="K338" i="10"/>
  <c r="K215" i="10"/>
  <c r="K270" i="10"/>
  <c r="K77" i="10"/>
  <c r="K113" i="10"/>
  <c r="K90" i="10"/>
  <c r="K464" i="10"/>
  <c r="K279" i="10"/>
  <c r="K205" i="10"/>
  <c r="K337" i="10"/>
  <c r="K321" i="10"/>
  <c r="K325" i="10"/>
  <c r="K33" i="10"/>
  <c r="K150" i="10"/>
  <c r="K123" i="10"/>
  <c r="K72" i="10"/>
  <c r="K3212" i="10"/>
  <c r="K1666" i="10"/>
  <c r="K1650" i="10"/>
  <c r="K1984" i="10"/>
  <c r="K1480" i="10"/>
  <c r="K424" i="10"/>
  <c r="K54" i="10"/>
  <c r="K946" i="10"/>
  <c r="K831" i="10"/>
  <c r="K800" i="10"/>
  <c r="K760" i="10"/>
  <c r="K696" i="10"/>
  <c r="K632" i="10"/>
  <c r="K600" i="10"/>
  <c r="K568" i="10"/>
  <c r="K656" i="10"/>
  <c r="K856" i="10"/>
  <c r="K580" i="10"/>
  <c r="K499" i="10"/>
  <c r="K590" i="10"/>
  <c r="K471" i="10"/>
  <c r="K379" i="10"/>
  <c r="K750" i="10"/>
  <c r="K441" i="10"/>
  <c r="K425" i="10"/>
  <c r="K393" i="10"/>
  <c r="K361" i="10"/>
  <c r="K383" i="10"/>
  <c r="K13" i="10"/>
  <c r="K426" i="10"/>
  <c r="K369" i="10"/>
  <c r="K311" i="10"/>
  <c r="K229" i="10"/>
  <c r="K255" i="10"/>
  <c r="K423" i="10"/>
  <c r="K341" i="10"/>
  <c r="K262" i="10"/>
  <c r="K230" i="10"/>
  <c r="K111" i="10"/>
  <c r="K79" i="10"/>
  <c r="K96" i="10"/>
  <c r="K3320" i="10"/>
  <c r="K3202" i="10"/>
  <c r="K1642" i="10"/>
  <c r="K1301" i="10"/>
  <c r="K581" i="10"/>
  <c r="K1048" i="10"/>
  <c r="K820" i="10"/>
  <c r="K834" i="10"/>
  <c r="K607" i="10"/>
  <c r="K490" i="10"/>
  <c r="K734" i="10"/>
  <c r="K521" i="10"/>
  <c r="K684" i="10"/>
  <c r="K691" i="10"/>
  <c r="K658" i="10"/>
  <c r="K146" i="10"/>
  <c r="K115" i="10"/>
  <c r="K134" i="10"/>
  <c r="K290" i="10"/>
  <c r="K198" i="10"/>
  <c r="K69" i="10"/>
  <c r="K413" i="10"/>
  <c r="K186" i="10"/>
  <c r="K60" i="10"/>
  <c r="K394" i="10"/>
  <c r="K180" i="10"/>
  <c r="K196" i="10"/>
  <c r="K135" i="10"/>
  <c r="K43" i="10"/>
  <c r="K191" i="10"/>
  <c r="K8" i="10"/>
  <c r="K3233" i="10"/>
  <c r="K2914" i="10"/>
  <c r="K1634" i="10"/>
  <c r="K1674" i="10"/>
  <c r="K1317" i="10"/>
  <c r="K1229" i="10"/>
  <c r="K1920" i="10"/>
  <c r="K573" i="10"/>
  <c r="K352" i="10"/>
  <c r="K30" i="10"/>
  <c r="K2323" i="10"/>
  <c r="K2252" i="10"/>
  <c r="K2229" i="10"/>
  <c r="K2245" i="10"/>
  <c r="K2259" i="10"/>
  <c r="K2337" i="10"/>
  <c r="K2311" i="10"/>
  <c r="K2250" i="10"/>
  <c r="K2101" i="10"/>
  <c r="K2290" i="10"/>
  <c r="K2247" i="10"/>
  <c r="K2143" i="10"/>
  <c r="K2244" i="10"/>
  <c r="K2093" i="10"/>
  <c r="K2263" i="10"/>
  <c r="K2178" i="10"/>
  <c r="K2163" i="10"/>
  <c r="K1846" i="10"/>
  <c r="K3002" i="10"/>
  <c r="K2976" i="10"/>
  <c r="K2910" i="10"/>
  <c r="K3462" i="10"/>
  <c r="K3450" i="10"/>
  <c r="K3446" i="10"/>
  <c r="K3449" i="10"/>
  <c r="K3411" i="10"/>
  <c r="K3430" i="10"/>
  <c r="K3361" i="10"/>
  <c r="K3393" i="10"/>
  <c r="K3335" i="10"/>
  <c r="K3304" i="10"/>
  <c r="K3318" i="10"/>
  <c r="K3283" i="10"/>
  <c r="K3253" i="10"/>
  <c r="K3271" i="10"/>
  <c r="K3245" i="10"/>
  <c r="K3179" i="10"/>
  <c r="K3270" i="10"/>
  <c r="K3191" i="10"/>
  <c r="K3195" i="10"/>
  <c r="K3206" i="10"/>
  <c r="K3088" i="10"/>
  <c r="K3119" i="10"/>
  <c r="K3099" i="10"/>
  <c r="K3074" i="10"/>
  <c r="K3136" i="10"/>
  <c r="K3005" i="10"/>
  <c r="K3041" i="10"/>
  <c r="K3026" i="10"/>
  <c r="K2968" i="10"/>
  <c r="K3028" i="10"/>
  <c r="K3013" i="10"/>
  <c r="K2987" i="10"/>
  <c r="K2957" i="10"/>
  <c r="K2851" i="10"/>
  <c r="K2885" i="10"/>
  <c r="K2887" i="10"/>
  <c r="K2810" i="10"/>
  <c r="K2782" i="10"/>
  <c r="K2912" i="10"/>
  <c r="K2883" i="10"/>
  <c r="K2899" i="10"/>
  <c r="K2850" i="10"/>
  <c r="K2637" i="10"/>
  <c r="K2864" i="10"/>
  <c r="K2735" i="10"/>
  <c r="K2634" i="10"/>
  <c r="K2682" i="10"/>
  <c r="K2650" i="10"/>
  <c r="K2648" i="10"/>
  <c r="K2662" i="10"/>
  <c r="K2658" i="10"/>
  <c r="K2626" i="10"/>
  <c r="K2706" i="10"/>
  <c r="K2635" i="10"/>
  <c r="K2558" i="10"/>
  <c r="K2685" i="10"/>
  <c r="K2586" i="10"/>
  <c r="K2513" i="10"/>
  <c r="K2402" i="10"/>
  <c r="K2531" i="10"/>
  <c r="K2490" i="10"/>
  <c r="K2521" i="10"/>
  <c r="K2391" i="10"/>
  <c r="K2562" i="10"/>
  <c r="K2393" i="10"/>
  <c r="K2572" i="10"/>
  <c r="K2498" i="10"/>
  <c r="K2484" i="10"/>
  <c r="K2340" i="10"/>
  <c r="K2376" i="10"/>
  <c r="K2344" i="10"/>
  <c r="K2414" i="10"/>
  <c r="K2418" i="10"/>
  <c r="K2398" i="10"/>
  <c r="K2375" i="10"/>
  <c r="K2222" i="10"/>
  <c r="K2342" i="10"/>
  <c r="K2236" i="10"/>
  <c r="K2141" i="10"/>
  <c r="K2206" i="10"/>
  <c r="K2105" i="10"/>
  <c r="K2088" i="10"/>
  <c r="K1841" i="10"/>
  <c r="K2939" i="10"/>
  <c r="K3483" i="10"/>
  <c r="K3317" i="10"/>
  <c r="K3340" i="10"/>
  <c r="K3268" i="10"/>
  <c r="K3249" i="10"/>
  <c r="K3123" i="10"/>
  <c r="K2900" i="10"/>
  <c r="K2849" i="10"/>
  <c r="K2894" i="10"/>
  <c r="K2718" i="10"/>
  <c r="K3443" i="10"/>
  <c r="K3357" i="10"/>
  <c r="K3327" i="10"/>
  <c r="K3366" i="10"/>
  <c r="K3314" i="10"/>
  <c r="K3332" i="10"/>
  <c r="K3250" i="10"/>
  <c r="K3329" i="10"/>
  <c r="K3251" i="10"/>
  <c r="K3216" i="10"/>
  <c r="K3194" i="10"/>
  <c r="K3244" i="10"/>
  <c r="K3192" i="10"/>
  <c r="K3145" i="10"/>
  <c r="K3121" i="10"/>
  <c r="K3140" i="10"/>
  <c r="K3174" i="10"/>
  <c r="K3090" i="10"/>
  <c r="K3104" i="10"/>
  <c r="K3161" i="10"/>
  <c r="K3111" i="10"/>
  <c r="K3044" i="10"/>
  <c r="K3084" i="10"/>
  <c r="K3019" i="10"/>
  <c r="K3000" i="10"/>
  <c r="K2958" i="10"/>
  <c r="K3040" i="10"/>
  <c r="K3057" i="10"/>
  <c r="K2876" i="10"/>
  <c r="K2931" i="10"/>
  <c r="K2898" i="10"/>
  <c r="K2813" i="10"/>
  <c r="K2846" i="10"/>
  <c r="K2803" i="10"/>
  <c r="K2871" i="10"/>
  <c r="K2833" i="10"/>
  <c r="K2746" i="10"/>
  <c r="K2788" i="10"/>
  <c r="K2802" i="10"/>
  <c r="K2692" i="10"/>
  <c r="K2660" i="10"/>
  <c r="K2624" i="10"/>
  <c r="K2854" i="10"/>
  <c r="K2678" i="10"/>
  <c r="K2814" i="10"/>
  <c r="K2759" i="10"/>
  <c r="K2611" i="10"/>
  <c r="K2590" i="10"/>
  <c r="K2666" i="10"/>
  <c r="K2578" i="10"/>
  <c r="K2748" i="10"/>
  <c r="K2614" i="10"/>
  <c r="K2671" i="10"/>
  <c r="K2596" i="10"/>
  <c r="K2502" i="10"/>
  <c r="K2471" i="10"/>
  <c r="K2450" i="10"/>
  <c r="K2518" i="10"/>
  <c r="K2325" i="10"/>
  <c r="K2429" i="10"/>
  <c r="K2372" i="10"/>
  <c r="K2478" i="10"/>
  <c r="K2339" i="10"/>
  <c r="K2412" i="10"/>
  <c r="K2404" i="10"/>
  <c r="K2384" i="10"/>
  <c r="K2442" i="10"/>
  <c r="K2308" i="10"/>
  <c r="K2242" i="10"/>
  <c r="K2269" i="10"/>
  <c r="K2354" i="10"/>
  <c r="K2115" i="10"/>
  <c r="K2216" i="10"/>
  <c r="K1986" i="10"/>
  <c r="K3478" i="10"/>
  <c r="K3455" i="10"/>
  <c r="K3390" i="10"/>
  <c r="K3421" i="10"/>
  <c r="K3424" i="10"/>
  <c r="K3378" i="10"/>
  <c r="K3362" i="10"/>
  <c r="K3370" i="10"/>
  <c r="K3288" i="10"/>
  <c r="K3263" i="10"/>
  <c r="K3207" i="10"/>
  <c r="K3217" i="10"/>
  <c r="K3176" i="10"/>
  <c r="K3162" i="10"/>
  <c r="K3150" i="10"/>
  <c r="K3114" i="10"/>
  <c r="K3108" i="10"/>
  <c r="K3039" i="10"/>
  <c r="K3049" i="10"/>
  <c r="K3011" i="10"/>
  <c r="K2882" i="10"/>
  <c r="K2995" i="10"/>
  <c r="K2950" i="10"/>
  <c r="K3055" i="10"/>
  <c r="K2935" i="10"/>
  <c r="K2895" i="10"/>
  <c r="K2880" i="10"/>
  <c r="K2800" i="10"/>
  <c r="K2767" i="10"/>
  <c r="K2870" i="10"/>
  <c r="K2941" i="10"/>
  <c r="K2972" i="10"/>
  <c r="K2954" i="10"/>
  <c r="K2786" i="10"/>
  <c r="K2790" i="10"/>
  <c r="K2855" i="10"/>
  <c r="K2822" i="10"/>
  <c r="K2811" i="10"/>
  <c r="K2783" i="10"/>
  <c r="K2687" i="10"/>
  <c r="K2652" i="10"/>
  <c r="K2670" i="10"/>
  <c r="K2750" i="10"/>
  <c r="K2588" i="10"/>
  <c r="K2622" i="10"/>
  <c r="K2599" i="10"/>
  <c r="K2741" i="10"/>
  <c r="K2655" i="10"/>
  <c r="K2629" i="10"/>
  <c r="K2623" i="10"/>
  <c r="K2712" i="10"/>
  <c r="K2523" i="10"/>
  <c r="K2485" i="10"/>
  <c r="K2526" i="10"/>
  <c r="K2470" i="10"/>
  <c r="K2434" i="10"/>
  <c r="K2496" i="10"/>
  <c r="K2555" i="10"/>
  <c r="K2511" i="10"/>
  <c r="K2425" i="10"/>
  <c r="K2527" i="10"/>
  <c r="K2501" i="10"/>
  <c r="K2493" i="10"/>
  <c r="K2382" i="10"/>
  <c r="K2322" i="10"/>
  <c r="K2406" i="10"/>
  <c r="K2510" i="10"/>
  <c r="K2283" i="10"/>
  <c r="K2365" i="10"/>
  <c r="K2301" i="10"/>
  <c r="K2287" i="10"/>
  <c r="K2253" i="10"/>
  <c r="K2117" i="10"/>
  <c r="K2109" i="10"/>
  <c r="K2257" i="10"/>
  <c r="K2212" i="10"/>
  <c r="K2183" i="10"/>
  <c r="K2096" i="10"/>
  <c r="K1959" i="10"/>
  <c r="K2145" i="10"/>
  <c r="K2138" i="10"/>
  <c r="K883" i="10"/>
  <c r="K2307" i="10"/>
  <c r="K2295" i="10"/>
  <c r="K2003" i="10"/>
  <c r="K1092" i="10"/>
  <c r="K3262" i="10"/>
  <c r="K3144" i="10"/>
  <c r="K3025" i="10"/>
  <c r="K2869" i="10"/>
  <c r="K2922" i="10"/>
  <c r="K2428" i="10"/>
  <c r="K3453" i="10"/>
  <c r="K3445" i="10"/>
  <c r="K3476" i="10"/>
  <c r="K3461" i="10"/>
  <c r="K3409" i="10"/>
  <c r="K3415" i="10"/>
  <c r="K3382" i="10"/>
  <c r="K3344" i="10"/>
  <c r="K3345" i="10"/>
  <c r="K3297" i="10"/>
  <c r="K3291" i="10"/>
  <c r="K3232" i="10"/>
  <c r="K3290" i="10"/>
  <c r="K3235" i="10"/>
  <c r="K3227" i="10"/>
  <c r="K3143" i="10"/>
  <c r="K3189" i="10"/>
  <c r="K3070" i="10"/>
  <c r="K3101" i="10"/>
  <c r="K3102" i="10"/>
  <c r="K3075" i="10"/>
  <c r="K3038" i="10"/>
  <c r="K3008" i="10"/>
  <c r="K3073" i="10"/>
  <c r="K3031" i="10"/>
  <c r="K3009" i="10"/>
  <c r="K3003" i="10"/>
  <c r="K2920" i="10"/>
  <c r="K2874" i="10"/>
  <c r="K2919" i="10"/>
  <c r="K2868" i="10"/>
  <c r="K2826" i="10"/>
  <c r="K2821" i="10"/>
  <c r="K2857" i="10"/>
  <c r="K2930" i="10"/>
  <c r="K2908" i="10"/>
  <c r="K2751" i="10"/>
  <c r="K2820" i="10"/>
  <c r="K2825" i="10"/>
  <c r="K2632" i="10"/>
  <c r="K2605" i="10"/>
  <c r="K2567" i="10"/>
  <c r="K2657" i="10"/>
  <c r="K2556" i="10"/>
  <c r="K2601" i="10"/>
  <c r="K2399" i="10"/>
  <c r="K2579" i="10"/>
  <c r="K2553" i="10"/>
  <c r="K2549" i="10"/>
  <c r="K2345" i="10"/>
  <c r="K2380" i="10"/>
  <c r="K2335" i="10"/>
  <c r="K2408" i="10"/>
  <c r="K2386" i="10"/>
  <c r="K2379" i="10"/>
  <c r="K2468" i="10"/>
  <c r="K2293" i="10"/>
  <c r="K2237" i="10"/>
  <c r="K2231" i="10"/>
  <c r="K2279" i="10"/>
  <c r="K2277" i="10"/>
  <c r="K2201" i="10"/>
  <c r="K2108" i="10"/>
  <c r="K2089" i="10"/>
  <c r="K3324" i="10"/>
  <c r="K2994" i="10"/>
  <c r="K2928" i="10"/>
  <c r="K2699" i="10"/>
  <c r="K3466" i="10"/>
  <c r="K3404" i="10"/>
  <c r="K3375" i="10"/>
  <c r="K3402" i="10"/>
  <c r="K3347" i="10"/>
  <c r="K3377" i="10"/>
  <c r="K3355" i="10"/>
  <c r="K3301" i="10"/>
  <c r="K3312" i="10"/>
  <c r="K3241" i="10"/>
  <c r="K3211" i="10"/>
  <c r="K3204" i="10"/>
  <c r="K3164" i="10"/>
  <c r="K3154" i="10"/>
  <c r="K3112" i="10"/>
  <c r="K3132" i="10"/>
  <c r="K3066" i="10"/>
  <c r="K3017" i="10"/>
  <c r="K3029" i="10"/>
  <c r="K2942" i="10"/>
  <c r="K3072" i="10"/>
  <c r="K3030" i="10"/>
  <c r="K2929" i="10"/>
  <c r="K2853" i="10"/>
  <c r="K2893" i="10"/>
  <c r="K2842" i="10"/>
  <c r="K2927" i="10"/>
  <c r="K2907" i="10"/>
  <c r="K2787" i="10"/>
  <c r="K2832" i="10"/>
  <c r="K2779" i="10"/>
  <c r="K2829" i="10"/>
  <c r="K2838" i="10"/>
  <c r="K2672" i="10"/>
  <c r="K2604" i="10"/>
  <c r="K2600" i="10"/>
  <c r="K2730" i="10"/>
  <c r="K2640" i="10"/>
  <c r="K2621" i="10"/>
  <c r="K2519" i="10"/>
  <c r="K2481" i="10"/>
  <c r="K2474" i="10"/>
  <c r="K2534" i="10"/>
  <c r="K2483" i="10"/>
  <c r="K2529" i="10"/>
  <c r="K2388" i="10"/>
  <c r="K2378" i="10"/>
  <c r="K2346" i="10"/>
  <c r="K2270" i="10"/>
  <c r="K2400" i="10"/>
  <c r="K2331" i="10"/>
  <c r="K2273" i="10"/>
  <c r="K2319" i="10"/>
  <c r="K2271" i="10"/>
  <c r="K2316" i="10"/>
  <c r="K2169" i="10"/>
  <c r="K2146" i="10"/>
  <c r="K2050" i="10"/>
  <c r="K2020" i="10"/>
  <c r="K1924" i="10"/>
  <c r="K2129" i="10"/>
  <c r="K2035" i="10"/>
  <c r="K1971" i="10"/>
  <c r="K1907" i="10"/>
  <c r="K1858" i="10"/>
  <c r="K1539" i="10"/>
  <c r="K1732" i="10"/>
  <c r="K1629" i="10"/>
  <c r="K1201" i="10"/>
  <c r="K1510" i="10"/>
  <c r="K1448" i="10"/>
  <c r="K1320" i="10"/>
  <c r="K1583" i="10"/>
  <c r="K1314" i="10"/>
  <c r="K1234" i="10"/>
  <c r="K1110" i="10"/>
  <c r="K559" i="10"/>
  <c r="K770" i="10"/>
  <c r="K144" i="10"/>
  <c r="K2744" i="10"/>
  <c r="K1999" i="10"/>
  <c r="K2015" i="10"/>
  <c r="K1983" i="10"/>
  <c r="K1951" i="10"/>
  <c r="K1919" i="10"/>
  <c r="K2116" i="10"/>
  <c r="K2076" i="10"/>
  <c r="K1988" i="10"/>
  <c r="K2202" i="10"/>
  <c r="K2027" i="10"/>
  <c r="K1963" i="10"/>
  <c r="K2017" i="10"/>
  <c r="K2064" i="10"/>
  <c r="K1982" i="10"/>
  <c r="K1782" i="10"/>
  <c r="K2056" i="10"/>
  <c r="K2026" i="10"/>
  <c r="K2006" i="10"/>
  <c r="K2030" i="10"/>
  <c r="K1981" i="10"/>
  <c r="K1905" i="10"/>
  <c r="K2054" i="10"/>
  <c r="K1941" i="10"/>
  <c r="K1788" i="10"/>
  <c r="K1719" i="10"/>
  <c r="K1589" i="10"/>
  <c r="K1647" i="10"/>
  <c r="K1550" i="10"/>
  <c r="K1791" i="10"/>
  <c r="K1781" i="10"/>
  <c r="K1635" i="10"/>
  <c r="K1831" i="10"/>
  <c r="K1735" i="10"/>
  <c r="K1709" i="10"/>
  <c r="K1866" i="10"/>
  <c r="K1839" i="10"/>
  <c r="K1775" i="10"/>
  <c r="K1499" i="10"/>
  <c r="K1395" i="10"/>
  <c r="K1086" i="10"/>
  <c r="K931" i="10"/>
  <c r="K816" i="10"/>
  <c r="K697" i="10"/>
  <c r="K752" i="10"/>
  <c r="K592" i="10"/>
  <c r="K890" i="10"/>
  <c r="K599" i="10"/>
  <c r="K670" i="10"/>
  <c r="K447" i="10"/>
  <c r="K602" i="10"/>
  <c r="K409" i="10"/>
  <c r="K377" i="10"/>
  <c r="K269" i="10"/>
  <c r="K314" i="10"/>
  <c r="K105" i="10"/>
  <c r="K2878" i="10"/>
  <c r="K2151" i="10"/>
  <c r="K2119" i="10"/>
  <c r="K2081" i="10"/>
  <c r="K2137" i="10"/>
  <c r="K2106" i="10"/>
  <c r="K2176" i="10"/>
  <c r="K2114" i="10"/>
  <c r="K2067" i="10"/>
  <c r="K1956" i="10"/>
  <c r="K2140" i="10"/>
  <c r="K2048" i="10"/>
  <c r="K1891" i="10"/>
  <c r="K2014" i="10"/>
  <c r="K1903" i="10"/>
  <c r="K1686" i="10"/>
  <c r="K1957" i="10"/>
  <c r="K1969" i="10"/>
  <c r="K1894" i="10"/>
  <c r="K1949" i="10"/>
  <c r="K1909" i="10"/>
  <c r="K1856" i="10"/>
  <c r="K1833" i="10"/>
  <c r="K1801" i="10"/>
  <c r="K1769" i="10"/>
  <c r="K1737" i="10"/>
  <c r="K1705" i="10"/>
  <c r="K1673" i="10"/>
  <c r="K1805" i="10"/>
  <c r="K1783" i="10"/>
  <c r="K1659" i="10"/>
  <c r="K1623" i="10"/>
  <c r="K1481" i="10"/>
  <c r="K1257" i="10"/>
  <c r="K1225" i="10"/>
  <c r="K1537" i="10"/>
  <c r="K1852" i="10"/>
  <c r="K1819" i="10"/>
  <c r="K1703" i="10"/>
  <c r="K1601" i="10"/>
  <c r="K1516" i="10"/>
  <c r="K1432" i="10"/>
  <c r="K1392" i="10"/>
  <c r="K1352" i="10"/>
  <c r="K1827" i="10"/>
  <c r="K1743" i="10"/>
  <c r="K1699" i="10"/>
  <c r="K1636" i="10"/>
  <c r="K1617" i="10"/>
  <c r="K1407" i="10"/>
  <c r="K1191" i="10"/>
  <c r="K1350" i="10"/>
  <c r="K1275" i="10"/>
  <c r="K1474" i="10"/>
  <c r="K1236" i="10"/>
  <c r="K1150" i="10"/>
  <c r="K1403" i="10"/>
  <c r="K1356" i="10"/>
  <c r="K1226" i="10"/>
  <c r="K1036" i="10"/>
  <c r="K884" i="10"/>
  <c r="K1142" i="10"/>
  <c r="K1266" i="10"/>
  <c r="K1152" i="10"/>
  <c r="K1054" i="10"/>
  <c r="K1000" i="10"/>
  <c r="K976" i="10"/>
  <c r="K959" i="10"/>
  <c r="K611" i="10"/>
  <c r="K547" i="10"/>
  <c r="K814" i="10"/>
  <c r="K790" i="10"/>
  <c r="K782" i="10"/>
  <c r="K522" i="10"/>
  <c r="K650" i="10"/>
  <c r="K217" i="10"/>
  <c r="K178" i="10"/>
  <c r="K110" i="10"/>
  <c r="K85" i="10"/>
  <c r="K98" i="10"/>
  <c r="K50" i="10"/>
  <c r="K239" i="10"/>
  <c r="K460" i="10"/>
  <c r="K333" i="10"/>
  <c r="K277" i="10"/>
  <c r="K19" i="10"/>
  <c r="K24" i="10"/>
  <c r="K2131" i="10"/>
  <c r="K2153" i="10"/>
  <c r="K2034" i="10"/>
  <c r="K1950" i="10"/>
  <c r="K1598" i="10"/>
  <c r="K1566" i="10"/>
  <c r="K1994" i="10"/>
  <c r="K1913" i="10"/>
  <c r="K1974" i="10"/>
  <c r="K1925" i="10"/>
  <c r="K2018" i="10"/>
  <c r="K2047" i="10"/>
  <c r="K1966" i="10"/>
  <c r="K2010" i="10"/>
  <c r="K1929" i="10"/>
  <c r="K2037" i="10"/>
  <c r="K1847" i="10"/>
  <c r="K1693" i="10"/>
  <c r="K1687" i="10"/>
  <c r="K1631" i="10"/>
  <c r="K1569" i="10"/>
  <c r="K1543" i="10"/>
  <c r="K1779" i="10"/>
  <c r="K1715" i="10"/>
  <c r="K1627" i="10"/>
  <c r="K1577" i="10"/>
  <c r="K1504" i="10"/>
  <c r="K1532" i="10"/>
  <c r="K1862" i="10"/>
  <c r="K1787" i="10"/>
  <c r="K1738" i="10"/>
  <c r="K1677" i="10"/>
  <c r="K1565" i="10"/>
  <c r="K1763" i="10"/>
  <c r="K1684" i="10"/>
  <c r="K1628" i="10"/>
  <c r="K1591" i="10"/>
  <c r="K1511" i="10"/>
  <c r="K1343" i="10"/>
  <c r="K1247" i="10"/>
  <c r="K1467" i="10"/>
  <c r="K1411" i="10"/>
  <c r="K1140" i="10"/>
  <c r="K1108" i="10"/>
  <c r="K1076" i="10"/>
  <c r="K932" i="10"/>
  <c r="K1089" i="10"/>
  <c r="K1058" i="10"/>
  <c r="K906" i="10"/>
  <c r="K984" i="10"/>
  <c r="K967" i="10"/>
  <c r="K422" i="10"/>
  <c r="K390" i="10"/>
  <c r="K358" i="10"/>
  <c r="K407" i="10"/>
  <c r="K359" i="10"/>
  <c r="K201" i="10"/>
  <c r="K127" i="10"/>
  <c r="K81" i="10"/>
  <c r="K126" i="10"/>
  <c r="K1750" i="10"/>
  <c r="K1249" i="10"/>
  <c r="K1217" i="10"/>
  <c r="K1593" i="10"/>
  <c r="K1384" i="10"/>
  <c r="K1649" i="10"/>
  <c r="K1625" i="10"/>
  <c r="K1215" i="10"/>
  <c r="K947" i="10"/>
  <c r="K971" i="10"/>
  <c r="K655" i="10"/>
  <c r="K480" i="10"/>
  <c r="K536" i="10"/>
  <c r="K448" i="10"/>
  <c r="K421" i="10"/>
  <c r="K2079" i="10"/>
  <c r="K2205" i="10"/>
  <c r="K2031" i="10"/>
  <c r="K1967" i="10"/>
  <c r="K1935" i="10"/>
  <c r="K2170" i="10"/>
  <c r="K2080" i="10"/>
  <c r="K2077" i="10"/>
  <c r="K1938" i="10"/>
  <c r="K1844" i="10"/>
  <c r="K2029" i="10"/>
  <c r="K1654" i="10"/>
  <c r="K1887" i="10"/>
  <c r="K2060" i="10"/>
  <c r="K1934" i="10"/>
  <c r="K1890" i="10"/>
  <c r="K1754" i="10"/>
  <c r="K1708" i="10"/>
  <c r="K1661" i="10"/>
  <c r="K1655" i="10"/>
  <c r="K1587" i="10"/>
  <c r="K1518" i="10"/>
  <c r="K1762" i="10"/>
  <c r="K1651" i="10"/>
  <c r="K1619" i="10"/>
  <c r="K1523" i="10"/>
  <c r="K1515" i="10"/>
  <c r="K1740" i="10"/>
  <c r="K1692" i="10"/>
  <c r="K1557" i="10"/>
  <c r="K1521" i="10"/>
  <c r="K1795" i="10"/>
  <c r="K1367" i="10"/>
  <c r="K1579" i="10"/>
  <c r="K1534" i="10"/>
  <c r="K1491" i="10"/>
  <c r="K1211" i="10"/>
  <c r="K1406" i="10"/>
  <c r="K1259" i="10"/>
  <c r="K1195" i="10"/>
  <c r="K1132" i="10"/>
  <c r="K1100" i="10"/>
  <c r="K972" i="10"/>
  <c r="K916" i="10"/>
  <c r="K868" i="10"/>
  <c r="K1186" i="10"/>
  <c r="K1139" i="10"/>
  <c r="K1299" i="10"/>
  <c r="K1505" i="10"/>
  <c r="K1358" i="10"/>
  <c r="K864" i="10"/>
  <c r="K942" i="10"/>
  <c r="K688" i="10"/>
  <c r="K1065" i="10"/>
  <c r="K1018" i="10"/>
  <c r="K871" i="10"/>
  <c r="K678" i="10"/>
  <c r="K620" i="10"/>
  <c r="K596" i="10"/>
  <c r="K346" i="10"/>
  <c r="K222" i="10"/>
  <c r="K365" i="10"/>
  <c r="K66" i="10"/>
  <c r="K42" i="10"/>
  <c r="K234" i="10"/>
  <c r="K3097" i="10"/>
  <c r="K2167" i="10"/>
  <c r="K2135" i="10"/>
  <c r="K2103" i="10"/>
  <c r="K2186" i="10"/>
  <c r="K2139" i="10"/>
  <c r="K2082" i="10"/>
  <c r="K2090" i="10"/>
  <c r="K2058" i="10"/>
  <c r="K2147" i="10"/>
  <c r="K2097" i="10"/>
  <c r="K2057" i="10"/>
  <c r="K1972" i="10"/>
  <c r="K2177" i="10"/>
  <c r="K1997" i="10"/>
  <c r="K1814" i="10"/>
  <c r="K2062" i="10"/>
  <c r="K2021" i="10"/>
  <c r="K1889" i="10"/>
  <c r="K2025" i="10"/>
  <c r="K1848" i="10"/>
  <c r="K2022" i="10"/>
  <c r="K1803" i="10"/>
  <c r="K1722" i="10"/>
  <c r="K1553" i="10"/>
  <c r="K1813" i="10"/>
  <c r="K1764" i="10"/>
  <c r="K1730" i="10"/>
  <c r="K1611" i="10"/>
  <c r="K1821" i="10"/>
  <c r="K1772" i="10"/>
  <c r="K1707" i="10"/>
  <c r="K1596" i="10"/>
  <c r="K1456" i="10"/>
  <c r="K1416" i="10"/>
  <c r="K1328" i="10"/>
  <c r="K1288" i="10"/>
  <c r="K1842" i="10"/>
  <c r="K1829" i="10"/>
  <c r="K1778" i="10"/>
  <c r="K1765" i="10"/>
  <c r="K1748" i="10"/>
  <c r="K1667" i="10"/>
  <c r="K1612" i="10"/>
  <c r="K1494" i="10"/>
  <c r="K1347" i="10"/>
  <c r="K1286" i="10"/>
  <c r="K1252" i="10"/>
  <c r="K1222" i="10"/>
  <c r="K1483" i="10"/>
  <c r="K1262" i="10"/>
  <c r="K1060" i="10"/>
  <c r="K1012" i="10"/>
  <c r="K860" i="10"/>
  <c r="K979" i="10"/>
  <c r="K1276" i="10"/>
  <c r="K1418" i="10"/>
  <c r="K1386" i="10"/>
  <c r="K1121" i="10"/>
  <c r="K1041" i="10"/>
  <c r="K857" i="10"/>
  <c r="K1008" i="10"/>
  <c r="K927" i="10"/>
  <c r="K664" i="10"/>
  <c r="K950" i="10"/>
  <c r="K819" i="10"/>
  <c r="K614" i="10"/>
  <c r="K603" i="10"/>
  <c r="K570" i="10"/>
  <c r="K524" i="10"/>
  <c r="K654" i="10"/>
  <c r="K587" i="10"/>
  <c r="K505" i="10"/>
  <c r="K202" i="10"/>
  <c r="K349" i="10"/>
  <c r="K131" i="10"/>
  <c r="K1271" i="10"/>
  <c r="K1502" i="10"/>
  <c r="K1316" i="10"/>
  <c r="K1459" i="10"/>
  <c r="K1370" i="10"/>
  <c r="K1308" i="10"/>
  <c r="K1278" i="10"/>
  <c r="K1427" i="10"/>
  <c r="K1362" i="10"/>
  <c r="K1084" i="10"/>
  <c r="K1387" i="10"/>
  <c r="K1228" i="10"/>
  <c r="K1044" i="10"/>
  <c r="K996" i="10"/>
  <c r="K940" i="10"/>
  <c r="K892" i="10"/>
  <c r="K1346" i="10"/>
  <c r="K1254" i="10"/>
  <c r="K1011" i="10"/>
  <c r="K1123" i="10"/>
  <c r="K1330" i="10"/>
  <c r="K870" i="10"/>
  <c r="K1138" i="10"/>
  <c r="K1088" i="10"/>
  <c r="K978" i="10"/>
  <c r="K865" i="10"/>
  <c r="K624" i="10"/>
  <c r="K1016" i="10"/>
  <c r="K935" i="10"/>
  <c r="K550" i="10"/>
  <c r="K808" i="10"/>
  <c r="K754" i="10"/>
  <c r="K598" i="10"/>
  <c r="K428" i="10"/>
  <c r="K364" i="10"/>
  <c r="K715" i="10"/>
  <c r="K707" i="10"/>
  <c r="K458" i="10"/>
  <c r="K732" i="10"/>
  <c r="K702" i="10"/>
  <c r="K635" i="10"/>
  <c r="K722" i="10"/>
  <c r="K566" i="10"/>
  <c r="K523" i="10"/>
  <c r="K415" i="10"/>
  <c r="K157" i="10"/>
  <c r="K484" i="10"/>
  <c r="K108" i="10"/>
  <c r="K56" i="10"/>
  <c r="K169" i="10"/>
  <c r="K1860" i="10"/>
  <c r="K1471" i="10"/>
  <c r="K1319" i="10"/>
  <c r="K1231" i="10"/>
  <c r="K1199" i="10"/>
  <c r="K1068" i="10"/>
  <c r="K980" i="10"/>
  <c r="K924" i="10"/>
  <c r="K1490" i="10"/>
  <c r="K1218" i="10"/>
  <c r="K1169" i="10"/>
  <c r="K1371" i="10"/>
  <c r="K1274" i="10"/>
  <c r="K987" i="10"/>
  <c r="K1412" i="10"/>
  <c r="K1366" i="10"/>
  <c r="K1258" i="10"/>
  <c r="K1009" i="10"/>
  <c r="K960" i="10"/>
  <c r="K945" i="10"/>
  <c r="K1010" i="10"/>
  <c r="K914" i="10"/>
  <c r="K560" i="10"/>
  <c r="K986" i="10"/>
  <c r="K873" i="10"/>
  <c r="K863" i="10"/>
  <c r="K700" i="10"/>
  <c r="K690" i="10"/>
  <c r="K554" i="10"/>
  <c r="K755" i="10"/>
  <c r="K334" i="10"/>
  <c r="K472" i="10"/>
  <c r="K221" i="10"/>
  <c r="K21" i="10"/>
  <c r="K439" i="10"/>
  <c r="K83" i="10"/>
  <c r="K107" i="10"/>
  <c r="K124" i="10"/>
  <c r="K3477" i="10"/>
  <c r="K3341" i="10"/>
  <c r="O2255" i="10"/>
  <c r="O2244" i="10"/>
  <c r="O2268" i="10"/>
  <c r="O2261" i="10"/>
  <c r="O2252" i="10"/>
  <c r="O2247" i="10"/>
  <c r="O2239" i="10"/>
  <c r="O2231" i="10"/>
  <c r="O2240" i="10"/>
  <c r="O2232" i="10"/>
  <c r="O2245" i="10"/>
  <c r="O2237" i="10"/>
  <c r="O2292" i="10"/>
  <c r="O2276" i="10"/>
  <c r="O2265" i="10"/>
  <c r="O2260" i="10"/>
  <c r="O2253" i="10"/>
  <c r="O2249" i="10"/>
  <c r="O2243" i="10"/>
  <c r="O2233" i="10"/>
  <c r="O2300" i="10"/>
  <c r="O2308" i="10"/>
  <c r="O2326" i="10"/>
  <c r="O2259" i="10"/>
  <c r="O2281" i="10"/>
  <c r="O2310" i="10"/>
  <c r="O2257" i="10"/>
  <c r="O2273" i="10"/>
  <c r="O2289" i="10"/>
  <c r="O2235" i="10"/>
  <c r="K2456" i="10"/>
  <c r="K1176" i="10"/>
  <c r="K1458" i="10"/>
  <c r="K1340" i="10"/>
  <c r="K1210" i="10"/>
  <c r="K1149" i="10"/>
  <c r="K1019" i="10"/>
  <c r="K955" i="10"/>
  <c r="K891" i="10"/>
  <c r="K1230" i="10"/>
  <c r="K1137" i="10"/>
  <c r="K1105" i="10"/>
  <c r="K1087" i="10"/>
  <c r="K894" i="10"/>
  <c r="K866" i="10"/>
  <c r="K1017" i="10"/>
  <c r="K970" i="10"/>
  <c r="K953" i="10"/>
  <c r="K904" i="10"/>
  <c r="K827" i="10"/>
  <c r="K813" i="10"/>
  <c r="K785" i="10"/>
  <c r="K753" i="10"/>
  <c r="K593" i="10"/>
  <c r="K1080" i="10"/>
  <c r="K1055" i="10"/>
  <c r="K1040" i="10"/>
  <c r="K1023" i="10"/>
  <c r="K859" i="10"/>
  <c r="K744" i="10"/>
  <c r="K648" i="10"/>
  <c r="K552" i="10"/>
  <c r="K852" i="10"/>
  <c r="K720" i="10"/>
  <c r="K608" i="10"/>
  <c r="K1031" i="10"/>
  <c r="K835" i="10"/>
  <c r="K743" i="10"/>
  <c r="K679" i="10"/>
  <c r="K615" i="10"/>
  <c r="K551" i="10"/>
  <c r="K739" i="10"/>
  <c r="K532" i="10"/>
  <c r="K606" i="10"/>
  <c r="K692" i="10"/>
  <c r="K502" i="10"/>
  <c r="K779" i="10"/>
  <c r="K718" i="10"/>
  <c r="K651" i="10"/>
  <c r="K740" i="10"/>
  <c r="K676" i="10"/>
  <c r="K548" i="10"/>
  <c r="K539" i="10"/>
  <c r="K627" i="10"/>
  <c r="K520" i="10"/>
  <c r="K778" i="10"/>
  <c r="K686" i="10"/>
  <c r="K467" i="10"/>
  <c r="K437" i="10"/>
  <c r="K386" i="10"/>
  <c r="K354" i="10"/>
  <c r="K121" i="10"/>
  <c r="K156" i="10"/>
  <c r="K136" i="10"/>
  <c r="K34" i="10"/>
  <c r="K319" i="10"/>
  <c r="K487" i="10"/>
  <c r="K25" i="10"/>
  <c r="K172" i="10"/>
  <c r="K40" i="10"/>
  <c r="K51" i="10"/>
  <c r="K118" i="10"/>
  <c r="K2924" i="10"/>
  <c r="K2575" i="10"/>
  <c r="K162" i="10"/>
  <c r="K956" i="10"/>
  <c r="K908" i="10"/>
  <c r="K1284" i="10"/>
  <c r="K1220" i="10"/>
  <c r="K915" i="10"/>
  <c r="K1338" i="10"/>
  <c r="K1115" i="10"/>
  <c r="K1094" i="10"/>
  <c r="K1078" i="10"/>
  <c r="K1508" i="10"/>
  <c r="K1268" i="10"/>
  <c r="K1404" i="10"/>
  <c r="K1172" i="10"/>
  <c r="K1155" i="10"/>
  <c r="K1143" i="10"/>
  <c r="K1119" i="10"/>
  <c r="K1097" i="10"/>
  <c r="K1079" i="10"/>
  <c r="K958" i="10"/>
  <c r="K896" i="10"/>
  <c r="K879" i="10"/>
  <c r="K983" i="10"/>
  <c r="K968" i="10"/>
  <c r="K938" i="10"/>
  <c r="K934" i="10"/>
  <c r="K862" i="10"/>
  <c r="K777" i="10"/>
  <c r="K681" i="10"/>
  <c r="K649" i="10"/>
  <c r="K585" i="10"/>
  <c r="K553" i="10"/>
  <c r="K1151" i="10"/>
  <c r="K1130" i="10"/>
  <c r="K993" i="10"/>
  <c r="K929" i="10"/>
  <c r="K880" i="10"/>
  <c r="K768" i="10"/>
  <c r="K736" i="10"/>
  <c r="K672" i="10"/>
  <c r="K640" i="10"/>
  <c r="K576" i="10"/>
  <c r="K544" i="10"/>
  <c r="K832" i="10"/>
  <c r="K704" i="10"/>
  <c r="K1001" i="10"/>
  <c r="K937" i="10"/>
  <c r="K888" i="10"/>
  <c r="K759" i="10"/>
  <c r="K695" i="10"/>
  <c r="K631" i="10"/>
  <c r="K567" i="10"/>
  <c r="K772" i="10"/>
  <c r="K742" i="10"/>
  <c r="K667" i="10"/>
  <c r="K495" i="10"/>
  <c r="K787" i="10"/>
  <c r="K662" i="10"/>
  <c r="K530" i="10"/>
  <c r="K803" i="10"/>
  <c r="K801" i="10"/>
  <c r="K771" i="10"/>
  <c r="K738" i="10"/>
  <c r="K643" i="10"/>
  <c r="K579" i="10"/>
  <c r="K546" i="10"/>
  <c r="K481" i="10"/>
  <c r="K766" i="10"/>
  <c r="K604" i="10"/>
  <c r="K724" i="10"/>
  <c r="K594" i="10"/>
  <c r="K830" i="10"/>
  <c r="K747" i="10"/>
  <c r="K683" i="10"/>
  <c r="K370" i="10"/>
  <c r="K302" i="10"/>
  <c r="K278" i="10"/>
  <c r="K367" i="10"/>
  <c r="K254" i="10"/>
  <c r="K233" i="10"/>
  <c r="K351" i="10"/>
  <c r="K313" i="10"/>
  <c r="K266" i="10"/>
  <c r="K391" i="10"/>
  <c r="K285" i="10"/>
  <c r="K273" i="10"/>
  <c r="K241" i="10"/>
  <c r="K199" i="10"/>
  <c r="K64" i="10"/>
  <c r="K65" i="10"/>
  <c r="K32" i="10"/>
  <c r="K148" i="10"/>
  <c r="K103" i="10"/>
  <c r="K39" i="10"/>
  <c r="K2827" i="10"/>
  <c r="K2469" i="10"/>
  <c r="K2326" i="10"/>
  <c r="K12" i="10"/>
  <c r="K200" i="10"/>
  <c r="K296" i="10"/>
  <c r="K876" i="10"/>
  <c r="K1492" i="10"/>
  <c r="K1318" i="10"/>
  <c r="K1529" i="10"/>
  <c r="K1310" i="10"/>
  <c r="K1243" i="10"/>
  <c r="K1204" i="10"/>
  <c r="K1134" i="10"/>
  <c r="K1434" i="10"/>
  <c r="K1428" i="10"/>
  <c r="K1302" i="10"/>
  <c r="K1174" i="10"/>
  <c r="K1056" i="10"/>
  <c r="K854" i="10"/>
  <c r="K902" i="10"/>
  <c r="K1122" i="10"/>
  <c r="K1074" i="10"/>
  <c r="K991" i="10"/>
  <c r="K815" i="10"/>
  <c r="K728" i="10"/>
  <c r="K1050" i="10"/>
  <c r="K1046" i="10"/>
  <c r="K999" i="10"/>
  <c r="K644" i="10"/>
  <c r="K731" i="10"/>
  <c r="K636" i="10"/>
  <c r="K756" i="10"/>
  <c r="K595" i="10"/>
  <c r="K562" i="10"/>
  <c r="K556" i="10"/>
  <c r="K812" i="10"/>
  <c r="K674" i="10"/>
  <c r="K610" i="10"/>
  <c r="K414" i="10"/>
  <c r="K799" i="10"/>
  <c r="K788" i="10"/>
  <c r="K758" i="10"/>
  <c r="K716" i="10"/>
  <c r="K619" i="10"/>
  <c r="K489" i="10"/>
  <c r="K158" i="10"/>
  <c r="K282" i="10"/>
  <c r="K249" i="10"/>
  <c r="K61" i="10"/>
  <c r="K29" i="10"/>
  <c r="K385" i="10"/>
  <c r="K130" i="10"/>
  <c r="K345" i="10"/>
  <c r="K207" i="10"/>
  <c r="K452" i="10"/>
  <c r="K246" i="10"/>
  <c r="K95" i="10"/>
  <c r="K23" i="10"/>
  <c r="K67" i="10"/>
  <c r="K7" i="10"/>
  <c r="K114" i="10"/>
  <c r="K27" i="10"/>
  <c r="K3467" i="10"/>
  <c r="K2726" i="10"/>
  <c r="K1888" i="10"/>
  <c r="K1618" i="10"/>
  <c r="K430" i="10"/>
  <c r="K398" i="10"/>
  <c r="K366" i="10"/>
  <c r="K822" i="10"/>
  <c r="K666" i="10"/>
  <c r="K846" i="10"/>
  <c r="K586" i="10"/>
  <c r="K540" i="10"/>
  <c r="K434" i="10"/>
  <c r="K350" i="10"/>
  <c r="K318" i="10"/>
  <c r="K306" i="10"/>
  <c r="K294" i="10"/>
  <c r="K399" i="10"/>
  <c r="K183" i="10"/>
  <c r="K397" i="10"/>
  <c r="K92" i="10"/>
  <c r="K455" i="10"/>
  <c r="K223" i="10"/>
  <c r="K297" i="10"/>
  <c r="K375" i="10"/>
  <c r="K301" i="10"/>
  <c r="K166" i="10"/>
  <c r="K31" i="10"/>
  <c r="K185" i="10"/>
  <c r="K17" i="10"/>
  <c r="K71" i="10"/>
  <c r="K140" i="10"/>
  <c r="K88" i="10"/>
  <c r="K99" i="10"/>
  <c r="K47" i="10"/>
  <c r="K3373" i="10"/>
  <c r="K2180" i="10"/>
  <c r="K2008" i="10"/>
  <c r="K2032" i="10"/>
  <c r="K1602" i="10"/>
  <c r="K1373" i="10"/>
  <c r="K637" i="10"/>
  <c r="K1253" i="10"/>
  <c r="K741" i="10"/>
  <c r="K757" i="10"/>
  <c r="K501" i="10"/>
  <c r="K2781" i="10"/>
  <c r="K1857" i="10"/>
  <c r="K2172" i="10"/>
  <c r="K2016" i="10"/>
  <c r="K1349" i="10"/>
  <c r="K1405" i="10"/>
  <c r="K1880" i="10"/>
  <c r="K677" i="10"/>
  <c r="K605" i="10"/>
  <c r="K62" i="10"/>
  <c r="K1453" i="10"/>
  <c r="K1952" i="10"/>
  <c r="K533" i="10"/>
  <c r="K557" i="10"/>
  <c r="K669" i="10"/>
  <c r="K781" i="10"/>
  <c r="K714" i="10"/>
  <c r="K622" i="10"/>
  <c r="K558" i="10"/>
  <c r="K373" i="10"/>
  <c r="K454" i="10"/>
  <c r="K322" i="10"/>
  <c r="K274" i="10"/>
  <c r="K247" i="10"/>
  <c r="K171" i="10"/>
  <c r="K260" i="10"/>
  <c r="K238" i="10"/>
  <c r="K173" i="10"/>
  <c r="K503" i="10"/>
  <c r="K479" i="10"/>
  <c r="K476" i="10"/>
  <c r="K190" i="10"/>
  <c r="K10" i="10"/>
  <c r="K378" i="10"/>
  <c r="K329" i="10"/>
  <c r="K289" i="10"/>
  <c r="K271" i="10"/>
  <c r="K89" i="10"/>
  <c r="K75" i="10"/>
  <c r="K9" i="10"/>
  <c r="K57" i="10"/>
  <c r="K35" i="10"/>
  <c r="K151" i="10"/>
  <c r="K91" i="10"/>
  <c r="K3418" i="10"/>
  <c r="K3105" i="10"/>
  <c r="K2791" i="10"/>
  <c r="K2896" i="10"/>
  <c r="K2461" i="10"/>
  <c r="K1658" i="10"/>
  <c r="K1381" i="10"/>
  <c r="K653" i="10"/>
  <c r="K1493" i="10"/>
  <c r="K1293" i="10"/>
  <c r="K2000" i="10"/>
  <c r="K1333" i="10"/>
  <c r="K1477" i="10"/>
  <c r="K1586" i="10"/>
  <c r="K693" i="10"/>
  <c r="K22" i="10"/>
  <c r="K3069" i="10"/>
  <c r="K1912" i="10"/>
  <c r="K1976" i="10"/>
  <c r="K2188" i="10"/>
  <c r="K1365" i="10"/>
  <c r="K1261" i="10"/>
  <c r="K1968" i="10"/>
  <c r="K1213" i="10"/>
  <c r="K597" i="10"/>
  <c r="K685" i="10"/>
  <c r="K509" i="10"/>
  <c r="B3199" i="10"/>
  <c r="B3111" i="10"/>
  <c r="K3034" i="10"/>
  <c r="K2936" i="10"/>
  <c r="K3287" i="10"/>
  <c r="K3436" i="10"/>
  <c r="K3427" i="10"/>
  <c r="K3365" i="10"/>
  <c r="K3385" i="10"/>
  <c r="K3412" i="10"/>
  <c r="K3293" i="10"/>
  <c r="K3243" i="10"/>
  <c r="K3138" i="10"/>
  <c r="K3130" i="10"/>
  <c r="K3151" i="10"/>
  <c r="K2918" i="10"/>
  <c r="K2862" i="10"/>
  <c r="K2953" i="10"/>
  <c r="K2839" i="10"/>
  <c r="B2855" i="10"/>
  <c r="K2847" i="10"/>
  <c r="K2934" i="10"/>
  <c r="K2668" i="10"/>
  <c r="K2676" i="10"/>
  <c r="K2738" i="10"/>
  <c r="K2653" i="10"/>
  <c r="K2649" i="10"/>
  <c r="K2619" i="10"/>
  <c r="K2772" i="10"/>
  <c r="B2509" i="10"/>
  <c r="K2554" i="10"/>
  <c r="K2582" i="10"/>
  <c r="K2458" i="10"/>
  <c r="K2500" i="10"/>
  <c r="K2453" i="10"/>
  <c r="K3444" i="10"/>
  <c r="B3456" i="10"/>
  <c r="B3284" i="10"/>
  <c r="K3489" i="10"/>
  <c r="K3452" i="10"/>
  <c r="K3396" i="10"/>
  <c r="K3256" i="10"/>
  <c r="K3186" i="10"/>
  <c r="K3229" i="10"/>
  <c r="K3134" i="10"/>
  <c r="K3135" i="10"/>
  <c r="K3159" i="10"/>
  <c r="K3042" i="10"/>
  <c r="K3014" i="10"/>
  <c r="B2939" i="10"/>
  <c r="K2964" i="10"/>
  <c r="K2858" i="10"/>
  <c r="K2963" i="10"/>
  <c r="K2909" i="10"/>
  <c r="K2866" i="10"/>
  <c r="K2793" i="10"/>
  <c r="K2807" i="10"/>
  <c r="K2808" i="10"/>
  <c r="K2794" i="10"/>
  <c r="K2727" i="10"/>
  <c r="K2843" i="10"/>
  <c r="K2729" i="10"/>
  <c r="K2675" i="10"/>
  <c r="K3426" i="10"/>
  <c r="K3470" i="10"/>
  <c r="K3407" i="10"/>
  <c r="K3265" i="10"/>
  <c r="K3285" i="10"/>
  <c r="K3163" i="10"/>
  <c r="K3098" i="10"/>
  <c r="K3063" i="10"/>
  <c r="K3021" i="10"/>
  <c r="K2955" i="10"/>
  <c r="K2993" i="10"/>
  <c r="K2770" i="10"/>
  <c r="K2641" i="10"/>
  <c r="K2545" i="10"/>
  <c r="K2411" i="10"/>
  <c r="K3185" i="10"/>
  <c r="K3155" i="10"/>
  <c r="K3032" i="10"/>
  <c r="K2690" i="10"/>
  <c r="K2533" i="10"/>
  <c r="K2436" i="10"/>
  <c r="K3321" i="10"/>
  <c r="K3315" i="10"/>
  <c r="K3276" i="10"/>
  <c r="K3027" i="10"/>
  <c r="K2947" i="10"/>
  <c r="K2845" i="10"/>
  <c r="K2769" i="10"/>
  <c r="K2775" i="10"/>
  <c r="K2645" i="10"/>
  <c r="K2535" i="10"/>
  <c r="K2409" i="10"/>
  <c r="K3376" i="10"/>
  <c r="K3167" i="10"/>
  <c r="K3152" i="10"/>
  <c r="K3096" i="10"/>
  <c r="K2902" i="10"/>
  <c r="K2991" i="10"/>
  <c r="K2990" i="10"/>
  <c r="K2865" i="10"/>
  <c r="K2796" i="10"/>
  <c r="K2819" i="10"/>
  <c r="K2703" i="10"/>
  <c r="K2752" i="10"/>
  <c r="K2551" i="10"/>
  <c r="K2530" i="10"/>
  <c r="K2520" i="10"/>
  <c r="K2509" i="10"/>
  <c r="K2440" i="10"/>
  <c r="K2420" i="10"/>
  <c r="K2507" i="10"/>
  <c r="K2350" i="10"/>
  <c r="K3472" i="10"/>
  <c r="K3463" i="10"/>
  <c r="K3435" i="10"/>
  <c r="K3473" i="10"/>
  <c r="K3431" i="10"/>
  <c r="K3242" i="10"/>
  <c r="K3219" i="10"/>
  <c r="K3224" i="10"/>
  <c r="K3239" i="10"/>
  <c r="K3122" i="10"/>
  <c r="K3168" i="10"/>
  <c r="K3067" i="10"/>
  <c r="K3093" i="10"/>
  <c r="K3062" i="10"/>
  <c r="K3001" i="10"/>
  <c r="K3024" i="10"/>
  <c r="K3018" i="10"/>
  <c r="K2978" i="10"/>
  <c r="K3012" i="10"/>
  <c r="K2925" i="10"/>
  <c r="K2795" i="10"/>
  <c r="K2765" i="10"/>
  <c r="K2933" i="10"/>
  <c r="K2977" i="10"/>
  <c r="K2766" i="10"/>
  <c r="K2768" i="10"/>
  <c r="K2758" i="10"/>
  <c r="K2789" i="10"/>
  <c r="K2642" i="10"/>
  <c r="K2612" i="10"/>
  <c r="K2636" i="10"/>
  <c r="K2696" i="10"/>
  <c r="K2630" i="10"/>
  <c r="K2574" i="10"/>
  <c r="K2566" i="10"/>
  <c r="K2563" i="10"/>
  <c r="K2381" i="10"/>
  <c r="K2544" i="10"/>
  <c r="K2347" i="10"/>
  <c r="K3076" i="10"/>
  <c r="B2766" i="10"/>
  <c r="K2625" i="10"/>
  <c r="K2581" i="10"/>
  <c r="K2584" i="10"/>
  <c r="K1116" i="10"/>
  <c r="K680" i="10"/>
  <c r="K101" i="10"/>
  <c r="K3330" i="10"/>
  <c r="K3356" i="10"/>
  <c r="K3222" i="10"/>
  <c r="K3106" i="10"/>
  <c r="K3094" i="10"/>
  <c r="K2778" i="10"/>
  <c r="K2463" i="10"/>
  <c r="O2337" i="10"/>
  <c r="B2338" i="10"/>
  <c r="B2423" i="10"/>
  <c r="K2085" i="10"/>
  <c r="K1911" i="10"/>
  <c r="K2028" i="10"/>
  <c r="K1964" i="10"/>
  <c r="K1902" i="10"/>
  <c r="K1304" i="10"/>
  <c r="K900" i="10"/>
  <c r="K745" i="10"/>
  <c r="K712" i="10"/>
  <c r="K2039" i="10"/>
  <c r="K2007" i="10"/>
  <c r="K1975" i="10"/>
  <c r="K1943" i="10"/>
  <c r="K2004" i="10"/>
  <c r="K1940" i="10"/>
  <c r="K2091" i="10"/>
  <c r="K1945" i="10"/>
  <c r="K1990" i="10"/>
  <c r="K1773" i="10"/>
  <c r="K1498" i="10"/>
  <c r="K1757" i="10"/>
  <c r="K1306" i="10"/>
  <c r="K1206" i="10"/>
  <c r="K1251" i="10"/>
  <c r="K1227" i="10"/>
  <c r="K1160" i="10"/>
  <c r="K382" i="10"/>
  <c r="K506" i="10"/>
  <c r="K2647" i="10"/>
  <c r="K2491" i="10"/>
  <c r="K2417" i="10"/>
  <c r="K2539" i="10"/>
  <c r="K2369" i="10"/>
  <c r="K1980" i="10"/>
  <c r="K1918" i="10"/>
  <c r="K2049" i="10"/>
  <c r="K1954" i="10"/>
  <c r="K1724" i="10"/>
  <c r="K1273" i="10"/>
  <c r="K1241" i="10"/>
  <c r="K1209" i="10"/>
  <c r="K1834" i="10"/>
  <c r="K1464" i="10"/>
  <c r="K1336" i="10"/>
  <c r="K1701" i="10"/>
  <c r="K1620" i="10"/>
  <c r="K1028" i="10"/>
  <c r="K1442" i="10"/>
  <c r="K1410" i="10"/>
  <c r="K936" i="10"/>
  <c r="K538" i="10"/>
  <c r="K45" i="10"/>
  <c r="K500" i="10"/>
  <c r="K381" i="10"/>
  <c r="K125" i="10"/>
  <c r="K58" i="10"/>
  <c r="K985" i="10"/>
  <c r="K918" i="10"/>
  <c r="K762" i="10"/>
  <c r="K512" i="10"/>
  <c r="K2218" i="10"/>
  <c r="K1996" i="10"/>
  <c r="K1932" i="10"/>
  <c r="K2041" i="10"/>
  <c r="K1836" i="10"/>
  <c r="K1368" i="10"/>
  <c r="K1716" i="10"/>
  <c r="K1652" i="10"/>
  <c r="K1118" i="10"/>
  <c r="K601" i="10"/>
  <c r="B3027" i="10"/>
  <c r="K2708" i="10"/>
  <c r="K2665" i="10"/>
  <c r="K2486" i="10"/>
  <c r="K2473" i="10"/>
  <c r="K2023" i="10"/>
  <c r="K1991" i="10"/>
  <c r="K1927" i="10"/>
  <c r="K2036" i="10"/>
  <c r="K1851" i="10"/>
  <c r="K1863" i="10"/>
  <c r="K1914" i="10"/>
  <c r="K1400" i="10"/>
  <c r="K1239" i="10"/>
  <c r="K1124" i="10"/>
  <c r="K964" i="10"/>
  <c r="K992" i="10"/>
  <c r="K513" i="10"/>
  <c r="K488" i="10"/>
  <c r="K37" i="10"/>
  <c r="K2725" i="10"/>
  <c r="K2460" i="10"/>
  <c r="K2285" i="10"/>
  <c r="K2012" i="10"/>
  <c r="K1948" i="10"/>
  <c r="K2083" i="10"/>
  <c r="K1977" i="10"/>
  <c r="K2043" i="10"/>
  <c r="K1771" i="10"/>
  <c r="K1886" i="10"/>
  <c r="K1811" i="10"/>
  <c r="K1755" i="10"/>
  <c r="K1669" i="10"/>
  <c r="K1207" i="10"/>
  <c r="K1326" i="10"/>
  <c r="K1382" i="10"/>
  <c r="K1146" i="10"/>
  <c r="K1426" i="10"/>
  <c r="K961" i="10"/>
  <c r="K616" i="10"/>
  <c r="K969" i="10"/>
  <c r="K308" i="10"/>
  <c r="K612" i="10"/>
  <c r="K177" i="10"/>
  <c r="K300" i="10"/>
  <c r="K1877" i="10"/>
  <c r="K510" i="10"/>
  <c r="K420" i="10"/>
  <c r="K388" i="10"/>
  <c r="K356" i="10"/>
  <c r="K292" i="10"/>
  <c r="K189" i="10"/>
  <c r="K268" i="10"/>
  <c r="K252" i="10"/>
  <c r="K236" i="10"/>
  <c r="K220" i="10"/>
  <c r="K1893" i="10"/>
  <c r="K466" i="10"/>
  <c r="K348" i="10"/>
  <c r="K284" i="10"/>
  <c r="K153" i="10"/>
  <c r="K188" i="10"/>
  <c r="K833" i="10"/>
  <c r="K444" i="10"/>
  <c r="K412" i="10"/>
  <c r="K380" i="10"/>
  <c r="K340" i="10"/>
  <c r="K276" i="10"/>
  <c r="K175" i="10"/>
  <c r="K1845" i="10"/>
  <c r="K783" i="10"/>
  <c r="K767" i="10"/>
  <c r="K751" i="10"/>
  <c r="K735" i="10"/>
  <c r="K671" i="10"/>
  <c r="K639" i="10"/>
  <c r="K591" i="10"/>
  <c r="K575" i="10"/>
  <c r="K543" i="10"/>
  <c r="K332" i="10"/>
  <c r="K498" i="10"/>
  <c r="K849" i="10"/>
  <c r="K436" i="10"/>
  <c r="K404" i="10"/>
  <c r="K372" i="10"/>
  <c r="K324" i="10"/>
  <c r="K119" i="10"/>
  <c r="K145" i="10"/>
  <c r="K1535" i="10"/>
  <c r="K1166" i="10"/>
  <c r="K825" i="10"/>
  <c r="K316" i="10"/>
  <c r="K161" i="10"/>
  <c r="O2423" i="10" l="1"/>
  <c r="B2424" i="10"/>
  <c r="O2338" i="10"/>
  <c r="B2339" i="10"/>
  <c r="O2342" i="10"/>
  <c r="O2417" i="10"/>
  <c r="O2345" i="10"/>
  <c r="O2378" i="10"/>
  <c r="O2341" i="10"/>
  <c r="O2365" i="10"/>
  <c r="O2380" i="10"/>
  <c r="O2400" i="10"/>
  <c r="O2407" i="10"/>
  <c r="O2385" i="10"/>
  <c r="O2384" i="10"/>
  <c r="O2402" i="10"/>
  <c r="O2389" i="10"/>
  <c r="O2419" i="10"/>
  <c r="O2347" i="10"/>
  <c r="O2404" i="10"/>
  <c r="O2405" i="10"/>
  <c r="O2409" i="10"/>
  <c r="O2391" i="10"/>
  <c r="O2382" i="10"/>
  <c r="B2767" i="10"/>
  <c r="B2940" i="10"/>
  <c r="B3285" i="10"/>
  <c r="B3457" i="10"/>
  <c r="B2510" i="10"/>
  <c r="B3112" i="10"/>
  <c r="O2339" i="10" l="1"/>
  <c r="O2406" i="10"/>
  <c r="O2387" i="10"/>
  <c r="O2411" i="10"/>
  <c r="O2386" i="10"/>
  <c r="O2410" i="10"/>
  <c r="O2379" i="10"/>
  <c r="O2399" i="10"/>
  <c r="O2373" i="10"/>
  <c r="O2416" i="10"/>
  <c r="O2374" i="10"/>
  <c r="O2359" i="10"/>
  <c r="O2412" i="10"/>
  <c r="O2357" i="10"/>
  <c r="O2348" i="10"/>
  <c r="O2390" i="10"/>
  <c r="O2401" i="10"/>
  <c r="O2414" i="10"/>
  <c r="O2395" i="10"/>
  <c r="O2397" i="10"/>
  <c r="O2371" i="10"/>
  <c r="O2422" i="10"/>
  <c r="O2349" i="10"/>
  <c r="O2392" i="10"/>
  <c r="O2344" i="10"/>
  <c r="O2420" i="10"/>
  <c r="O2360" i="10"/>
  <c r="O2381" i="10"/>
  <c r="O2376" i="10"/>
  <c r="O2421" i="10"/>
  <c r="O2368" i="10"/>
  <c r="O2343" i="10"/>
  <c r="O2350" i="10"/>
  <c r="O2394" i="10"/>
  <c r="O2346" i="10"/>
  <c r="O2413" i="10"/>
  <c r="O2356" i="10"/>
  <c r="O2415" i="10"/>
  <c r="O2362" i="10"/>
  <c r="O2418" i="10"/>
  <c r="O2364" i="10"/>
  <c r="O2396" i="10"/>
  <c r="O2377" i="10"/>
  <c r="O2351" i="10"/>
  <c r="O2388" i="10"/>
  <c r="O2369" i="10"/>
  <c r="O2352" i="10"/>
  <c r="O2358" i="10"/>
  <c r="O2375" i="10"/>
  <c r="O2363" i="10"/>
  <c r="O2408" i="10"/>
  <c r="O2355" i="10"/>
  <c r="O2398" i="10"/>
  <c r="O2370" i="10"/>
  <c r="O2366" i="10"/>
  <c r="O2372" i="10"/>
  <c r="O2393" i="10"/>
  <c r="O2354" i="10"/>
  <c r="O2383" i="10"/>
  <c r="O2403" i="10"/>
  <c r="O2361" i="10"/>
  <c r="O2340" i="10"/>
  <c r="O2353" i="10"/>
  <c r="O2367" i="10"/>
  <c r="B3113" i="10"/>
  <c r="B2511" i="10"/>
  <c r="B3458" i="10"/>
  <c r="B3286" i="10"/>
  <c r="B2941" i="10"/>
  <c r="B2768" i="10"/>
  <c r="B2425" i="10"/>
  <c r="O2424" i="10"/>
  <c r="O2738" i="10" l="1"/>
  <c r="O2758" i="10"/>
  <c r="O2425" i="10"/>
  <c r="B2426" i="10"/>
  <c r="O2430" i="10" s="1"/>
  <c r="B2769" i="10"/>
  <c r="O2768" i="10"/>
  <c r="B2942" i="10"/>
  <c r="B3114" i="10"/>
  <c r="O2688" i="10" l="1"/>
  <c r="O2454" i="10"/>
  <c r="O2582" i="10"/>
  <c r="O2645" i="10"/>
  <c r="O2525" i="10"/>
  <c r="O2495" i="10"/>
  <c r="O2585" i="10"/>
  <c r="O2472" i="10"/>
  <c r="O2502" i="10"/>
  <c r="O2619" i="10"/>
  <c r="O2492" i="10"/>
  <c r="O2608" i="10"/>
  <c r="O2754" i="10"/>
  <c r="O2713" i="10"/>
  <c r="O2630" i="10"/>
  <c r="O2600" i="10"/>
  <c r="O2631" i="10"/>
  <c r="O2572" i="10"/>
  <c r="O2426" i="10"/>
  <c r="O2621" i="10"/>
  <c r="O2767" i="10"/>
  <c r="O2762" i="10"/>
  <c r="O2644" i="10"/>
  <c r="O2428" i="10"/>
  <c r="O2751" i="10"/>
  <c r="O2460" i="10"/>
  <c r="O2539" i="10"/>
  <c r="O2435" i="10"/>
  <c r="O2439" i="10"/>
  <c r="O2764" i="10"/>
  <c r="O2610" i="10"/>
  <c r="O2673" i="10"/>
  <c r="O2551" i="10"/>
  <c r="O2535" i="10"/>
  <c r="O2522" i="10"/>
  <c r="O2615" i="10"/>
  <c r="O2598" i="10"/>
  <c r="O2680" i="10"/>
  <c r="O2664" i="10"/>
  <c r="O2687" i="10"/>
  <c r="O2716" i="10"/>
  <c r="O2466" i="10"/>
  <c r="O2579" i="10"/>
  <c r="O2541" i="10"/>
  <c r="O2697" i="10"/>
  <c r="O2739" i="10"/>
  <c r="O2586" i="10"/>
  <c r="O2679" i="10"/>
  <c r="O2668" i="10"/>
  <c r="O2536" i="10"/>
  <c r="O2681" i="10"/>
  <c r="O2674" i="10"/>
  <c r="O2479" i="10"/>
  <c r="O2471" i="10"/>
  <c r="O2546" i="10"/>
  <c r="O2549" i="10"/>
  <c r="O2505" i="10"/>
  <c r="O2723" i="10"/>
  <c r="O2494" i="10"/>
  <c r="O2756" i="10"/>
  <c r="O2708" i="10"/>
  <c r="O2513" i="10"/>
  <c r="O2653" i="10"/>
  <c r="O2523" i="10"/>
  <c r="O2564" i="10"/>
  <c r="O2700" i="10"/>
  <c r="O2699" i="10"/>
  <c r="O2725" i="10"/>
  <c r="O2761" i="10"/>
  <c r="O2587" i="10"/>
  <c r="O2661" i="10"/>
  <c r="O2465" i="10"/>
  <c r="O2583" i="10"/>
  <c r="O2730" i="10"/>
  <c r="O2733" i="10"/>
  <c r="O2516" i="10"/>
  <c r="O2497" i="10"/>
  <c r="O2520" i="10"/>
  <c r="O2433" i="10"/>
  <c r="O2507" i="10"/>
  <c r="O2432" i="10"/>
  <c r="O2766" i="10"/>
  <c r="O2685" i="10"/>
  <c r="O2683" i="10"/>
  <c r="O2636" i="10"/>
  <c r="O2481" i="10"/>
  <c r="O2441" i="10"/>
  <c r="O2624" i="10"/>
  <c r="O2638" i="10"/>
  <c r="O2561" i="10"/>
  <c r="O2588" i="10"/>
  <c r="O2747" i="10"/>
  <c r="O2427" i="10"/>
  <c r="O2538" i="10"/>
  <c r="O2718" i="10"/>
  <c r="O2603" i="10"/>
  <c r="O2567" i="10"/>
  <c r="O2722" i="10"/>
  <c r="O2628" i="10"/>
  <c r="O2691" i="10"/>
  <c r="O2447" i="10"/>
  <c r="O2667" i="10"/>
  <c r="O2670" i="10"/>
  <c r="O2440" i="10"/>
  <c r="O2554" i="10"/>
  <c r="O2576" i="10"/>
  <c r="O2746" i="10"/>
  <c r="O2488" i="10"/>
  <c r="O2711" i="10"/>
  <c r="O2509" i="10"/>
  <c r="O2506" i="10"/>
  <c r="O2696" i="10"/>
  <c r="O2606" i="10"/>
  <c r="O2627" i="10"/>
  <c r="O2686" i="10"/>
  <c r="O2434" i="10"/>
  <c r="O2648" i="10"/>
  <c r="O2445" i="10"/>
  <c r="O2569" i="10"/>
  <c r="O2612" i="10"/>
  <c r="O2677" i="10"/>
  <c r="O2605" i="10"/>
  <c r="O2719" i="10"/>
  <c r="O2755" i="10"/>
  <c r="O2635" i="10"/>
  <c r="O2748" i="10"/>
  <c r="O2726" i="10"/>
  <c r="O2540" i="10"/>
  <c r="O2533" i="10"/>
  <c r="O2757" i="10"/>
  <c r="O2594" i="10"/>
  <c r="O2446" i="10"/>
  <c r="O2524" i="10"/>
  <c r="O2595" i="10"/>
  <c r="O2552" i="10"/>
  <c r="O2461" i="10"/>
  <c r="O2634" i="10"/>
  <c r="O2759" i="10"/>
  <c r="O2467" i="10"/>
  <c r="O2698" i="10"/>
  <c r="O2640" i="10"/>
  <c r="O2455" i="10"/>
  <c r="O2462" i="10"/>
  <c r="O2665" i="10"/>
  <c r="O2562" i="10"/>
  <c r="O2596" i="10"/>
  <c r="O2740" i="10"/>
  <c r="O2633" i="10"/>
  <c r="O2695" i="10"/>
  <c r="O2729" i="10"/>
  <c r="O2544" i="10"/>
  <c r="O2575" i="10"/>
  <c r="O2602" i="10"/>
  <c r="O2724" i="10"/>
  <c r="O2692" i="10"/>
  <c r="O2580" i="10"/>
  <c r="O2483" i="10"/>
  <c r="O2464" i="10"/>
  <c r="O2727" i="10"/>
  <c r="O2735" i="10"/>
  <c r="O2443" i="10"/>
  <c r="O2593" i="10"/>
  <c r="O2671" i="10"/>
  <c r="O2486" i="10"/>
  <c r="O2521" i="10"/>
  <c r="O2431" i="10"/>
  <c r="O2574" i="10"/>
  <c r="O2450" i="10"/>
  <c r="O2728" i="10"/>
  <c r="O2530" i="10"/>
  <c r="O2558" i="10"/>
  <c r="O2707" i="10"/>
  <c r="O2649" i="10"/>
  <c r="O2429" i="10"/>
  <c r="O2499" i="10"/>
  <c r="O2672" i="10"/>
  <c r="O2651" i="10"/>
  <c r="O2660" i="10"/>
  <c r="O2714" i="10"/>
  <c r="O2639" i="10"/>
  <c r="O2577" i="10"/>
  <c r="O2469" i="10"/>
  <c r="O2503" i="10"/>
  <c r="O2643" i="10"/>
  <c r="O2694" i="10"/>
  <c r="O2590" i="10"/>
  <c r="O2709" i="10"/>
  <c r="O2737" i="10"/>
  <c r="O2599" i="10"/>
  <c r="O2528" i="10"/>
  <c r="O2556" i="10"/>
  <c r="O2557" i="10"/>
  <c r="O2543" i="10"/>
  <c r="O2663" i="10"/>
  <c r="O2736" i="10"/>
  <c r="O2548" i="10"/>
  <c r="O2689" i="10"/>
  <c r="O2573" i="10"/>
  <c r="O2537" i="10"/>
  <c r="O2459" i="10"/>
  <c r="O2765" i="10"/>
  <c r="O2717" i="10"/>
  <c r="O2763" i="10"/>
  <c r="O2438" i="10"/>
  <c r="O2547" i="10"/>
  <c r="O2504" i="10"/>
  <c r="O2704" i="10"/>
  <c r="O2710" i="10"/>
  <c r="O2508" i="10"/>
  <c r="O2706" i="10"/>
  <c r="O2702" i="10"/>
  <c r="O2581" i="10"/>
  <c r="O2457" i="10"/>
  <c r="O2560" i="10"/>
  <c r="O2484" i="10"/>
  <c r="O2578" i="10"/>
  <c r="O2490" i="10"/>
  <c r="O2442" i="10"/>
  <c r="O2559" i="10"/>
  <c r="O2449" i="10"/>
  <c r="O2682" i="10"/>
  <c r="O2519" i="10"/>
  <c r="O2456" i="10"/>
  <c r="O2485" i="10"/>
  <c r="O2512" i="10"/>
  <c r="O2626" i="10"/>
  <c r="O2489" i="10"/>
  <c r="O2529" i="10"/>
  <c r="O2705" i="10"/>
  <c r="O2611" i="10"/>
  <c r="O2675" i="10"/>
  <c r="O2690" i="10"/>
  <c r="O2496" i="10"/>
  <c r="O2666" i="10"/>
  <c r="O2734" i="10"/>
  <c r="O2542" i="10"/>
  <c r="O2753" i="10"/>
  <c r="O2478" i="10"/>
  <c r="O2604" i="10"/>
  <c r="O2566" i="10"/>
  <c r="O2545" i="10"/>
  <c r="O2658" i="10"/>
  <c r="O2468" i="10"/>
  <c r="O2511" i="10"/>
  <c r="O2642" i="10"/>
  <c r="O2632" i="10"/>
  <c r="O2514" i="10"/>
  <c r="O2715" i="10"/>
  <c r="O2448" i="10"/>
  <c r="O2518" i="10"/>
  <c r="O2480" i="10"/>
  <c r="O2444" i="10"/>
  <c r="O2592" i="10"/>
  <c r="O2655" i="10"/>
  <c r="O2436" i="10"/>
  <c r="O2474" i="10"/>
  <c r="O2701" i="10"/>
  <c r="O2565" i="10"/>
  <c r="O2744" i="10"/>
  <c r="O2584" i="10"/>
  <c r="O2563" i="10"/>
  <c r="O2618" i="10"/>
  <c r="O2656" i="10"/>
  <c r="O2760" i="10"/>
  <c r="O2617" i="10"/>
  <c r="O2613" i="10"/>
  <c r="O2622" i="10"/>
  <c r="O2623" i="10"/>
  <c r="O2703" i="10"/>
  <c r="O2693" i="10"/>
  <c r="O2531" i="10"/>
  <c r="O2607" i="10"/>
  <c r="O2741" i="10"/>
  <c r="O2591" i="10"/>
  <c r="O2570" i="10"/>
  <c r="O2669" i="10"/>
  <c r="O2597" i="10"/>
  <c r="O2745" i="10"/>
  <c r="O2482" i="10"/>
  <c r="O2731" i="10"/>
  <c r="O2453" i="10"/>
  <c r="O2743" i="10"/>
  <c r="O2568" i="10"/>
  <c r="O2452" i="10"/>
  <c r="O2515" i="10"/>
  <c r="O2510" i="10"/>
  <c r="O2550" i="10"/>
  <c r="O2637" i="10"/>
  <c r="O2657" i="10"/>
  <c r="O2720" i="10"/>
  <c r="O2463" i="10"/>
  <c r="O2620" i="10"/>
  <c r="O2752" i="10"/>
  <c r="O2629" i="10"/>
  <c r="O2501" i="10"/>
  <c r="O2476" i="10"/>
  <c r="O2491" i="10"/>
  <c r="O2534" i="10"/>
  <c r="O2678" i="10"/>
  <c r="O2473" i="10"/>
  <c r="O2458" i="10"/>
  <c r="O2498" i="10"/>
  <c r="O2616" i="10"/>
  <c r="O2527" i="10"/>
  <c r="O2517" i="10"/>
  <c r="O2641" i="10"/>
  <c r="O2601" i="10"/>
  <c r="O2652" i="10"/>
  <c r="O2553" i="10"/>
  <c r="O2732" i="10"/>
  <c r="O2659" i="10"/>
  <c r="O2662" i="10"/>
  <c r="O2614" i="10"/>
  <c r="O2654" i="10"/>
  <c r="O2742" i="10"/>
  <c r="O2647" i="10"/>
  <c r="O2475" i="10"/>
  <c r="O2571" i="10"/>
  <c r="O2721" i="10"/>
  <c r="O2750" i="10"/>
  <c r="O2500" i="10"/>
  <c r="O2625" i="10"/>
  <c r="O2712" i="10"/>
  <c r="O2493" i="10"/>
  <c r="O2437" i="10"/>
  <c r="O2487" i="10"/>
  <c r="O2526" i="10"/>
  <c r="O2451" i="10"/>
  <c r="O2749" i="10"/>
  <c r="O2555" i="10"/>
  <c r="O2589" i="10"/>
  <c r="O2684" i="10"/>
  <c r="O2676" i="10"/>
  <c r="O3397" i="10"/>
  <c r="O2477" i="10"/>
  <c r="O2609" i="10"/>
  <c r="O2532" i="10"/>
  <c r="O2470" i="10"/>
  <c r="O2650" i="10"/>
  <c r="O2646" i="10"/>
  <c r="B2770" i="10"/>
  <c r="O3387" i="10" s="1"/>
  <c r="O2769" i="10"/>
  <c r="O3044" i="10" l="1"/>
  <c r="O3413" i="10"/>
  <c r="O3216" i="10"/>
  <c r="O3146" i="10"/>
  <c r="O3266" i="10"/>
  <c r="O3154" i="10"/>
  <c r="O2808" i="10"/>
  <c r="O3366" i="10"/>
  <c r="O3228" i="10"/>
  <c r="O2976" i="10"/>
  <c r="O3107" i="10"/>
  <c r="O2892" i="10"/>
  <c r="O3242" i="10"/>
  <c r="O3065" i="10"/>
  <c r="O3304" i="10"/>
  <c r="O2787" i="10"/>
  <c r="O2912" i="10"/>
  <c r="O2965" i="10"/>
  <c r="O3045" i="10"/>
  <c r="O2792" i="10"/>
  <c r="O2906" i="10"/>
  <c r="O3062" i="10"/>
  <c r="O2838" i="10"/>
  <c r="O3070" i="10"/>
  <c r="O3100" i="10"/>
  <c r="O3061" i="10"/>
  <c r="O3321" i="10"/>
  <c r="O3318" i="10"/>
  <c r="O3252" i="10"/>
  <c r="O3119" i="10"/>
  <c r="O2922" i="10"/>
  <c r="O2975" i="10"/>
  <c r="O2782" i="10"/>
  <c r="O3142" i="10"/>
  <c r="O3038" i="10"/>
  <c r="O3330" i="10"/>
  <c r="O3475" i="10"/>
  <c r="O3401" i="10"/>
  <c r="O3268" i="10"/>
  <c r="O2904" i="10"/>
  <c r="O3043" i="10"/>
  <c r="O3381" i="10"/>
  <c r="O3204" i="10"/>
  <c r="O2891" i="10"/>
  <c r="O3289" i="10"/>
  <c r="O3254" i="10"/>
  <c r="O3108" i="10"/>
  <c r="O3113" i="10"/>
  <c r="O3474" i="10"/>
  <c r="O3487" i="10"/>
  <c r="O2987" i="10"/>
  <c r="O3389" i="10"/>
  <c r="O3367" i="10"/>
  <c r="O3301" i="10"/>
  <c r="O2890" i="10"/>
  <c r="O3102" i="10"/>
  <c r="O2930" i="10"/>
  <c r="O3007" i="10"/>
  <c r="O3326" i="10"/>
  <c r="O3480" i="10"/>
  <c r="O3398" i="10"/>
  <c r="O3240" i="10"/>
  <c r="O2791" i="10"/>
  <c r="O2796" i="10"/>
  <c r="O3169" i="10"/>
  <c r="O3087" i="10"/>
  <c r="O2950" i="10"/>
  <c r="O3261" i="10"/>
  <c r="O2883" i="10"/>
  <c r="O2824" i="10"/>
  <c r="O3404" i="10"/>
  <c r="O2898" i="10"/>
  <c r="O3051" i="10"/>
  <c r="O3269" i="10"/>
  <c r="O3388" i="10"/>
  <c r="O3123" i="10"/>
  <c r="O3284" i="10"/>
  <c r="O3417" i="10"/>
  <c r="O2799" i="10"/>
  <c r="O2907" i="10"/>
  <c r="O2827" i="10"/>
  <c r="O3280" i="10"/>
  <c r="O3104" i="10"/>
  <c r="O3153" i="10"/>
  <c r="O3034" i="10"/>
  <c r="O3460" i="10"/>
  <c r="O2795" i="10"/>
  <c r="O3306" i="10"/>
  <c r="O3314" i="10"/>
  <c r="O3150" i="10"/>
  <c r="O2927" i="10"/>
  <c r="O3015" i="10"/>
  <c r="O3135" i="10"/>
  <c r="O2885" i="10"/>
  <c r="O2995" i="10"/>
  <c r="O3329" i="10"/>
  <c r="O3178" i="10"/>
  <c r="O3331" i="10"/>
  <c r="O3379" i="10"/>
  <c r="O3196" i="10"/>
  <c r="O3232" i="10"/>
  <c r="O3459" i="10"/>
  <c r="O3205" i="10"/>
  <c r="O3033" i="10"/>
  <c r="O3172" i="10"/>
  <c r="O3026" i="10"/>
  <c r="O2861" i="10"/>
  <c r="O3214" i="10"/>
  <c r="O3365" i="10"/>
  <c r="O3472" i="10"/>
  <c r="O3206" i="10"/>
  <c r="O2948" i="10"/>
  <c r="O3220" i="10"/>
  <c r="O3393" i="10"/>
  <c r="O3422" i="10"/>
  <c r="O2989" i="10"/>
  <c r="O3222" i="10"/>
  <c r="O2895" i="10"/>
  <c r="O2794" i="10"/>
  <c r="O2834" i="10"/>
  <c r="O3081" i="10"/>
  <c r="O3434" i="10"/>
  <c r="O3157" i="10"/>
  <c r="O2876" i="10"/>
  <c r="O3224" i="10"/>
  <c r="O3114" i="10"/>
  <c r="O3085" i="10"/>
  <c r="O3444" i="10"/>
  <c r="O3088" i="10"/>
  <c r="O3348" i="10"/>
  <c r="O3132" i="10"/>
  <c r="O3392" i="10"/>
  <c r="O2864" i="10"/>
  <c r="O2777" i="10"/>
  <c r="O3122" i="10"/>
  <c r="O3450" i="10"/>
  <c r="O3041" i="10"/>
  <c r="O3486" i="10"/>
  <c r="O3267" i="10"/>
  <c r="O3006" i="10"/>
  <c r="O2903" i="10"/>
  <c r="O3451" i="10"/>
  <c r="O2840" i="10"/>
  <c r="O2829" i="10"/>
  <c r="O2899" i="10"/>
  <c r="O3120" i="10"/>
  <c r="O3023" i="10"/>
  <c r="O2854" i="10"/>
  <c r="O3064" i="10"/>
  <c r="O2971" i="10"/>
  <c r="O3320" i="10"/>
  <c r="O3036" i="10"/>
  <c r="O2858" i="10"/>
  <c r="O3278" i="10"/>
  <c r="O2977" i="10"/>
  <c r="O3109" i="10"/>
  <c r="O3016" i="10"/>
  <c r="O2825" i="10"/>
  <c r="O3076" i="10"/>
  <c r="O3376" i="10"/>
  <c r="O2923" i="10"/>
  <c r="O2968" i="10"/>
  <c r="O2849" i="10"/>
  <c r="O3258" i="10"/>
  <c r="O3160" i="10"/>
  <c r="O3227" i="10"/>
  <c r="O3373" i="10"/>
  <c r="O3086" i="10"/>
  <c r="O2818" i="10"/>
  <c r="O3042" i="10"/>
  <c r="O3461" i="10"/>
  <c r="O3300" i="10"/>
  <c r="O2855" i="10"/>
  <c r="O3091" i="10"/>
  <c r="O3060" i="10"/>
  <c r="O3028" i="10"/>
  <c r="O3277" i="10"/>
  <c r="O2897" i="10"/>
  <c r="O3223" i="10"/>
  <c r="O3429" i="10"/>
  <c r="O2878" i="10"/>
  <c r="O2944" i="10"/>
  <c r="O3011" i="10"/>
  <c r="O3294" i="10"/>
  <c r="O2980" i="10"/>
  <c r="O3405" i="10"/>
  <c r="O3197" i="10"/>
  <c r="O2798" i="10"/>
  <c r="O2776" i="10"/>
  <c r="O3471" i="10"/>
  <c r="O3116" i="10"/>
  <c r="O2821" i="10"/>
  <c r="O3168" i="10"/>
  <c r="O3167" i="10"/>
  <c r="O2773" i="10"/>
  <c r="O3339" i="10"/>
  <c r="O3094" i="10"/>
  <c r="O2909" i="10"/>
  <c r="O3188" i="10"/>
  <c r="O3399" i="10"/>
  <c r="O3008" i="10"/>
  <c r="O3093" i="10"/>
  <c r="O3101" i="10"/>
  <c r="O2785" i="10"/>
  <c r="O3080" i="10"/>
  <c r="O2978" i="10"/>
  <c r="O2845" i="10"/>
  <c r="O3346" i="10"/>
  <c r="O2913" i="10"/>
  <c r="O2820" i="10"/>
  <c r="O3478" i="10"/>
  <c r="O2863" i="10"/>
  <c r="O2872" i="10"/>
  <c r="O2830" i="10"/>
  <c r="O3128" i="10"/>
  <c r="O3415" i="10"/>
  <c r="O2846" i="10"/>
  <c r="O2947" i="10"/>
  <c r="O3275" i="10"/>
  <c r="O3092" i="10"/>
  <c r="O3416" i="10"/>
  <c r="O3124" i="10"/>
  <c r="O3221" i="10"/>
  <c r="O3111" i="10"/>
  <c r="O3185" i="10"/>
  <c r="O3117" i="10"/>
  <c r="O2788" i="10"/>
  <c r="O2815" i="10"/>
  <c r="O3307" i="10"/>
  <c r="O2962" i="10"/>
  <c r="O3097" i="10"/>
  <c r="O2956" i="10"/>
  <c r="O3264" i="10"/>
  <c r="O2848" i="10"/>
  <c r="O2859" i="10"/>
  <c r="O2938" i="10"/>
  <c r="O3057" i="10"/>
  <c r="O3017" i="10"/>
  <c r="O2943" i="10"/>
  <c r="O2921" i="10"/>
  <c r="O3105" i="10"/>
  <c r="O2774" i="10"/>
  <c r="O2905" i="10"/>
  <c r="O3350" i="10"/>
  <c r="O3282" i="10"/>
  <c r="O3187" i="10"/>
  <c r="O2833" i="10"/>
  <c r="O3159" i="10"/>
  <c r="O2973" i="10"/>
  <c r="O3021" i="10"/>
  <c r="O2831" i="10"/>
  <c r="O3400" i="10"/>
  <c r="O3418" i="10"/>
  <c r="O3202" i="10"/>
  <c r="O2801" i="10"/>
  <c r="O2807" i="10"/>
  <c r="O2844" i="10"/>
  <c r="O3099" i="10"/>
  <c r="O3073" i="10"/>
  <c r="O3370" i="10"/>
  <c r="O2908" i="10"/>
  <c r="O3260" i="10"/>
  <c r="O2970" i="10"/>
  <c r="O3276" i="10"/>
  <c r="O3493" i="10"/>
  <c r="O3308" i="10"/>
  <c r="O3140" i="10"/>
  <c r="O3098" i="10"/>
  <c r="O2918" i="10"/>
  <c r="O3343" i="10"/>
  <c r="O2958" i="10"/>
  <c r="O3103" i="10"/>
  <c r="O2994" i="10"/>
  <c r="O3183" i="10"/>
  <c r="O3115" i="10"/>
  <c r="O3189" i="10"/>
  <c r="O2857" i="10"/>
  <c r="O3489" i="10"/>
  <c r="O3363" i="10"/>
  <c r="O3143" i="10"/>
  <c r="O3374" i="10"/>
  <c r="O3482" i="10"/>
  <c r="O3048" i="10"/>
  <c r="O3201" i="10"/>
  <c r="O3299" i="10"/>
  <c r="O2873" i="10"/>
  <c r="O2998" i="10"/>
  <c r="O2819" i="10"/>
  <c r="O3333" i="10"/>
  <c r="O3479" i="10"/>
  <c r="O2915" i="10"/>
  <c r="O2836" i="10"/>
  <c r="O3334" i="10"/>
  <c r="O3408" i="10"/>
  <c r="O3349" i="10"/>
  <c r="O2972" i="10"/>
  <c r="O2902" i="10"/>
  <c r="O3138" i="10"/>
  <c r="O3342" i="10"/>
  <c r="O3126" i="10"/>
  <c r="O3177" i="10"/>
  <c r="O3193" i="10"/>
  <c r="O2920" i="10"/>
  <c r="O3403" i="10"/>
  <c r="O2839" i="10"/>
  <c r="O3219" i="10"/>
  <c r="O2828" i="10"/>
  <c r="O3025" i="10"/>
  <c r="O3358" i="10"/>
  <c r="O3421" i="10"/>
  <c r="O2981" i="10"/>
  <c r="O2856" i="10"/>
  <c r="O2882" i="10"/>
  <c r="O2993" i="10"/>
  <c r="O3245" i="10"/>
  <c r="O3440" i="10"/>
  <c r="O3161" i="10"/>
  <c r="O2842" i="10"/>
  <c r="O3173" i="10"/>
  <c r="O2933" i="10"/>
  <c r="O2813" i="10"/>
  <c r="O3494" i="10"/>
  <c r="O3414" i="10"/>
  <c r="O3144" i="10"/>
  <c r="O2929" i="10"/>
  <c r="O3182" i="10"/>
  <c r="O3454" i="10"/>
  <c r="O3380" i="10"/>
  <c r="O3020" i="10"/>
  <c r="O3448" i="10"/>
  <c r="O3171" i="10"/>
  <c r="O2889" i="10"/>
  <c r="O3095" i="10"/>
  <c r="O3077" i="10"/>
  <c r="O2850" i="10"/>
  <c r="O2786" i="10"/>
  <c r="O2949" i="10"/>
  <c r="O3406" i="10"/>
  <c r="O3491" i="10"/>
  <c r="O2937" i="10"/>
  <c r="O2805" i="10"/>
  <c r="O3255" i="10"/>
  <c r="O2910" i="10"/>
  <c r="O3035" i="10"/>
  <c r="O3244" i="10"/>
  <c r="O3127" i="10"/>
  <c r="O3234" i="10"/>
  <c r="O2996" i="10"/>
  <c r="O3476" i="10"/>
  <c r="O2810" i="10"/>
  <c r="O2869" i="10"/>
  <c r="O3423" i="10"/>
  <c r="O3336" i="10"/>
  <c r="O3133" i="10"/>
  <c r="O2911" i="10"/>
  <c r="O3032" i="10"/>
  <c r="O3203" i="10"/>
  <c r="O3002" i="10"/>
  <c r="O3163" i="10"/>
  <c r="O3293" i="10"/>
  <c r="O3281" i="10"/>
  <c r="O2823" i="10"/>
  <c r="O3303" i="10"/>
  <c r="O3385" i="10"/>
  <c r="O3215" i="10"/>
  <c r="O3004" i="10"/>
  <c r="O3125" i="10"/>
  <c r="O2960" i="10"/>
  <c r="O3075" i="10"/>
  <c r="O3118" i="10"/>
  <c r="O2992" i="10"/>
  <c r="O3194" i="10"/>
  <c r="O3485" i="10"/>
  <c r="O3068" i="10"/>
  <c r="O3225" i="10"/>
  <c r="O3291" i="10"/>
  <c r="O2816" i="10"/>
  <c r="O3029" i="10"/>
  <c r="O3158" i="10"/>
  <c r="O2887" i="10"/>
  <c r="O3347" i="10"/>
  <c r="O2985" i="10"/>
  <c r="O3458" i="10"/>
  <c r="O3298" i="10"/>
  <c r="O3352" i="10"/>
  <c r="O3137" i="10"/>
  <c r="O3184" i="10"/>
  <c r="O3317" i="10"/>
  <c r="O3082" i="10"/>
  <c r="O3445" i="10"/>
  <c r="O3369" i="10"/>
  <c r="O2797" i="10"/>
  <c r="O2841" i="10"/>
  <c r="O2868" i="10"/>
  <c r="O3394" i="10"/>
  <c r="O3198" i="10"/>
  <c r="O3164" i="10"/>
  <c r="O3427" i="10"/>
  <c r="O3211" i="10"/>
  <c r="O3441" i="10"/>
  <c r="O2837" i="10"/>
  <c r="O3402" i="10"/>
  <c r="O3481" i="10"/>
  <c r="O2926" i="10"/>
  <c r="O2959" i="10"/>
  <c r="O3056" i="10"/>
  <c r="O3362" i="10"/>
  <c r="O3354" i="10"/>
  <c r="O3302" i="10"/>
  <c r="O3209" i="10"/>
  <c r="O3305" i="10"/>
  <c r="O3053" i="10"/>
  <c r="O3360" i="10"/>
  <c r="O3488" i="10"/>
  <c r="O2884" i="10"/>
  <c r="O3069" i="10"/>
  <c r="O2925" i="10"/>
  <c r="O3149" i="10"/>
  <c r="O3431" i="10"/>
  <c r="O3243" i="10"/>
  <c r="O2953" i="10"/>
  <c r="O2945" i="10"/>
  <c r="O3456" i="10"/>
  <c r="O3407" i="10"/>
  <c r="O3371" i="10"/>
  <c r="O3309" i="10"/>
  <c r="O2804" i="10"/>
  <c r="O3310" i="10"/>
  <c r="O3009" i="10"/>
  <c r="O3067" i="10"/>
  <c r="O2800" i="10"/>
  <c r="O3432" i="10"/>
  <c r="O3386" i="10"/>
  <c r="O2826" i="10"/>
  <c r="O3156" i="10"/>
  <c r="O3439" i="10"/>
  <c r="O3022" i="10"/>
  <c r="O3328" i="10"/>
  <c r="O3083" i="10"/>
  <c r="O3319" i="10"/>
  <c r="O2880" i="10"/>
  <c r="O2963" i="10"/>
  <c r="O3231" i="10"/>
  <c r="O3382" i="10"/>
  <c r="O2874" i="10"/>
  <c r="O2964" i="10"/>
  <c r="O2875" i="10"/>
  <c r="O3175" i="10"/>
  <c r="O3466" i="10"/>
  <c r="O3235" i="10"/>
  <c r="O3473" i="10"/>
  <c r="O3052" i="10"/>
  <c r="O3332" i="10"/>
  <c r="O3364" i="10"/>
  <c r="O3457" i="10"/>
  <c r="O2852" i="10"/>
  <c r="O3372" i="10"/>
  <c r="O3096" i="10"/>
  <c r="O3226" i="10"/>
  <c r="O3449" i="10"/>
  <c r="O3230" i="10"/>
  <c r="O3286" i="10"/>
  <c r="O3199" i="10"/>
  <c r="O3262" i="10"/>
  <c r="O3141" i="10"/>
  <c r="O3147" i="10"/>
  <c r="O3297" i="10"/>
  <c r="O3181" i="10"/>
  <c r="O3058" i="10"/>
  <c r="O3273" i="10"/>
  <c r="O3136" i="10"/>
  <c r="O2775" i="10"/>
  <c r="O3072" i="10"/>
  <c r="O3443" i="10"/>
  <c r="O3462" i="10"/>
  <c r="O3436" i="10"/>
  <c r="O2954" i="10"/>
  <c r="O2851" i="10"/>
  <c r="O3395" i="10"/>
  <c r="O3248" i="10"/>
  <c r="O3391" i="10"/>
  <c r="O3191" i="10"/>
  <c r="O3005" i="10"/>
  <c r="O3090" i="10"/>
  <c r="O2888" i="10"/>
  <c r="O3139" i="10"/>
  <c r="O3263" i="10"/>
  <c r="O3174" i="10"/>
  <c r="O3229" i="10"/>
  <c r="O2779" i="10"/>
  <c r="O3265" i="10"/>
  <c r="O3410" i="10"/>
  <c r="O3249" i="10"/>
  <c r="O2803" i="10"/>
  <c r="O3368" i="10"/>
  <c r="O3311" i="10"/>
  <c r="O3063" i="10"/>
  <c r="O2986" i="10"/>
  <c r="O3162" i="10"/>
  <c r="O3256" i="10"/>
  <c r="O3055" i="10"/>
  <c r="O2935" i="10"/>
  <c r="O3251" i="10"/>
  <c r="O3378" i="10"/>
  <c r="O3217" i="10"/>
  <c r="O3192" i="10"/>
  <c r="O2822" i="10"/>
  <c r="O3027" i="10"/>
  <c r="O2793" i="10"/>
  <c r="O2866" i="10"/>
  <c r="O3361" i="10"/>
  <c r="O2867" i="10"/>
  <c r="O2988" i="10"/>
  <c r="O3212" i="10"/>
  <c r="O3155" i="10"/>
  <c r="O3338" i="10"/>
  <c r="O3018" i="10"/>
  <c r="O3323" i="10"/>
  <c r="O3483" i="10"/>
  <c r="O2870" i="10"/>
  <c r="O3130" i="10"/>
  <c r="O2772" i="10"/>
  <c r="O3390" i="10"/>
  <c r="O3046" i="10"/>
  <c r="O3039" i="10"/>
  <c r="O3359" i="10"/>
  <c r="O3054" i="10"/>
  <c r="O2811" i="10"/>
  <c r="O2951" i="10"/>
  <c r="O3327" i="10"/>
  <c r="O3290" i="10"/>
  <c r="O3296" i="10"/>
  <c r="O3134" i="10"/>
  <c r="O3179" i="10"/>
  <c r="O3000" i="10"/>
  <c r="O3355" i="10"/>
  <c r="O2853" i="10"/>
  <c r="O2997" i="10"/>
  <c r="O3121" i="10"/>
  <c r="O3430" i="10"/>
  <c r="O3250" i="10"/>
  <c r="O3438" i="10"/>
  <c r="O3357" i="10"/>
  <c r="O3351" i="10"/>
  <c r="O2901" i="10"/>
  <c r="O3322" i="10"/>
  <c r="O3465" i="10"/>
  <c r="O2952" i="10"/>
  <c r="O3433" i="10"/>
  <c r="O3409" i="10"/>
  <c r="O3024" i="10"/>
  <c r="O3195" i="10"/>
  <c r="O3079" i="10"/>
  <c r="O2790" i="10"/>
  <c r="O3180" i="10"/>
  <c r="O3446" i="10"/>
  <c r="O2812" i="10"/>
  <c r="O2879" i="10"/>
  <c r="O2966" i="10"/>
  <c r="O2806" i="10"/>
  <c r="O3049" i="10"/>
  <c r="O2893" i="10"/>
  <c r="O3151" i="10"/>
  <c r="O3010" i="10"/>
  <c r="O3468" i="10"/>
  <c r="O3455" i="10"/>
  <c r="O3236" i="10"/>
  <c r="O2783" i="10"/>
  <c r="O2928" i="10"/>
  <c r="O3470" i="10"/>
  <c r="O3279" i="10"/>
  <c r="O2999" i="10"/>
  <c r="O2969" i="10"/>
  <c r="O3396" i="10"/>
  <c r="O3453" i="10"/>
  <c r="O2957" i="10"/>
  <c r="O3166" i="10"/>
  <c r="O3253" i="10"/>
  <c r="O3176" i="10"/>
  <c r="O2781" i="10"/>
  <c r="O3316" i="10"/>
  <c r="O2919" i="10"/>
  <c r="O2886" i="10"/>
  <c r="O3031" i="10"/>
  <c r="O2914" i="10"/>
  <c r="O2917" i="10"/>
  <c r="O3272" i="10"/>
  <c r="O2809" i="10"/>
  <c r="O2984" i="10"/>
  <c r="O3340" i="10"/>
  <c r="O3259" i="10"/>
  <c r="O2955" i="10"/>
  <c r="O3003" i="10"/>
  <c r="O2916" i="10"/>
  <c r="O3467" i="10"/>
  <c r="O3271" i="10"/>
  <c r="O2802" i="10"/>
  <c r="O2941" i="10"/>
  <c r="O2979" i="10"/>
  <c r="O3257" i="10"/>
  <c r="O2862" i="10"/>
  <c r="O2832" i="10"/>
  <c r="O3165" i="10"/>
  <c r="O3452" i="10"/>
  <c r="O3213" i="10"/>
  <c r="O3490" i="10"/>
  <c r="O3233" i="10"/>
  <c r="O3014" i="10"/>
  <c r="O3112" i="10"/>
  <c r="O3463" i="10"/>
  <c r="O2990" i="10"/>
  <c r="O3078" i="10"/>
  <c r="O2931" i="10"/>
  <c r="O3207" i="10"/>
  <c r="O2894" i="10"/>
  <c r="O3208" i="10"/>
  <c r="O3274" i="10"/>
  <c r="O3411" i="10"/>
  <c r="O2881" i="10"/>
  <c r="O2771" i="10"/>
  <c r="O3040" i="10"/>
  <c r="O3469" i="10"/>
  <c r="O2865" i="10"/>
  <c r="O3435" i="10"/>
  <c r="O3084" i="10"/>
  <c r="O3335" i="10"/>
  <c r="O3345" i="10"/>
  <c r="O3447" i="10"/>
  <c r="O3383" i="10"/>
  <c r="O3477" i="10"/>
  <c r="O3106" i="10"/>
  <c r="O2967" i="10"/>
  <c r="O2900" i="10"/>
  <c r="O2983" i="10"/>
  <c r="O3030" i="10"/>
  <c r="O3012" i="10"/>
  <c r="O3074" i="10"/>
  <c r="O3218" i="10"/>
  <c r="O3295" i="10"/>
  <c r="O2932" i="10"/>
  <c r="O3292" i="10"/>
  <c r="O3484" i="10"/>
  <c r="O2961" i="10"/>
  <c r="O3037" i="10"/>
  <c r="O3312" i="10"/>
  <c r="O2936" i="10"/>
  <c r="O2991" i="10"/>
  <c r="O3152" i="10"/>
  <c r="O3377" i="10"/>
  <c r="O2780" i="10"/>
  <c r="O3131" i="10"/>
  <c r="O3237" i="10"/>
  <c r="O2778" i="10"/>
  <c r="O3344" i="10"/>
  <c r="O3200" i="10"/>
  <c r="O2939" i="10"/>
  <c r="O3324" i="10"/>
  <c r="O3059" i="10"/>
  <c r="O2784" i="10"/>
  <c r="O2843" i="10"/>
  <c r="O3239" i="10"/>
  <c r="O3428" i="10"/>
  <c r="O2974" i="10"/>
  <c r="O3420" i="10"/>
  <c r="O3384" i="10"/>
  <c r="O2860" i="10"/>
  <c r="O3013" i="10"/>
  <c r="O3247" i="10"/>
  <c r="O3047" i="10"/>
  <c r="O3186" i="10"/>
  <c r="O2847" i="10"/>
  <c r="O3287" i="10"/>
  <c r="O3419" i="10"/>
  <c r="O3210" i="10"/>
  <c r="O3190" i="10"/>
  <c r="O2814" i="10"/>
  <c r="O3315" i="10"/>
  <c r="O3145" i="10"/>
  <c r="O3424" i="10"/>
  <c r="O2877" i="10"/>
  <c r="O3283" i="10"/>
  <c r="O3110" i="10"/>
  <c r="O3341" i="10"/>
  <c r="O3246" i="10"/>
  <c r="O2817" i="10"/>
  <c r="O3001" i="10"/>
  <c r="O3241" i="10"/>
  <c r="O2924" i="10"/>
  <c r="O3019" i="10"/>
  <c r="O2982" i="10"/>
  <c r="O3442" i="10"/>
  <c r="O3071" i="10"/>
  <c r="O2871" i="10"/>
  <c r="O2942" i="10"/>
  <c r="O3129" i="10"/>
  <c r="O3089" i="10"/>
  <c r="O3492" i="10"/>
  <c r="O3337" i="10"/>
  <c r="O2946" i="10"/>
  <c r="O3464" i="10"/>
  <c r="O3425" i="10"/>
  <c r="O2940" i="10"/>
  <c r="O3288" i="10"/>
  <c r="O3270" i="10"/>
  <c r="O3170" i="10"/>
  <c r="O2896" i="10"/>
  <c r="O3353" i="10"/>
  <c r="O3325" i="10"/>
  <c r="O3238" i="10"/>
  <c r="O3148" i="10"/>
  <c r="O3375" i="10"/>
  <c r="O3412" i="10"/>
  <c r="O3285" i="10"/>
  <c r="O3356" i="10"/>
  <c r="O3066" i="10"/>
  <c r="O2934" i="10"/>
  <c r="O2835" i="10"/>
  <c r="O3426" i="10"/>
  <c r="O3437" i="10"/>
  <c r="O2789" i="10"/>
  <c r="O3050" i="10"/>
  <c r="O2770" i="10"/>
  <c r="O3313" i="10"/>
</calcChain>
</file>

<file path=xl/sharedStrings.xml><?xml version="1.0" encoding="utf-8"?>
<sst xmlns="http://schemas.openxmlformats.org/spreadsheetml/2006/main" count="13866" uniqueCount="2972">
  <si>
    <t>DH00001</t>
  </si>
  <si>
    <t>DH00002</t>
  </si>
  <si>
    <t>DH00003</t>
  </si>
  <si>
    <t>DH00004</t>
  </si>
  <si>
    <t>DH00005</t>
  </si>
  <si>
    <t>DH00006</t>
  </si>
  <si>
    <t>DH00007</t>
  </si>
  <si>
    <t>DH00008</t>
  </si>
  <si>
    <t>DH00009</t>
  </si>
  <si>
    <t>DH00010</t>
  </si>
  <si>
    <t>DH00011</t>
  </si>
  <si>
    <t>DH00012</t>
  </si>
  <si>
    <t>DH00013</t>
  </si>
  <si>
    <t>DH00014</t>
  </si>
  <si>
    <t>DH00015</t>
  </si>
  <si>
    <t>DH00016</t>
  </si>
  <si>
    <t>DH00017</t>
  </si>
  <si>
    <t>DH00018</t>
  </si>
  <si>
    <t>DH00019</t>
  </si>
  <si>
    <t>DH00020</t>
  </si>
  <si>
    <t>DH00021</t>
  </si>
  <si>
    <t>DH00022</t>
  </si>
  <si>
    <t>DH00023</t>
  </si>
  <si>
    <t>DH00024</t>
  </si>
  <si>
    <t>DH00025</t>
  </si>
  <si>
    <t>DH00026</t>
  </si>
  <si>
    <t>DH00027</t>
  </si>
  <si>
    <t>DH00028</t>
  </si>
  <si>
    <t>DH00029</t>
  </si>
  <si>
    <t>DH00030</t>
  </si>
  <si>
    <t>DH00031</t>
  </si>
  <si>
    <t>DH00032</t>
  </si>
  <si>
    <t>DH00033</t>
  </si>
  <si>
    <t>DH00034</t>
  </si>
  <si>
    <t>DH00035</t>
  </si>
  <si>
    <t>DH00036</t>
  </si>
  <si>
    <t>DH00037</t>
  </si>
  <si>
    <t>DH00038</t>
  </si>
  <si>
    <t>DH00039</t>
  </si>
  <si>
    <t>DH00040</t>
  </si>
  <si>
    <t>DH00041</t>
  </si>
  <si>
    <t>DH00042</t>
  </si>
  <si>
    <t>DH00043</t>
  </si>
  <si>
    <t>DH00044</t>
  </si>
  <si>
    <t>DH00045</t>
  </si>
  <si>
    <t>DH00046</t>
  </si>
  <si>
    <t>DH00047</t>
  </si>
  <si>
    <t>DH00048</t>
  </si>
  <si>
    <t>DH00049</t>
  </si>
  <si>
    <t>DH00050</t>
  </si>
  <si>
    <t>DH00051</t>
  </si>
  <si>
    <t>DH00052</t>
  </si>
  <si>
    <t>DH00053</t>
  </si>
  <si>
    <t>DH00054</t>
  </si>
  <si>
    <t>DH00055</t>
  </si>
  <si>
    <t>DH00056</t>
  </si>
  <si>
    <t>DH00057</t>
  </si>
  <si>
    <t>DH00058</t>
  </si>
  <si>
    <t>DH00059</t>
  </si>
  <si>
    <t>DH00060</t>
  </si>
  <si>
    <t>DH00061</t>
  </si>
  <si>
    <t>DH00062</t>
  </si>
  <si>
    <t>DH00063</t>
  </si>
  <si>
    <t>DH00064</t>
  </si>
  <si>
    <t>DH00065</t>
  </si>
  <si>
    <t>DH00066</t>
  </si>
  <si>
    <t>DH00067</t>
  </si>
  <si>
    <t>DH00068</t>
  </si>
  <si>
    <t>DH00069</t>
  </si>
  <si>
    <t>DH00070</t>
  </si>
  <si>
    <t>DH00071</t>
  </si>
  <si>
    <t>DH00072</t>
  </si>
  <si>
    <t>DH00073</t>
  </si>
  <si>
    <t>DH00074</t>
  </si>
  <si>
    <t>DH00075</t>
  </si>
  <si>
    <t>DH00076</t>
  </si>
  <si>
    <t>DH00077</t>
  </si>
  <si>
    <t>DH00078</t>
  </si>
  <si>
    <t>DH00079</t>
  </si>
  <si>
    <t>DH00080</t>
  </si>
  <si>
    <t>DH00081</t>
  </si>
  <si>
    <t>DH00082</t>
  </si>
  <si>
    <t>DH00083</t>
  </si>
  <si>
    <t>DH00084</t>
  </si>
  <si>
    <t>DH00085</t>
  </si>
  <si>
    <t>DH00086</t>
  </si>
  <si>
    <t>DH00087</t>
  </si>
  <si>
    <t>DH00088</t>
  </si>
  <si>
    <t>DH00089</t>
  </si>
  <si>
    <t>DH00090</t>
  </si>
  <si>
    <t>DH00091</t>
  </si>
  <si>
    <t>DH00092</t>
  </si>
  <si>
    <t>DH00093</t>
  </si>
  <si>
    <t>DH00094</t>
  </si>
  <si>
    <t>DH00095</t>
  </si>
  <si>
    <t>DH00096</t>
  </si>
  <si>
    <t>DH00097</t>
  </si>
  <si>
    <t>DH00098</t>
  </si>
  <si>
    <t>DH00099</t>
  </si>
  <si>
    <t>DH00100</t>
  </si>
  <si>
    <t>DH00101</t>
  </si>
  <si>
    <t>DH00102</t>
  </si>
  <si>
    <t>DH00103</t>
  </si>
  <si>
    <t>DH00104</t>
  </si>
  <si>
    <t>DH00105</t>
  </si>
  <si>
    <t>DH00106</t>
  </si>
  <si>
    <t>DH00107</t>
  </si>
  <si>
    <t>DH00108</t>
  </si>
  <si>
    <t>DH00109</t>
  </si>
  <si>
    <t>DH00110</t>
  </si>
  <si>
    <t>DH00111</t>
  </si>
  <si>
    <t>DH00112</t>
  </si>
  <si>
    <t>DH00113</t>
  </si>
  <si>
    <t>DH00114</t>
  </si>
  <si>
    <t>DH00115</t>
  </si>
  <si>
    <t>DH00116</t>
  </si>
  <si>
    <t>DH00117</t>
  </si>
  <si>
    <t>DH00118</t>
  </si>
  <si>
    <t>DH00119</t>
  </si>
  <si>
    <t>DH00120</t>
  </si>
  <si>
    <t>DH00121</t>
  </si>
  <si>
    <t>DH00122</t>
  </si>
  <si>
    <t>DH00123</t>
  </si>
  <si>
    <t>DH00124</t>
  </si>
  <si>
    <t>DH00125</t>
  </si>
  <si>
    <t>DH00126</t>
  </si>
  <si>
    <t>DH00127</t>
  </si>
  <si>
    <t>DH00128</t>
  </si>
  <si>
    <t>DH00129</t>
  </si>
  <si>
    <t>DH00130</t>
  </si>
  <si>
    <t>DH00131</t>
  </si>
  <si>
    <t>DH00132</t>
  </si>
  <si>
    <t>DH00133</t>
  </si>
  <si>
    <t>DH00134</t>
  </si>
  <si>
    <t>DH00135</t>
  </si>
  <si>
    <t>DH00136</t>
  </si>
  <si>
    <t>DH00137</t>
  </si>
  <si>
    <t>DH00138</t>
  </si>
  <si>
    <t>DH00139</t>
  </si>
  <si>
    <t>DH00140</t>
  </si>
  <si>
    <t>DH00141</t>
  </si>
  <si>
    <t>DH00142</t>
  </si>
  <si>
    <t>DH00143</t>
  </si>
  <si>
    <t>DH00144</t>
  </si>
  <si>
    <t>DH00145</t>
  </si>
  <si>
    <t>DH00146</t>
  </si>
  <si>
    <t>DH00147</t>
  </si>
  <si>
    <t>DH00148</t>
  </si>
  <si>
    <t>DH00149</t>
  </si>
  <si>
    <t>DH00150</t>
  </si>
  <si>
    <t>DH00151</t>
  </si>
  <si>
    <t>DH00152</t>
  </si>
  <si>
    <t>DH00153</t>
  </si>
  <si>
    <t>DH00154</t>
  </si>
  <si>
    <t>DH00155</t>
  </si>
  <si>
    <t>DH00156</t>
  </si>
  <si>
    <t>DH00157</t>
  </si>
  <si>
    <t>DH00158</t>
  </si>
  <si>
    <t>DH00159</t>
  </si>
  <si>
    <t>DH00160</t>
  </si>
  <si>
    <t>DH00161</t>
  </si>
  <si>
    <t>DH00162</t>
  </si>
  <si>
    <t>DH00163</t>
  </si>
  <si>
    <t>DH00164</t>
  </si>
  <si>
    <t>DH00165</t>
  </si>
  <si>
    <t>DH00166</t>
  </si>
  <si>
    <t>DH00167</t>
  </si>
  <si>
    <t>DH00168</t>
  </si>
  <si>
    <t>DH00169</t>
  </si>
  <si>
    <t>DH00170</t>
  </si>
  <si>
    <t>DH00171</t>
  </si>
  <si>
    <t>DH00172</t>
  </si>
  <si>
    <t>DH00173</t>
  </si>
  <si>
    <t>DH00174</t>
  </si>
  <si>
    <t>DH00175</t>
  </si>
  <si>
    <t>DH00176</t>
  </si>
  <si>
    <t>DH00177</t>
  </si>
  <si>
    <t>DH00178</t>
  </si>
  <si>
    <t>DH00179</t>
  </si>
  <si>
    <t>DH00180</t>
  </si>
  <si>
    <t>DH00181</t>
  </si>
  <si>
    <t>DH00182</t>
  </si>
  <si>
    <t>DH00183</t>
  </si>
  <si>
    <t>DH00184</t>
  </si>
  <si>
    <t>DH00185</t>
  </si>
  <si>
    <t>DH00186</t>
  </si>
  <si>
    <t>DH00187</t>
  </si>
  <si>
    <t>DH00188</t>
  </si>
  <si>
    <t>DH00189</t>
  </si>
  <si>
    <t>DH00190</t>
  </si>
  <si>
    <t>DH00191</t>
  </si>
  <si>
    <t>DH00192</t>
  </si>
  <si>
    <t>DH00193</t>
  </si>
  <si>
    <t>DH00194</t>
  </si>
  <si>
    <t>DH00195</t>
  </si>
  <si>
    <t>DH00196</t>
  </si>
  <si>
    <t>DH00197</t>
  </si>
  <si>
    <t>DH00198</t>
  </si>
  <si>
    <t>DH00199</t>
  </si>
  <si>
    <t>DH00200</t>
  </si>
  <si>
    <t>DH00201</t>
  </si>
  <si>
    <t>DH00202</t>
  </si>
  <si>
    <t>DH00203</t>
  </si>
  <si>
    <t>DH00204</t>
  </si>
  <si>
    <t>DH00205</t>
  </si>
  <si>
    <t>DH00206</t>
  </si>
  <si>
    <t>DH00207</t>
  </si>
  <si>
    <t>DH00208</t>
  </si>
  <si>
    <t>DH00209</t>
  </si>
  <si>
    <t>DH00210</t>
  </si>
  <si>
    <t>DH00211</t>
  </si>
  <si>
    <t>DH00212</t>
  </si>
  <si>
    <t>DH00213</t>
  </si>
  <si>
    <t>DH00214</t>
  </si>
  <si>
    <t>DH00215</t>
  </si>
  <si>
    <t>DH00216</t>
  </si>
  <si>
    <t>DH00218</t>
  </si>
  <si>
    <t>DH00219</t>
  </si>
  <si>
    <t>DH00220</t>
  </si>
  <si>
    <t>DH00221</t>
  </si>
  <si>
    <t>DH00222</t>
  </si>
  <si>
    <t>DH00223</t>
  </si>
  <si>
    <t>DH00224</t>
  </si>
  <si>
    <t>DH00225</t>
  </si>
  <si>
    <t>DH00226</t>
  </si>
  <si>
    <t>DH00227</t>
  </si>
  <si>
    <t>DH00228</t>
  </si>
  <si>
    <t>DH00229</t>
  </si>
  <si>
    <t>DH00230</t>
  </si>
  <si>
    <t>DH00231</t>
  </si>
  <si>
    <t>DH00232</t>
  </si>
  <si>
    <t>DH00233</t>
  </si>
  <si>
    <t>DH00234</t>
  </si>
  <si>
    <t>DH00235</t>
  </si>
  <si>
    <t>DH00236</t>
  </si>
  <si>
    <t>DH00237</t>
  </si>
  <si>
    <t>DH00238</t>
  </si>
  <si>
    <t>DH00239</t>
  </si>
  <si>
    <t>DH00240</t>
  </si>
  <si>
    <t>DH00241</t>
  </si>
  <si>
    <t>DH00242</t>
  </si>
  <si>
    <t>DH00243</t>
  </si>
  <si>
    <t>DH00244</t>
  </si>
  <si>
    <t>DH00245</t>
  </si>
  <si>
    <t>DH00246</t>
  </si>
  <si>
    <t>DH00247</t>
  </si>
  <si>
    <t>DH00248</t>
  </si>
  <si>
    <t>DH00249</t>
  </si>
  <si>
    <t>DH00250</t>
  </si>
  <si>
    <t>DH00251</t>
  </si>
  <si>
    <t>DH00252</t>
  </si>
  <si>
    <t>DH00253</t>
  </si>
  <si>
    <t>DH00254</t>
  </si>
  <si>
    <t>DH00255</t>
  </si>
  <si>
    <t>DH00256</t>
  </si>
  <si>
    <t>DH00257</t>
  </si>
  <si>
    <t>DH00258</t>
  </si>
  <si>
    <t>DH00259</t>
  </si>
  <si>
    <t>DH00260</t>
  </si>
  <si>
    <t>DH00261</t>
  </si>
  <si>
    <t>DH00262</t>
  </si>
  <si>
    <t>DH00263</t>
  </si>
  <si>
    <t>DH00264</t>
  </si>
  <si>
    <t>DH00265</t>
  </si>
  <si>
    <t>DH00266</t>
  </si>
  <si>
    <t>DH00267</t>
  </si>
  <si>
    <t>DH00268</t>
  </si>
  <si>
    <t>DH00269</t>
  </si>
  <si>
    <t>DH00270</t>
  </si>
  <si>
    <t>DH00271</t>
  </si>
  <si>
    <t>DH00272</t>
  </si>
  <si>
    <t>DH00273</t>
  </si>
  <si>
    <t>DH00274</t>
  </si>
  <si>
    <t>DH00275</t>
  </si>
  <si>
    <t>DH00276</t>
  </si>
  <si>
    <t>DH00277</t>
  </si>
  <si>
    <t>DH00278</t>
  </si>
  <si>
    <t>DH00279</t>
  </si>
  <si>
    <t>DH00280</t>
  </si>
  <si>
    <t>DH00281</t>
  </si>
  <si>
    <t>DH00282</t>
  </si>
  <si>
    <t>DH00283</t>
  </si>
  <si>
    <t>DH00284</t>
  </si>
  <si>
    <t>DH00285</t>
  </si>
  <si>
    <t>DH00286</t>
  </si>
  <si>
    <t>DH00287</t>
  </si>
  <si>
    <t>DH00288</t>
  </si>
  <si>
    <t>DH00289</t>
  </si>
  <si>
    <t>DH00290</t>
  </si>
  <si>
    <t>DH00291</t>
  </si>
  <si>
    <t>DH00292</t>
  </si>
  <si>
    <t>DH00293</t>
  </si>
  <si>
    <t>DH00294</t>
  </si>
  <si>
    <t>DH00295</t>
  </si>
  <si>
    <t>DH00296</t>
  </si>
  <si>
    <t>DH00297</t>
  </si>
  <si>
    <t>DH00298</t>
  </si>
  <si>
    <t>DH00299</t>
  </si>
  <si>
    <t>DH00300</t>
  </si>
  <si>
    <t>DH00301</t>
  </si>
  <si>
    <t>DH00302</t>
  </si>
  <si>
    <t>DH00303</t>
  </si>
  <si>
    <t>DH00304</t>
  </si>
  <si>
    <t>DH00305</t>
  </si>
  <si>
    <t>DH00306</t>
  </si>
  <si>
    <t>DH00307</t>
  </si>
  <si>
    <t>DH00308</t>
  </si>
  <si>
    <t>DH00309</t>
  </si>
  <si>
    <t>DH00310</t>
  </si>
  <si>
    <t>DH00311</t>
  </si>
  <si>
    <t>DH00312</t>
  </si>
  <si>
    <t>DH00313</t>
  </si>
  <si>
    <t>DH00314</t>
  </si>
  <si>
    <t>DH00315</t>
  </si>
  <si>
    <t>DH00316</t>
  </si>
  <si>
    <t>DH00317</t>
  </si>
  <si>
    <t>DH00318</t>
  </si>
  <si>
    <t>DH00319</t>
  </si>
  <si>
    <t>DH00320</t>
  </si>
  <si>
    <t>DH00321</t>
  </si>
  <si>
    <t>DH00322</t>
  </si>
  <si>
    <t>DH00323</t>
  </si>
  <si>
    <t>DH00324</t>
  </si>
  <si>
    <t>DH00325</t>
  </si>
  <si>
    <t>DH00326</t>
  </si>
  <si>
    <t>DH00327</t>
  </si>
  <si>
    <t>DH00328</t>
  </si>
  <si>
    <t>DH00329</t>
  </si>
  <si>
    <t>DH00330</t>
  </si>
  <si>
    <t>DH00331</t>
  </si>
  <si>
    <t>DH00332</t>
  </si>
  <si>
    <t>DH00333</t>
  </si>
  <si>
    <t>DH00334</t>
  </si>
  <si>
    <t>DH00335</t>
  </si>
  <si>
    <t>DH00336</t>
  </si>
  <si>
    <t>DH00337</t>
  </si>
  <si>
    <t>DH00338</t>
  </si>
  <si>
    <t>DH00339</t>
  </si>
  <si>
    <t>DH00340</t>
  </si>
  <si>
    <t>DH00341</t>
  </si>
  <si>
    <t>DH00342</t>
  </si>
  <si>
    <t>DH00343</t>
  </si>
  <si>
    <t>DH00344</t>
  </si>
  <si>
    <t>DH00345</t>
  </si>
  <si>
    <t>DH00346</t>
  </si>
  <si>
    <t>DH00347</t>
  </si>
  <si>
    <t>DH00348</t>
  </si>
  <si>
    <t>DH00349</t>
  </si>
  <si>
    <t>DH00350</t>
  </si>
  <si>
    <t>DH00351</t>
  </si>
  <si>
    <t>DH00352</t>
  </si>
  <si>
    <t>DH00353</t>
  </si>
  <si>
    <t>DH00354</t>
  </si>
  <si>
    <t>DH00355</t>
  </si>
  <si>
    <t>DH00356</t>
  </si>
  <si>
    <t>DH00357</t>
  </si>
  <si>
    <t>DH00358</t>
  </si>
  <si>
    <t>DH00359</t>
  </si>
  <si>
    <t>DH00360</t>
  </si>
  <si>
    <t>DH00361</t>
  </si>
  <si>
    <t>DH00362</t>
  </si>
  <si>
    <t>DH00363</t>
  </si>
  <si>
    <t>DH00364</t>
  </si>
  <si>
    <t>DH00365</t>
  </si>
  <si>
    <t>DH00366</t>
  </si>
  <si>
    <t>DH00367</t>
  </si>
  <si>
    <t>DH00368</t>
  </si>
  <si>
    <t>DH00369</t>
  </si>
  <si>
    <t>DH00370</t>
  </si>
  <si>
    <t>DH00371</t>
  </si>
  <si>
    <t>DH00372</t>
  </si>
  <si>
    <t>DH00373</t>
  </si>
  <si>
    <t>DH00374</t>
  </si>
  <si>
    <t>DH00375</t>
  </si>
  <si>
    <t>DH00376</t>
  </si>
  <si>
    <t>DH00377</t>
  </si>
  <si>
    <t>DH00378</t>
  </si>
  <si>
    <t>DH00379</t>
  </si>
  <si>
    <t>DH00380</t>
  </si>
  <si>
    <t>DH00381</t>
  </si>
  <si>
    <t>DH00382</t>
  </si>
  <si>
    <t>DH00383</t>
  </si>
  <si>
    <t>DH00384</t>
  </si>
  <si>
    <t>DH00385</t>
  </si>
  <si>
    <t>DH00386</t>
  </si>
  <si>
    <t>DH00387</t>
  </si>
  <si>
    <t>DH00388</t>
  </si>
  <si>
    <t>DH00389</t>
  </si>
  <si>
    <t>DH00390</t>
  </si>
  <si>
    <t>DH00391</t>
  </si>
  <si>
    <t>DH00392</t>
  </si>
  <si>
    <t>DH00393</t>
  </si>
  <si>
    <t>DH00394</t>
  </si>
  <si>
    <t>DH00395</t>
  </si>
  <si>
    <t>DH00396</t>
  </si>
  <si>
    <t>DH00397</t>
  </si>
  <si>
    <t>DH00398</t>
  </si>
  <si>
    <t>DH00399</t>
  </si>
  <si>
    <t>DH00400</t>
  </si>
  <si>
    <t>DH00401</t>
  </si>
  <si>
    <t>DH00402</t>
  </si>
  <si>
    <t>DH00403</t>
  </si>
  <si>
    <t>DH00404</t>
  </si>
  <si>
    <t>DH00405</t>
  </si>
  <si>
    <t>DH00406</t>
  </si>
  <si>
    <t>DH00407</t>
  </si>
  <si>
    <t>DH00408</t>
  </si>
  <si>
    <t>DH00409</t>
  </si>
  <si>
    <t>DH00410</t>
  </si>
  <si>
    <t>DH00411</t>
  </si>
  <si>
    <t>DH00412</t>
  </si>
  <si>
    <t>DH00413</t>
  </si>
  <si>
    <t>DH00414</t>
  </si>
  <si>
    <t>DH00415</t>
  </si>
  <si>
    <t>DH00416</t>
  </si>
  <si>
    <t>DH00417</t>
  </si>
  <si>
    <t>DH00418</t>
  </si>
  <si>
    <t>DH00419</t>
  </si>
  <si>
    <t>DH00420</t>
  </si>
  <si>
    <t>DH00421</t>
  </si>
  <si>
    <t>DH00422</t>
  </si>
  <si>
    <t>DH00423</t>
  </si>
  <si>
    <t>DH00424</t>
  </si>
  <si>
    <t>DH00425</t>
  </si>
  <si>
    <t>DH00426</t>
  </si>
  <si>
    <t>DH00427</t>
  </si>
  <si>
    <t>DH00428</t>
  </si>
  <si>
    <t>DH00429</t>
  </si>
  <si>
    <t>DH00430</t>
  </si>
  <si>
    <t>DH00431</t>
  </si>
  <si>
    <t>DH00432</t>
  </si>
  <si>
    <t>DH00433</t>
  </si>
  <si>
    <t>DH00434</t>
  </si>
  <si>
    <t>DH00435</t>
  </si>
  <si>
    <t>DH00436</t>
  </si>
  <si>
    <t>DH00437</t>
  </si>
  <si>
    <t>DH00438</t>
  </si>
  <si>
    <t>DH00439</t>
  </si>
  <si>
    <t>DH00440</t>
  </si>
  <si>
    <t>DH00441</t>
  </si>
  <si>
    <t>DH00442</t>
  </si>
  <si>
    <t>DH00443</t>
  </si>
  <si>
    <t>DH00444</t>
  </si>
  <si>
    <t>DH00445</t>
  </si>
  <si>
    <t>DH00446</t>
  </si>
  <si>
    <t>DH00447</t>
  </si>
  <si>
    <t>DH00448</t>
  </si>
  <si>
    <t>DH00449</t>
  </si>
  <si>
    <t>DH00450</t>
  </si>
  <si>
    <t>DH00451</t>
  </si>
  <si>
    <t>DH00452</t>
  </si>
  <si>
    <t>DH00453</t>
  </si>
  <si>
    <t>DH00454</t>
  </si>
  <si>
    <t>DH00455</t>
  </si>
  <si>
    <t>DH00456</t>
  </si>
  <si>
    <t>DH00457</t>
  </si>
  <si>
    <t>DH00458</t>
  </si>
  <si>
    <t>DH00459</t>
  </si>
  <si>
    <t>DH00460</t>
  </si>
  <si>
    <t>DH00461</t>
  </si>
  <si>
    <t>DH00462</t>
  </si>
  <si>
    <t>DH00463</t>
  </si>
  <si>
    <t>DH00464</t>
  </si>
  <si>
    <t>DH00465</t>
  </si>
  <si>
    <t>DH00466</t>
  </si>
  <si>
    <t>DH00467</t>
  </si>
  <si>
    <t>DH00468</t>
  </si>
  <si>
    <t>DH00469</t>
  </si>
  <si>
    <t>DH00470</t>
  </si>
  <si>
    <t>DH00471</t>
  </si>
  <si>
    <t>DH00472</t>
  </si>
  <si>
    <t>DH00473</t>
  </si>
  <si>
    <t>DH00474</t>
  </si>
  <si>
    <t>DH00475</t>
  </si>
  <si>
    <t>DH00476</t>
  </si>
  <si>
    <t>DH00477</t>
  </si>
  <si>
    <t>DH00478</t>
  </si>
  <si>
    <t>DH00479</t>
  </si>
  <si>
    <t>DH00480</t>
  </si>
  <si>
    <t>DH00481</t>
  </si>
  <si>
    <t>DH00482</t>
  </si>
  <si>
    <t>DH00483</t>
  </si>
  <si>
    <t>DH00484</t>
  </si>
  <si>
    <t>DH00485</t>
  </si>
  <si>
    <t>DH00486</t>
  </si>
  <si>
    <t>DH00487</t>
  </si>
  <si>
    <t>DH00488</t>
  </si>
  <si>
    <t>DH00489</t>
  </si>
  <si>
    <t>DH00490</t>
  </si>
  <si>
    <t>DH00491</t>
  </si>
  <si>
    <t>DH00492</t>
  </si>
  <si>
    <t>DH00493</t>
  </si>
  <si>
    <t>DH00494</t>
  </si>
  <si>
    <t>DH00495</t>
  </si>
  <si>
    <t>DH00496</t>
  </si>
  <si>
    <t>DH00497</t>
  </si>
  <si>
    <t>DH00498</t>
  </si>
  <si>
    <t>DH00499</t>
  </si>
  <si>
    <t>DH00500</t>
  </si>
  <si>
    <t>DH00501</t>
  </si>
  <si>
    <t>DH00502</t>
  </si>
  <si>
    <t>DH00503</t>
  </si>
  <si>
    <t>DH00504</t>
  </si>
  <si>
    <t>DH00505</t>
  </si>
  <si>
    <t>DH00506</t>
  </si>
  <si>
    <t>DH00507</t>
  </si>
  <si>
    <t>DH00508</t>
  </si>
  <si>
    <t>DH00509</t>
  </si>
  <si>
    <t>DH00510</t>
  </si>
  <si>
    <t>DH00511</t>
  </si>
  <si>
    <t>DH00512</t>
  </si>
  <si>
    <t>DH00513</t>
  </si>
  <si>
    <t>DH00514</t>
  </si>
  <si>
    <t>DH00515</t>
  </si>
  <si>
    <t>DH00516</t>
  </si>
  <si>
    <t>DH00517</t>
  </si>
  <si>
    <t>DH00518</t>
  </si>
  <si>
    <t>DH00519</t>
  </si>
  <si>
    <t>DH00520</t>
  </si>
  <si>
    <t>DH00521</t>
  </si>
  <si>
    <t>DH00522</t>
  </si>
  <si>
    <t>DH00523</t>
  </si>
  <si>
    <t>DH00524</t>
  </si>
  <si>
    <t>DH00525</t>
  </si>
  <si>
    <t>DH00526</t>
  </si>
  <si>
    <t>DH00527</t>
  </si>
  <si>
    <t>DH00528</t>
  </si>
  <si>
    <t>DH00529</t>
  </si>
  <si>
    <t>DH00530</t>
  </si>
  <si>
    <t>DH00531</t>
  </si>
  <si>
    <t>DH00532</t>
  </si>
  <si>
    <t>DH00533</t>
  </si>
  <si>
    <t>DH00534</t>
  </si>
  <si>
    <t>DH00535</t>
  </si>
  <si>
    <t>DH00536</t>
  </si>
  <si>
    <t>DH00537</t>
  </si>
  <si>
    <t>DH00538</t>
  </si>
  <si>
    <t>DH00539</t>
  </si>
  <si>
    <t>DH00540</t>
  </si>
  <si>
    <t>DH00541</t>
  </si>
  <si>
    <t>DH00542</t>
  </si>
  <si>
    <t>DH00543</t>
  </si>
  <si>
    <t>DH00544</t>
  </si>
  <si>
    <t>DH00545</t>
  </si>
  <si>
    <t>DH00546</t>
  </si>
  <si>
    <t>DH00547</t>
  </si>
  <si>
    <t>DH00548</t>
  </si>
  <si>
    <t>DH00549</t>
  </si>
  <si>
    <t>DH00550</t>
  </si>
  <si>
    <t>DH00551</t>
  </si>
  <si>
    <t>DH00552</t>
  </si>
  <si>
    <t>DH00553</t>
  </si>
  <si>
    <t>DH00554</t>
  </si>
  <si>
    <t>DH00555</t>
  </si>
  <si>
    <t>DH00556</t>
  </si>
  <si>
    <t>DH00557</t>
  </si>
  <si>
    <t>DH00558</t>
  </si>
  <si>
    <t>DH00559</t>
  </si>
  <si>
    <t>DH00560</t>
  </si>
  <si>
    <t>DH00561</t>
  </si>
  <si>
    <t>DH00562</t>
  </si>
  <si>
    <t>DH00563</t>
  </si>
  <si>
    <t>DH00564</t>
  </si>
  <si>
    <t>DH00565</t>
  </si>
  <si>
    <t>DH00566</t>
  </si>
  <si>
    <t>DH00567</t>
  </si>
  <si>
    <t>DH00568</t>
  </si>
  <si>
    <t>DH00569</t>
  </si>
  <si>
    <t>DH00570</t>
  </si>
  <si>
    <t>DH00571</t>
  </si>
  <si>
    <t>DH00572</t>
  </si>
  <si>
    <t>DH00573</t>
  </si>
  <si>
    <t>DH00574</t>
  </si>
  <si>
    <t>DH00575</t>
  </si>
  <si>
    <t>DH00576</t>
  </si>
  <si>
    <t>DH00577</t>
  </si>
  <si>
    <t>DH00578</t>
  </si>
  <si>
    <t>DH00579</t>
  </si>
  <si>
    <t>DH00580</t>
  </si>
  <si>
    <t>DH00581</t>
  </si>
  <si>
    <t>DH00582</t>
  </si>
  <si>
    <t>DH00583</t>
  </si>
  <si>
    <t>DH00584</t>
  </si>
  <si>
    <t>DH00585</t>
  </si>
  <si>
    <t>DH00586</t>
  </si>
  <si>
    <t>DH00587</t>
  </si>
  <si>
    <t>DH00588</t>
  </si>
  <si>
    <t>DH00589</t>
  </si>
  <si>
    <t>DH00590</t>
  </si>
  <si>
    <t>DH00591</t>
  </si>
  <si>
    <t>DH00592</t>
  </si>
  <si>
    <t>DH00593</t>
  </si>
  <si>
    <t>DH00594</t>
  </si>
  <si>
    <t>DH00595</t>
  </si>
  <si>
    <t>DH00596</t>
  </si>
  <si>
    <t>DH00597</t>
  </si>
  <si>
    <t>DH00598</t>
  </si>
  <si>
    <t>DH00599</t>
  </si>
  <si>
    <t>DH00600</t>
  </si>
  <si>
    <t>DH00601</t>
  </si>
  <si>
    <t>DH00602</t>
  </si>
  <si>
    <t>DH00603</t>
  </si>
  <si>
    <t>DH00604</t>
  </si>
  <si>
    <t>DH00605</t>
  </si>
  <si>
    <t>DH00606</t>
  </si>
  <si>
    <t>DH00607</t>
  </si>
  <si>
    <t>DH00608</t>
  </si>
  <si>
    <t>DH00609</t>
  </si>
  <si>
    <t>DH00610</t>
  </si>
  <si>
    <t>DH00611</t>
  </si>
  <si>
    <t>DH00612</t>
  </si>
  <si>
    <t>DH00613</t>
  </si>
  <si>
    <t>DH00614</t>
  </si>
  <si>
    <t>DH00615</t>
  </si>
  <si>
    <t>DH00616</t>
  </si>
  <si>
    <t>DH00617</t>
  </si>
  <si>
    <t>DH00618</t>
  </si>
  <si>
    <t>DH00619</t>
  </si>
  <si>
    <t>DH00620</t>
  </si>
  <si>
    <t>DH00621</t>
  </si>
  <si>
    <t>DH00622</t>
  </si>
  <si>
    <t>DH00623</t>
  </si>
  <si>
    <t>DH00624</t>
  </si>
  <si>
    <t>DH00625</t>
  </si>
  <si>
    <t>DH00626</t>
  </si>
  <si>
    <t>DH00627</t>
  </si>
  <si>
    <t>DH00628</t>
  </si>
  <si>
    <t>DH00629</t>
  </si>
  <si>
    <t>DH00630</t>
  </si>
  <si>
    <t>DH00631</t>
  </si>
  <si>
    <t>DH00632</t>
  </si>
  <si>
    <t>DH00633</t>
  </si>
  <si>
    <t>DH00634</t>
  </si>
  <si>
    <t>DH00635</t>
  </si>
  <si>
    <t>DH00636</t>
  </si>
  <si>
    <t>DH00637</t>
  </si>
  <si>
    <t>DH00638</t>
  </si>
  <si>
    <t>DH00639</t>
  </si>
  <si>
    <t>DH00640</t>
  </si>
  <si>
    <t>DH00641</t>
  </si>
  <si>
    <t>DH00642</t>
  </si>
  <si>
    <t>DH00643</t>
  </si>
  <si>
    <t>DH00644</t>
  </si>
  <si>
    <t>DH00645</t>
  </si>
  <si>
    <t>DH00646</t>
  </si>
  <si>
    <t>DH00647</t>
  </si>
  <si>
    <t>DH00648</t>
  </si>
  <si>
    <t>DH00649</t>
  </si>
  <si>
    <t>DH00650</t>
  </si>
  <si>
    <t>DH00651</t>
  </si>
  <si>
    <t>DH00652</t>
  </si>
  <si>
    <t>DH00653</t>
  </si>
  <si>
    <t>DH00654</t>
  </si>
  <si>
    <t>DH00655</t>
  </si>
  <si>
    <t>DH00656</t>
  </si>
  <si>
    <t>DH00657</t>
  </si>
  <si>
    <t>DH00658</t>
  </si>
  <si>
    <t>DH00659</t>
  </si>
  <si>
    <t>DH00660</t>
  </si>
  <si>
    <t>DH00661</t>
  </si>
  <si>
    <t>DH00662</t>
  </si>
  <si>
    <t>DH00663</t>
  </si>
  <si>
    <t>DH00664</t>
  </si>
  <si>
    <t>DH00665</t>
  </si>
  <si>
    <t>DH00666</t>
  </si>
  <si>
    <t>DH00667</t>
  </si>
  <si>
    <t>DH00668</t>
  </si>
  <si>
    <t>DH00669</t>
  </si>
  <si>
    <t>DH00670</t>
  </si>
  <si>
    <t>DH00671</t>
  </si>
  <si>
    <t>DH00672</t>
  </si>
  <si>
    <t>DH00673</t>
  </si>
  <si>
    <t>DH00674</t>
  </si>
  <si>
    <t>DH00675</t>
  </si>
  <si>
    <t>DH00676</t>
  </si>
  <si>
    <t>DH00677</t>
  </si>
  <si>
    <t>DH00678</t>
  </si>
  <si>
    <t>DH00679</t>
  </si>
  <si>
    <t>DH00680</t>
  </si>
  <si>
    <t>DH00681</t>
  </si>
  <si>
    <t>DH00682</t>
  </si>
  <si>
    <t>DH00683</t>
  </si>
  <si>
    <t>DH00684</t>
  </si>
  <si>
    <t>DH00685</t>
  </si>
  <si>
    <t>DH00686</t>
  </si>
  <si>
    <t>DH00687</t>
  </si>
  <si>
    <t>DH00688</t>
  </si>
  <si>
    <t>DH00689</t>
  </si>
  <si>
    <t>DH00690</t>
  </si>
  <si>
    <t>DH00691</t>
  </si>
  <si>
    <t>DH00692</t>
  </si>
  <si>
    <t>DH00693</t>
  </si>
  <si>
    <t>DH00694</t>
  </si>
  <si>
    <t>DH00695</t>
  </si>
  <si>
    <t>DH00696</t>
  </si>
  <si>
    <t>DH00697</t>
  </si>
  <si>
    <t>DH00698</t>
  </si>
  <si>
    <t>DH00699</t>
  </si>
  <si>
    <t>DH00700</t>
  </si>
  <si>
    <t>DH00701</t>
  </si>
  <si>
    <t>DH00702</t>
  </si>
  <si>
    <t>DH00703</t>
  </si>
  <si>
    <t>DH00704</t>
  </si>
  <si>
    <t>DH00705</t>
  </si>
  <si>
    <t>DH00706</t>
  </si>
  <si>
    <t>DH00707</t>
  </si>
  <si>
    <t>DH00708</t>
  </si>
  <si>
    <t>DH00709</t>
  </si>
  <si>
    <t>DH00710</t>
  </si>
  <si>
    <t>DH00711</t>
  </si>
  <si>
    <t>DH00712</t>
  </si>
  <si>
    <t>DH00714</t>
  </si>
  <si>
    <t>DH00715</t>
  </si>
  <si>
    <t>DH00716</t>
  </si>
  <si>
    <t>DH00717</t>
  </si>
  <si>
    <t>DH00718</t>
  </si>
  <si>
    <t>DH00719</t>
  </si>
  <si>
    <t>DH00720</t>
  </si>
  <si>
    <t>DH00721</t>
  </si>
  <si>
    <t>DH00722</t>
  </si>
  <si>
    <t>DH00723</t>
  </si>
  <si>
    <t>DH00724</t>
  </si>
  <si>
    <t>DH00725</t>
  </si>
  <si>
    <t>DH00726</t>
  </si>
  <si>
    <t>DH00727</t>
  </si>
  <si>
    <t>DH00728</t>
  </si>
  <si>
    <t>DH00729</t>
  </si>
  <si>
    <t>DH00730</t>
  </si>
  <si>
    <t>DH00731</t>
  </si>
  <si>
    <t>DH00732</t>
  </si>
  <si>
    <t>DH00733</t>
  </si>
  <si>
    <t>DH00734</t>
  </si>
  <si>
    <t>DH00735</t>
  </si>
  <si>
    <t>DH00736</t>
  </si>
  <si>
    <t>DH00737</t>
  </si>
  <si>
    <t>DH00738</t>
  </si>
  <si>
    <t>DH00739</t>
  </si>
  <si>
    <t>DH00740</t>
  </si>
  <si>
    <t>DH00741</t>
  </si>
  <si>
    <t>DH00742</t>
  </si>
  <si>
    <t>DH00743</t>
  </si>
  <si>
    <t>DH00744</t>
  </si>
  <si>
    <t>DH00745</t>
  </si>
  <si>
    <t>DH00746</t>
  </si>
  <si>
    <t>DH00747</t>
  </si>
  <si>
    <t>DH00748</t>
  </si>
  <si>
    <t>DH00749</t>
  </si>
  <si>
    <t>DH00750</t>
  </si>
  <si>
    <t>DH00751</t>
  </si>
  <si>
    <t>DH00752</t>
  </si>
  <si>
    <t>DH00753</t>
  </si>
  <si>
    <t>DH00754</t>
  </si>
  <si>
    <t>DH00755</t>
  </si>
  <si>
    <t>DH00756</t>
  </si>
  <si>
    <t>DH00757</t>
  </si>
  <si>
    <t>DH00758</t>
  </si>
  <si>
    <t>DH00759</t>
  </si>
  <si>
    <t>DH00760</t>
  </si>
  <si>
    <t>DH00761</t>
  </si>
  <si>
    <t>DH00762</t>
  </si>
  <si>
    <t>DH00763</t>
  </si>
  <si>
    <t>DH00764</t>
  </si>
  <si>
    <t>DH00765</t>
  </si>
  <si>
    <t>DH00766</t>
  </si>
  <si>
    <t>DH00767</t>
  </si>
  <si>
    <t>DH00768</t>
  </si>
  <si>
    <t>DH00769</t>
  </si>
  <si>
    <t>DH00770</t>
  </si>
  <si>
    <t>DH00771</t>
  </si>
  <si>
    <t>DH00772</t>
  </si>
  <si>
    <t>DH00773</t>
  </si>
  <si>
    <t>DH00774</t>
  </si>
  <si>
    <t>DH00775</t>
  </si>
  <si>
    <t>DH00776</t>
  </si>
  <si>
    <t>DH00777</t>
  </si>
  <si>
    <t>DH00778</t>
  </si>
  <si>
    <t>DH00779</t>
  </si>
  <si>
    <t>DH00780</t>
  </si>
  <si>
    <t>DH00781</t>
  </si>
  <si>
    <t>DH00782</t>
  </si>
  <si>
    <t>DH00783</t>
  </si>
  <si>
    <t>DH00784</t>
  </si>
  <si>
    <t>DH00785</t>
  </si>
  <si>
    <t>DH00786</t>
  </si>
  <si>
    <t>DH00787</t>
  </si>
  <si>
    <t>DH00788</t>
  </si>
  <si>
    <t>DH00789</t>
  </si>
  <si>
    <t>DH00790</t>
  </si>
  <si>
    <t>DH00791</t>
  </si>
  <si>
    <t>DH00792</t>
  </si>
  <si>
    <t>DH00793</t>
  </si>
  <si>
    <t>DH00794</t>
  </si>
  <si>
    <t>DH00795</t>
  </si>
  <si>
    <t>DH00796</t>
  </si>
  <si>
    <t>DH00797</t>
  </si>
  <si>
    <t>DH00798</t>
  </si>
  <si>
    <t>DH00799</t>
  </si>
  <si>
    <t>DH00800</t>
  </si>
  <si>
    <t>DH00801</t>
  </si>
  <si>
    <t>DH00802</t>
  </si>
  <si>
    <t>DH00803</t>
  </si>
  <si>
    <t>DH00804</t>
  </si>
  <si>
    <t>DH00805</t>
  </si>
  <si>
    <t>DH00806</t>
  </si>
  <si>
    <t>DH00807</t>
  </si>
  <si>
    <t>DH00808</t>
  </si>
  <si>
    <t>DH00809</t>
  </si>
  <si>
    <t>DH00810</t>
  </si>
  <si>
    <t>DH00811</t>
  </si>
  <si>
    <t>DH00812</t>
  </si>
  <si>
    <t>DH00813</t>
  </si>
  <si>
    <t>DH00814</t>
  </si>
  <si>
    <t>DH00815</t>
  </si>
  <si>
    <t>DH00816</t>
  </si>
  <si>
    <t>DH00817</t>
  </si>
  <si>
    <t>DH00818</t>
  </si>
  <si>
    <t>DH00819</t>
  </si>
  <si>
    <t>DH00820</t>
  </si>
  <si>
    <t>DH00821</t>
  </si>
  <si>
    <t>DH00822</t>
  </si>
  <si>
    <t>DH00823</t>
  </si>
  <si>
    <t>DH00824</t>
  </si>
  <si>
    <t>DH00825</t>
  </si>
  <si>
    <t>DH00826</t>
  </si>
  <si>
    <t>DH00827</t>
  </si>
  <si>
    <t>DH00828</t>
  </si>
  <si>
    <t>DH00829</t>
  </si>
  <si>
    <t>DH00830</t>
  </si>
  <si>
    <t>DH00831</t>
  </si>
  <si>
    <t>DH00832</t>
  </si>
  <si>
    <t>DH00833</t>
  </si>
  <si>
    <t>DH00834</t>
  </si>
  <si>
    <t>DH00835</t>
  </si>
  <si>
    <t>DH00836</t>
  </si>
  <si>
    <t>DH00837</t>
  </si>
  <si>
    <t>DH00838</t>
  </si>
  <si>
    <t>DH00839</t>
  </si>
  <si>
    <t>DH00840</t>
  </si>
  <si>
    <t>DH00841</t>
  </si>
  <si>
    <t>DH00842</t>
  </si>
  <si>
    <t>DH00843</t>
  </si>
  <si>
    <t>DH00844</t>
  </si>
  <si>
    <t>DH00845</t>
  </si>
  <si>
    <t>DH00846</t>
  </si>
  <si>
    <t>DH00847</t>
  </si>
  <si>
    <t>DH00848</t>
  </si>
  <si>
    <t>DH00849</t>
  </si>
  <si>
    <t>DH00850</t>
  </si>
  <si>
    <t>DH00851</t>
  </si>
  <si>
    <t>DH00852</t>
  </si>
  <si>
    <t>DH00853</t>
  </si>
  <si>
    <t>DH00854</t>
  </si>
  <si>
    <t>DH00855</t>
  </si>
  <si>
    <t>DH00856</t>
  </si>
  <si>
    <t>DH00857</t>
  </si>
  <si>
    <t>DH00858</t>
  </si>
  <si>
    <t>DH00859</t>
  </si>
  <si>
    <t>DH00860</t>
  </si>
  <si>
    <t>DH00861</t>
  </si>
  <si>
    <t>DH00862</t>
  </si>
  <si>
    <t>DH00863</t>
  </si>
  <si>
    <t>DH00864</t>
  </si>
  <si>
    <t>DH00865</t>
  </si>
  <si>
    <t>DH00866</t>
  </si>
  <si>
    <t>DH00867</t>
  </si>
  <si>
    <t>DH00868</t>
  </si>
  <si>
    <t>DH00869</t>
  </si>
  <si>
    <t>DH00870</t>
  </si>
  <si>
    <t>DH00871</t>
  </si>
  <si>
    <t>DH00872</t>
  </si>
  <si>
    <t>DH00873</t>
  </si>
  <si>
    <t>DH00874</t>
  </si>
  <si>
    <t>DH00875</t>
  </si>
  <si>
    <t>DH00876</t>
  </si>
  <si>
    <t>DH00877</t>
  </si>
  <si>
    <t>DH00878</t>
  </si>
  <si>
    <t>DH00879</t>
  </si>
  <si>
    <t>DH00880</t>
  </si>
  <si>
    <t>DH00881</t>
  </si>
  <si>
    <t>DH00882</t>
  </si>
  <si>
    <t>DH00883</t>
  </si>
  <si>
    <t>DH00884</t>
  </si>
  <si>
    <t>DH00885</t>
  </si>
  <si>
    <t>DH00886</t>
  </si>
  <si>
    <t>DH00887</t>
  </si>
  <si>
    <t>DH00888</t>
  </si>
  <si>
    <t>DH00889</t>
  </si>
  <si>
    <t>DH00890</t>
  </si>
  <si>
    <t>DH00891</t>
  </si>
  <si>
    <t>DH00892</t>
  </si>
  <si>
    <t>DH00893</t>
  </si>
  <si>
    <t>DH00894</t>
  </si>
  <si>
    <t>DH00895</t>
  </si>
  <si>
    <t>DH00896</t>
  </si>
  <si>
    <t>DH00897</t>
  </si>
  <si>
    <t>DH00898</t>
  </si>
  <si>
    <t>DH00899</t>
  </si>
  <si>
    <t>DH00900</t>
  </si>
  <si>
    <t>DH00901</t>
  </si>
  <si>
    <t>DH00902</t>
  </si>
  <si>
    <t>DH00903</t>
  </si>
  <si>
    <t>DH00904</t>
  </si>
  <si>
    <t>DH00905</t>
  </si>
  <si>
    <t>DH00906</t>
  </si>
  <si>
    <t>DH00907</t>
  </si>
  <si>
    <t>DH00908</t>
  </si>
  <si>
    <t>DH00909</t>
  </si>
  <si>
    <t>DH00910</t>
  </si>
  <si>
    <t>DH00911</t>
  </si>
  <si>
    <t>DH00912</t>
  </si>
  <si>
    <t>DH00913</t>
  </si>
  <si>
    <t>DH00914</t>
  </si>
  <si>
    <t>DH00915</t>
  </si>
  <si>
    <t>DH00916</t>
  </si>
  <si>
    <t>DH00917</t>
  </si>
  <si>
    <t>DH00918</t>
  </si>
  <si>
    <t>DH00919</t>
  </si>
  <si>
    <t>DH00920</t>
  </si>
  <si>
    <t>DH00921</t>
  </si>
  <si>
    <t>DH00922</t>
  </si>
  <si>
    <t>DH00923</t>
  </si>
  <si>
    <t>DH00924</t>
  </si>
  <si>
    <t>DH00925</t>
  </si>
  <si>
    <t>DH00926</t>
  </si>
  <si>
    <t>DH00927</t>
  </si>
  <si>
    <t>DH00928</t>
  </si>
  <si>
    <t>DH00929</t>
  </si>
  <si>
    <t>DH00930</t>
  </si>
  <si>
    <t>DH00931</t>
  </si>
  <si>
    <t>DH00932</t>
  </si>
  <si>
    <t>DH00933</t>
  </si>
  <si>
    <t>DH00934</t>
  </si>
  <si>
    <t>DH00935</t>
  </si>
  <si>
    <t>DH00936</t>
  </si>
  <si>
    <t>DH00937</t>
  </si>
  <si>
    <t>DH00938</t>
  </si>
  <si>
    <t>DH00939</t>
  </si>
  <si>
    <t>DH00940</t>
  </si>
  <si>
    <t>DH00941</t>
  </si>
  <si>
    <t>DH00942</t>
  </si>
  <si>
    <t>DH00943</t>
  </si>
  <si>
    <t>DH00944</t>
  </si>
  <si>
    <t>DH00945</t>
  </si>
  <si>
    <t>DH00946</t>
  </si>
  <si>
    <t>DH00947</t>
  </si>
  <si>
    <t>DH00948</t>
  </si>
  <si>
    <t>DH00949</t>
  </si>
  <si>
    <t>DH00950</t>
  </si>
  <si>
    <t>DH00951</t>
  </si>
  <si>
    <t>DH00952</t>
  </si>
  <si>
    <t>DH00953</t>
  </si>
  <si>
    <t>DH00954</t>
  </si>
  <si>
    <t>DH00955</t>
  </si>
  <si>
    <t>DH00956</t>
  </si>
  <si>
    <t>DH00957</t>
  </si>
  <si>
    <t>DH00958</t>
  </si>
  <si>
    <t>DH00959</t>
  </si>
  <si>
    <t>DH00960</t>
  </si>
  <si>
    <t>DH00961</t>
  </si>
  <si>
    <t>DH00962</t>
  </si>
  <si>
    <t>DH00963</t>
  </si>
  <si>
    <t>DH00964</t>
  </si>
  <si>
    <t>DH00965</t>
  </si>
  <si>
    <t>DH00966</t>
  </si>
  <si>
    <t>DH00967</t>
  </si>
  <si>
    <t>DH00968</t>
  </si>
  <si>
    <t>DH00969</t>
  </si>
  <si>
    <t>DH00970</t>
  </si>
  <si>
    <t>DH00971</t>
  </si>
  <si>
    <t>DH00972</t>
  </si>
  <si>
    <t>DH00973</t>
  </si>
  <si>
    <t>DH00974</t>
  </si>
  <si>
    <t>DH00975</t>
  </si>
  <si>
    <t>DH00976</t>
  </si>
  <si>
    <t>DH00977</t>
  </si>
  <si>
    <t>DH00978</t>
  </si>
  <si>
    <t>DH00979</t>
  </si>
  <si>
    <t>DH00980</t>
  </si>
  <si>
    <t>DH00981</t>
  </si>
  <si>
    <t>DH00982</t>
  </si>
  <si>
    <t>DH00983</t>
  </si>
  <si>
    <t>DH00984</t>
  </si>
  <si>
    <t>DH00985</t>
  </si>
  <si>
    <t>DH00986</t>
  </si>
  <si>
    <t>DH00987</t>
  </si>
  <si>
    <t>DH00988</t>
  </si>
  <si>
    <t>DH00989</t>
  </si>
  <si>
    <t>DH00990</t>
  </si>
  <si>
    <t>DH00991</t>
  </si>
  <si>
    <t>DH00992</t>
  </si>
  <si>
    <t>DH00993</t>
  </si>
  <si>
    <t>DH00994</t>
  </si>
  <si>
    <t>DH00995</t>
  </si>
  <si>
    <t>DH00996</t>
  </si>
  <si>
    <t>DH00997</t>
  </si>
  <si>
    <t>DH00998</t>
  </si>
  <si>
    <t>DH00999</t>
  </si>
  <si>
    <t>DH01000</t>
  </si>
  <si>
    <t>DH01001</t>
  </si>
  <si>
    <t>DH01002</t>
  </si>
  <si>
    <t>DH01003</t>
  </si>
  <si>
    <t>DH01004</t>
  </si>
  <si>
    <t>DH01005</t>
  </si>
  <si>
    <t>DH01006</t>
  </si>
  <si>
    <t>DH01007</t>
  </si>
  <si>
    <t>DH01008</t>
  </si>
  <si>
    <t>DH01009</t>
  </si>
  <si>
    <t>DH01010</t>
  </si>
  <si>
    <t>DH01011</t>
  </si>
  <si>
    <t>DH01012</t>
  </si>
  <si>
    <t>DH01013</t>
  </si>
  <si>
    <t>DH01014</t>
  </si>
  <si>
    <t>DH01015</t>
  </si>
  <si>
    <t>DH01016</t>
  </si>
  <si>
    <t>DH01017</t>
  </si>
  <si>
    <t>DH01018</t>
  </si>
  <si>
    <t>DH01019</t>
  </si>
  <si>
    <t>DH01020</t>
  </si>
  <si>
    <t>DH01021</t>
  </si>
  <si>
    <t>DH01022</t>
  </si>
  <si>
    <t>DH01023</t>
  </si>
  <si>
    <t>DH01024</t>
  </si>
  <si>
    <t>DH01025</t>
  </si>
  <si>
    <t>DH01026</t>
  </si>
  <si>
    <t>DH01027</t>
  </si>
  <si>
    <t>DH01028</t>
  </si>
  <si>
    <t>DH01029</t>
  </si>
  <si>
    <t>DH01030</t>
  </si>
  <si>
    <t>DH01031</t>
  </si>
  <si>
    <t>DH01032</t>
  </si>
  <si>
    <t>DH01033</t>
  </si>
  <si>
    <t>DH01034</t>
  </si>
  <si>
    <t>DH01035</t>
  </si>
  <si>
    <t>DH01036</t>
  </si>
  <si>
    <t>DH01037</t>
  </si>
  <si>
    <t>DH01038</t>
  </si>
  <si>
    <t>DH01039</t>
  </si>
  <si>
    <t>DH01040</t>
  </si>
  <si>
    <t>DH01041</t>
  </si>
  <si>
    <t>DH01042</t>
  </si>
  <si>
    <t>DH01043</t>
  </si>
  <si>
    <t>DH01044</t>
  </si>
  <si>
    <t>DH01045</t>
  </si>
  <si>
    <t>DH01046</t>
  </si>
  <si>
    <t>DH01047</t>
  </si>
  <si>
    <t>DH01048</t>
  </si>
  <si>
    <t>DH01049</t>
  </si>
  <si>
    <t>DH01050</t>
  </si>
  <si>
    <t>DH01051</t>
  </si>
  <si>
    <t>DH01052</t>
  </si>
  <si>
    <t>DH01053</t>
  </si>
  <si>
    <t>DH01054</t>
  </si>
  <si>
    <t>DH01055</t>
  </si>
  <si>
    <t>DH01056</t>
  </si>
  <si>
    <t>DH01057</t>
  </si>
  <si>
    <t>DH01058</t>
  </si>
  <si>
    <t>DH01059</t>
  </si>
  <si>
    <t>DH01060</t>
  </si>
  <si>
    <t>DH01061</t>
  </si>
  <si>
    <t>DH01062</t>
  </si>
  <si>
    <t>DH01063</t>
  </si>
  <si>
    <t>DH01064</t>
  </si>
  <si>
    <t>DH01065</t>
  </si>
  <si>
    <t>DH01066</t>
  </si>
  <si>
    <t>DH01067</t>
  </si>
  <si>
    <t>DH01068</t>
  </si>
  <si>
    <t>DH01069</t>
  </si>
  <si>
    <t>DH01070</t>
  </si>
  <si>
    <t>DH01071</t>
  </si>
  <si>
    <t>DH01072</t>
  </si>
  <si>
    <t>DH01073</t>
  </si>
  <si>
    <t>DH01074</t>
  </si>
  <si>
    <t>DH01075</t>
  </si>
  <si>
    <t>DH01076</t>
  </si>
  <si>
    <t>DH01077</t>
  </si>
  <si>
    <t>DH01078</t>
  </si>
  <si>
    <t>DH01079</t>
  </si>
  <si>
    <t>DH01080</t>
  </si>
  <si>
    <t>DH01081</t>
  </si>
  <si>
    <t>DH01082</t>
  </si>
  <si>
    <t>DH01083</t>
  </si>
  <si>
    <t>DH01084</t>
  </si>
  <si>
    <t>DH01085</t>
  </si>
  <si>
    <t>DH01086</t>
  </si>
  <si>
    <t>DH01087</t>
  </si>
  <si>
    <t>DH01088</t>
  </si>
  <si>
    <t>DH01089</t>
  </si>
  <si>
    <t>DH01090</t>
  </si>
  <si>
    <t>DH01091</t>
  </si>
  <si>
    <t>DH01092</t>
  </si>
  <si>
    <t>DH01093</t>
  </si>
  <si>
    <t>DH01094</t>
  </si>
  <si>
    <t>DH01095</t>
  </si>
  <si>
    <t>DH01096</t>
  </si>
  <si>
    <t>DH01097</t>
  </si>
  <si>
    <t>DH01098</t>
  </si>
  <si>
    <t>DH01099</t>
  </si>
  <si>
    <t>DH01100</t>
  </si>
  <si>
    <t>DH01101</t>
  </si>
  <si>
    <t>DH01102</t>
  </si>
  <si>
    <t>DH01103</t>
  </si>
  <si>
    <t>DH01104</t>
  </si>
  <si>
    <t>DH01105</t>
  </si>
  <si>
    <t>DH01106</t>
  </si>
  <si>
    <t>DH01107</t>
  </si>
  <si>
    <t>DH01108</t>
  </si>
  <si>
    <t>DH01109</t>
  </si>
  <si>
    <t>DH01110</t>
  </si>
  <si>
    <t>DH01111</t>
  </si>
  <si>
    <t>DH01112</t>
  </si>
  <si>
    <t>DH01113</t>
  </si>
  <si>
    <t>DH01114</t>
  </si>
  <si>
    <t>DH01115</t>
  </si>
  <si>
    <t>DH01116</t>
  </si>
  <si>
    <t>DH01117</t>
  </si>
  <si>
    <t>DH01118</t>
  </si>
  <si>
    <t>DH01119</t>
  </si>
  <si>
    <t>DH01120</t>
  </si>
  <si>
    <t>DH01121</t>
  </si>
  <si>
    <t>DH01122</t>
  </si>
  <si>
    <t>DH01123</t>
  </si>
  <si>
    <t>DH01124</t>
  </si>
  <si>
    <t>DH01125</t>
  </si>
  <si>
    <t>DH01126</t>
  </si>
  <si>
    <t>DH01127</t>
  </si>
  <si>
    <t>DH01128</t>
  </si>
  <si>
    <t>DH01129</t>
  </si>
  <si>
    <t>DH01130</t>
  </si>
  <si>
    <t>DH01131</t>
  </si>
  <si>
    <t>DH01132</t>
  </si>
  <si>
    <t>DH01133</t>
  </si>
  <si>
    <t>DH01134</t>
  </si>
  <si>
    <t>DH01135</t>
  </si>
  <si>
    <t>DH01136</t>
  </si>
  <si>
    <t>DH01137</t>
  </si>
  <si>
    <t>DH01138</t>
  </si>
  <si>
    <t>DH01139</t>
  </si>
  <si>
    <t>DH01140</t>
  </si>
  <si>
    <t>DH01141</t>
  </si>
  <si>
    <t>DH01142</t>
  </si>
  <si>
    <t>DH01143</t>
  </si>
  <si>
    <t>DH01144</t>
  </si>
  <si>
    <t>DH01145</t>
  </si>
  <si>
    <t>DH01146</t>
  </si>
  <si>
    <t>DH01147</t>
  </si>
  <si>
    <t>DH01148</t>
  </si>
  <si>
    <t>DH01149</t>
  </si>
  <si>
    <t>DH01150</t>
  </si>
  <si>
    <t>DH01151</t>
  </si>
  <si>
    <t>DH01152</t>
  </si>
  <si>
    <t>DH01153</t>
  </si>
  <si>
    <t>DH01154</t>
  </si>
  <si>
    <t>DH01155</t>
  </si>
  <si>
    <t>DH01156</t>
  </si>
  <si>
    <t>DH01157</t>
  </si>
  <si>
    <t>DH01158</t>
  </si>
  <si>
    <t>DH01159</t>
  </si>
  <si>
    <t>DH01160</t>
  </si>
  <si>
    <t>DH01161</t>
  </si>
  <si>
    <t>DH01162</t>
  </si>
  <si>
    <t>DH01163</t>
  </si>
  <si>
    <t>DH01164</t>
  </si>
  <si>
    <t>DH01165</t>
  </si>
  <si>
    <t>DH01166</t>
  </si>
  <si>
    <t>DH01167</t>
  </si>
  <si>
    <t>DH01168</t>
  </si>
  <si>
    <t>DH01169</t>
  </si>
  <si>
    <t>DH01170</t>
  </si>
  <si>
    <t>DH01171</t>
  </si>
  <si>
    <t>DH01172</t>
  </si>
  <si>
    <t>DH01173</t>
  </si>
  <si>
    <t>DH01174</t>
  </si>
  <si>
    <t>DH01175</t>
  </si>
  <si>
    <t>DH01176</t>
  </si>
  <si>
    <t>DH01177</t>
  </si>
  <si>
    <t>DH01178</t>
  </si>
  <si>
    <t>DH01179</t>
  </si>
  <si>
    <t>DH01180</t>
  </si>
  <si>
    <t>DH01181</t>
  </si>
  <si>
    <t>DH01182</t>
  </si>
  <si>
    <t>DH01183</t>
  </si>
  <si>
    <t>DH01184</t>
  </si>
  <si>
    <t>DH01185</t>
  </si>
  <si>
    <t>DH01186</t>
  </si>
  <si>
    <t>DH01187</t>
  </si>
  <si>
    <t>DH01188</t>
  </si>
  <si>
    <t>DH01189</t>
  </si>
  <si>
    <t>DH01190</t>
  </si>
  <si>
    <t>DH01191</t>
  </si>
  <si>
    <t>DH01192</t>
  </si>
  <si>
    <t>DH01193</t>
  </si>
  <si>
    <t>DH01194</t>
  </si>
  <si>
    <t>DH01195</t>
  </si>
  <si>
    <t>DH01196</t>
  </si>
  <si>
    <t>DH01197</t>
  </si>
  <si>
    <t>DH01198</t>
  </si>
  <si>
    <t>DH01199</t>
  </si>
  <si>
    <t>DH01200</t>
  </si>
  <si>
    <t>DH01201</t>
  </si>
  <si>
    <t>DH01202</t>
  </si>
  <si>
    <t>DH01203</t>
  </si>
  <si>
    <t>DH01204</t>
  </si>
  <si>
    <t>DH01205</t>
  </si>
  <si>
    <t>DH01206</t>
  </si>
  <si>
    <t>DH01207</t>
  </si>
  <si>
    <t>DH01208</t>
  </si>
  <si>
    <t>DH01209</t>
  </si>
  <si>
    <t>DH01210</t>
  </si>
  <si>
    <t>DH01211</t>
  </si>
  <si>
    <t>DH01212</t>
  </si>
  <si>
    <t>DH01213</t>
  </si>
  <si>
    <t>DH01214</t>
  </si>
  <si>
    <t>DH01215</t>
  </si>
  <si>
    <t>DH01216</t>
  </si>
  <si>
    <t>DH01217</t>
  </si>
  <si>
    <t>DH01218</t>
  </si>
  <si>
    <t>DH01219</t>
  </si>
  <si>
    <t>DH01220</t>
  </si>
  <si>
    <t>DH01221</t>
  </si>
  <si>
    <t>DH01222</t>
  </si>
  <si>
    <t>DH01223</t>
  </si>
  <si>
    <t>DH01224</t>
  </si>
  <si>
    <t>DH01225</t>
  </si>
  <si>
    <t>DH01226</t>
  </si>
  <si>
    <t>DH01227</t>
  </si>
  <si>
    <t>DH01228</t>
  </si>
  <si>
    <t>DH01229</t>
  </si>
  <si>
    <t>DH01230</t>
  </si>
  <si>
    <t>DH01231</t>
  </si>
  <si>
    <t>DH01233</t>
  </si>
  <si>
    <t>DH01234</t>
  </si>
  <si>
    <t>DH01235</t>
  </si>
  <si>
    <t>DH01236</t>
  </si>
  <si>
    <t>DH01237</t>
  </si>
  <si>
    <t>DH01238</t>
  </si>
  <si>
    <t>DH01239</t>
  </si>
  <si>
    <t>DH01240</t>
  </si>
  <si>
    <t>DH01241</t>
  </si>
  <si>
    <t>DH01242</t>
  </si>
  <si>
    <t>DH01243</t>
  </si>
  <si>
    <t>DH01244</t>
  </si>
  <si>
    <t>DH01245</t>
  </si>
  <si>
    <t>DH01246</t>
  </si>
  <si>
    <t>DH01247</t>
  </si>
  <si>
    <t>DH01248</t>
  </si>
  <si>
    <t>DH01249</t>
  </si>
  <si>
    <t>DH01250</t>
  </si>
  <si>
    <t>DH01251</t>
  </si>
  <si>
    <t>DH01252</t>
  </si>
  <si>
    <t>DH01253</t>
  </si>
  <si>
    <t>DH01254</t>
  </si>
  <si>
    <t>DH01255</t>
  </si>
  <si>
    <t>DH01256</t>
  </si>
  <si>
    <t>DH01257</t>
  </si>
  <si>
    <t>DH01258</t>
  </si>
  <si>
    <t>DH01259</t>
  </si>
  <si>
    <t>DH01260</t>
  </si>
  <si>
    <t>DH01261</t>
  </si>
  <si>
    <t>DH01262</t>
  </si>
  <si>
    <t>DH01263</t>
  </si>
  <si>
    <t>DH01264</t>
  </si>
  <si>
    <t>DH01265</t>
  </si>
  <si>
    <t>DH01266</t>
  </si>
  <si>
    <t>DH01267</t>
  </si>
  <si>
    <t>DH01268</t>
  </si>
  <si>
    <t>DH01269</t>
  </si>
  <si>
    <t>DH01270</t>
  </si>
  <si>
    <t>DH01271</t>
  </si>
  <si>
    <t>DH01272</t>
  </si>
  <si>
    <t>DH01273</t>
  </si>
  <si>
    <t>DH01274</t>
  </si>
  <si>
    <t>DH01275</t>
  </si>
  <si>
    <t>DH01276</t>
  </si>
  <si>
    <t>DH01277</t>
  </si>
  <si>
    <t>DH01278</t>
  </si>
  <si>
    <t>DH01279</t>
  </si>
  <si>
    <t>DH01280</t>
  </si>
  <si>
    <t>DH01281</t>
  </si>
  <si>
    <t>DH01282</t>
  </si>
  <si>
    <t>DH01283</t>
  </si>
  <si>
    <t>DH01284</t>
  </si>
  <si>
    <t>DH01285</t>
  </si>
  <si>
    <t>DH01286</t>
  </si>
  <si>
    <t>DH01287</t>
  </si>
  <si>
    <t>DH01288</t>
  </si>
  <si>
    <t>DH01289</t>
  </si>
  <si>
    <t>DH01290</t>
  </si>
  <si>
    <t>DH01291</t>
  </si>
  <si>
    <t>DH01292</t>
  </si>
  <si>
    <t>DH01293</t>
  </si>
  <si>
    <t>DH01294</t>
  </si>
  <si>
    <t>DH01295</t>
  </si>
  <si>
    <t>DH01296</t>
  </si>
  <si>
    <t>DH01297</t>
  </si>
  <si>
    <t>DH01298</t>
  </si>
  <si>
    <t>DH01299</t>
  </si>
  <si>
    <t>DH01300</t>
  </si>
  <si>
    <t>DH01301</t>
  </si>
  <si>
    <t>DH01302</t>
  </si>
  <si>
    <t>DH01303</t>
  </si>
  <si>
    <t>DH01304</t>
  </si>
  <si>
    <t>DH01305</t>
  </si>
  <si>
    <t>DH01306</t>
  </si>
  <si>
    <t>DH01307</t>
  </si>
  <si>
    <t>DH01308</t>
  </si>
  <si>
    <t>DH01309</t>
  </si>
  <si>
    <t>DH01310</t>
  </si>
  <si>
    <t>DH01311</t>
  </si>
  <si>
    <t>DH01312</t>
  </si>
  <si>
    <t>DH01313</t>
  </si>
  <si>
    <t>DH01314</t>
  </si>
  <si>
    <t>DH01315</t>
  </si>
  <si>
    <t>DH01316</t>
  </si>
  <si>
    <t>DH01317</t>
  </si>
  <si>
    <t>DH01318</t>
  </si>
  <si>
    <t>DH01319</t>
  </si>
  <si>
    <t>DH01320</t>
  </si>
  <si>
    <t>DH01321</t>
  </si>
  <si>
    <t>DH01322</t>
  </si>
  <si>
    <t>DH01323</t>
  </si>
  <si>
    <t>DH01324</t>
  </si>
  <si>
    <t>DH01325</t>
  </si>
  <si>
    <t>DH01326</t>
  </si>
  <si>
    <t>DH01327</t>
  </si>
  <si>
    <t>DH01328</t>
  </si>
  <si>
    <t>DH01329</t>
  </si>
  <si>
    <t>DH01330</t>
  </si>
  <si>
    <t>DH01331</t>
  </si>
  <si>
    <t>DH01332</t>
  </si>
  <si>
    <t>DH01333</t>
  </si>
  <si>
    <t>DH01334</t>
  </si>
  <si>
    <t>DH01335</t>
  </si>
  <si>
    <t>DH01336</t>
  </si>
  <si>
    <t>DH01337</t>
  </si>
  <si>
    <t>DH01338</t>
  </si>
  <si>
    <t>DH01339</t>
  </si>
  <si>
    <t>DH01340</t>
  </si>
  <si>
    <t>DH01341</t>
  </si>
  <si>
    <t>DH01342</t>
  </si>
  <si>
    <t>DH01343</t>
  </si>
  <si>
    <t>DH01344</t>
  </si>
  <si>
    <t>DH01345</t>
  </si>
  <si>
    <t>DH01346</t>
  </si>
  <si>
    <t>DH01347</t>
  </si>
  <si>
    <t>DH01348</t>
  </si>
  <si>
    <t>DH01349</t>
  </si>
  <si>
    <t>DH01350</t>
  </si>
  <si>
    <t>DH01351</t>
  </si>
  <si>
    <t>DH01352</t>
  </si>
  <si>
    <t>DH01353</t>
  </si>
  <si>
    <t>DH01354</t>
  </si>
  <si>
    <t>DH01355</t>
  </si>
  <si>
    <t>DH01356</t>
  </si>
  <si>
    <t>DH01357</t>
  </si>
  <si>
    <t>DH01358</t>
  </si>
  <si>
    <t>DH01359</t>
  </si>
  <si>
    <t>DH01360</t>
  </si>
  <si>
    <t>DH01361</t>
  </si>
  <si>
    <t>DH01362</t>
  </si>
  <si>
    <t>DH01363</t>
  </si>
  <si>
    <t>DH01364</t>
  </si>
  <si>
    <t>DH01365</t>
  </si>
  <si>
    <t>DH01366</t>
  </si>
  <si>
    <t>DH01367</t>
  </si>
  <si>
    <t>DH01368</t>
  </si>
  <si>
    <t>DH01369</t>
  </si>
  <si>
    <t>DH01370</t>
  </si>
  <si>
    <t>DH01371</t>
  </si>
  <si>
    <t>DH01372</t>
  </si>
  <si>
    <t>DH01373</t>
  </si>
  <si>
    <t>DH01374</t>
  </si>
  <si>
    <t>DH01375</t>
  </si>
  <si>
    <t>DH01376</t>
  </si>
  <si>
    <t>DH01377</t>
  </si>
  <si>
    <t>DH01378</t>
  </si>
  <si>
    <t>DH01379</t>
  </si>
  <si>
    <t>DH01380</t>
  </si>
  <si>
    <t>DH01381</t>
  </si>
  <si>
    <t>DH01382</t>
  </si>
  <si>
    <t>DH01383</t>
  </si>
  <si>
    <t>DH01384</t>
  </si>
  <si>
    <t>DH01385</t>
  </si>
  <si>
    <t>DH01386</t>
  </si>
  <si>
    <t>DH01387</t>
  </si>
  <si>
    <t>DH01388</t>
  </si>
  <si>
    <t>DH01389</t>
  </si>
  <si>
    <t>DH01390</t>
  </si>
  <si>
    <t>DH01391</t>
  </si>
  <si>
    <t>DH01392</t>
  </si>
  <si>
    <t>DH01393</t>
  </si>
  <si>
    <t>DH01394</t>
  </si>
  <si>
    <t>DH01395</t>
  </si>
  <si>
    <t>DH01396</t>
  </si>
  <si>
    <t>DH01397</t>
  </si>
  <si>
    <t>DH01398</t>
  </si>
  <si>
    <t>DH01399</t>
  </si>
  <si>
    <t>DH01400</t>
  </si>
  <si>
    <t>DH01401</t>
  </si>
  <si>
    <t>DH01402</t>
  </si>
  <si>
    <t>DH01403</t>
  </si>
  <si>
    <t>DH01404</t>
  </si>
  <si>
    <t>DH01405</t>
  </si>
  <si>
    <t>DH01406</t>
  </si>
  <si>
    <t>DH01407</t>
  </si>
  <si>
    <t>DH01408</t>
  </si>
  <si>
    <t>DH01409</t>
  </si>
  <si>
    <t>DH01410</t>
  </si>
  <si>
    <t>DH01411</t>
  </si>
  <si>
    <t>DH01412</t>
  </si>
  <si>
    <t>DH01413</t>
  </si>
  <si>
    <t>DH01414</t>
  </si>
  <si>
    <t>DH01415</t>
  </si>
  <si>
    <t>DH01416</t>
  </si>
  <si>
    <t>DH01417</t>
  </si>
  <si>
    <t>DH01418</t>
  </si>
  <si>
    <t>DH01419</t>
  </si>
  <si>
    <t>DH01420</t>
  </si>
  <si>
    <t>DH01421</t>
  </si>
  <si>
    <t>DH01422</t>
  </si>
  <si>
    <t>DH01423</t>
  </si>
  <si>
    <t>DH01424</t>
  </si>
  <si>
    <t>DH01425</t>
  </si>
  <si>
    <t>DH01426</t>
  </si>
  <si>
    <t>DH01427</t>
  </si>
  <si>
    <t>DH01428</t>
  </si>
  <si>
    <t>DH01429</t>
  </si>
  <si>
    <t>DH01430</t>
  </si>
  <si>
    <t>DH01431</t>
  </si>
  <si>
    <t>DH01432</t>
  </si>
  <si>
    <t>DH01433</t>
  </si>
  <si>
    <t>DH01434</t>
  </si>
  <si>
    <t>DH01435</t>
  </si>
  <si>
    <t>DH01436</t>
  </si>
  <si>
    <t>DH01437</t>
  </si>
  <si>
    <t>DH01438</t>
  </si>
  <si>
    <t>DH01439</t>
  </si>
  <si>
    <t>DH01440</t>
  </si>
  <si>
    <t>DH01441</t>
  </si>
  <si>
    <t>DH01442</t>
  </si>
  <si>
    <t>DH01443</t>
  </si>
  <si>
    <t>DH01444</t>
  </si>
  <si>
    <t>DH01445</t>
  </si>
  <si>
    <t>DH01446</t>
  </si>
  <si>
    <t>DH01447</t>
  </si>
  <si>
    <t>DH01448</t>
  </si>
  <si>
    <t>DH01449</t>
  </si>
  <si>
    <t>DH01450</t>
  </si>
  <si>
    <t>DH01451</t>
  </si>
  <si>
    <t>DH01452</t>
  </si>
  <si>
    <t>DH01453</t>
  </si>
  <si>
    <t>DH01454</t>
  </si>
  <si>
    <t>DH01455</t>
  </si>
  <si>
    <t>DH01456</t>
  </si>
  <si>
    <t>DH01457</t>
  </si>
  <si>
    <t>DH01458</t>
  </si>
  <si>
    <t>DH01459</t>
  </si>
  <si>
    <t>DH01460</t>
  </si>
  <si>
    <t>DH01461</t>
  </si>
  <si>
    <t>DH01462</t>
  </si>
  <si>
    <t>DH01463</t>
  </si>
  <si>
    <t>DH01464</t>
  </si>
  <si>
    <t>DH01465</t>
  </si>
  <si>
    <t>DH01466</t>
  </si>
  <si>
    <t>DH01467</t>
  </si>
  <si>
    <t>DH01468</t>
  </si>
  <si>
    <t>DH01469</t>
  </si>
  <si>
    <t>DH01470</t>
  </si>
  <si>
    <t>DH01471</t>
  </si>
  <si>
    <t>DH01472</t>
  </si>
  <si>
    <t>DH01473</t>
  </si>
  <si>
    <t>DH01474</t>
  </si>
  <si>
    <t>DH01475</t>
  </si>
  <si>
    <t>DH01476</t>
  </si>
  <si>
    <t>DH01477</t>
  </si>
  <si>
    <t>DH01478</t>
  </si>
  <si>
    <t>DH01479</t>
  </si>
  <si>
    <t>DH01480</t>
  </si>
  <si>
    <t>DH01481</t>
  </si>
  <si>
    <t>DH01482</t>
  </si>
  <si>
    <t>DH01483</t>
  </si>
  <si>
    <t>DH01484</t>
  </si>
  <si>
    <t>DH01485</t>
  </si>
  <si>
    <t>DH01486</t>
  </si>
  <si>
    <t>DH01487</t>
  </si>
  <si>
    <t>DH01488</t>
  </si>
  <si>
    <t>DH01489</t>
  </si>
  <si>
    <t>DH01490</t>
  </si>
  <si>
    <t>DH01491</t>
  </si>
  <si>
    <t>DH01492</t>
  </si>
  <si>
    <t>DH01493</t>
  </si>
  <si>
    <t>DH01494</t>
  </si>
  <si>
    <t>DH01495</t>
  </si>
  <si>
    <t>DH01496</t>
  </si>
  <si>
    <t>DH01497</t>
  </si>
  <si>
    <t>DH01498</t>
  </si>
  <si>
    <t>DH01499</t>
  </si>
  <si>
    <t>DH01500</t>
  </si>
  <si>
    <t>DH01501</t>
  </si>
  <si>
    <t>DH01502</t>
  </si>
  <si>
    <t>DH01503</t>
  </si>
  <si>
    <t>DH01504</t>
  </si>
  <si>
    <t>DH01505</t>
  </si>
  <si>
    <t>DH01506</t>
  </si>
  <si>
    <t>DH01507</t>
  </si>
  <si>
    <t>DH01508</t>
  </si>
  <si>
    <t>DH01509</t>
  </si>
  <si>
    <t>DH01510</t>
  </si>
  <si>
    <t>DH01511</t>
  </si>
  <si>
    <t>DH01512</t>
  </si>
  <si>
    <t>DH01513</t>
  </si>
  <si>
    <t>DH01514</t>
  </si>
  <si>
    <t>DH01515</t>
  </si>
  <si>
    <t>DH01516</t>
  </si>
  <si>
    <t>DH01517</t>
  </si>
  <si>
    <t>DH01518</t>
  </si>
  <si>
    <t>DH01519</t>
  </si>
  <si>
    <t>DH01520</t>
  </si>
  <si>
    <t>DH01521</t>
  </si>
  <si>
    <t>DH01522</t>
  </si>
  <si>
    <t>DH01523</t>
  </si>
  <si>
    <t>DH01524</t>
  </si>
  <si>
    <t>DH01525</t>
  </si>
  <si>
    <t>DH01526</t>
  </si>
  <si>
    <t>DH01527</t>
  </si>
  <si>
    <t>DH01528</t>
  </si>
  <si>
    <t>DH01529</t>
  </si>
  <si>
    <t>DH01530</t>
  </si>
  <si>
    <t>DH01531</t>
  </si>
  <si>
    <t>DH01532</t>
  </si>
  <si>
    <t>DH01533</t>
  </si>
  <si>
    <t>DH01534</t>
  </si>
  <si>
    <t>DH01535</t>
  </si>
  <si>
    <t>DH01536</t>
  </si>
  <si>
    <t>DH01537</t>
  </si>
  <si>
    <t>DH01538</t>
  </si>
  <si>
    <t>DH01539</t>
  </si>
  <si>
    <t>DH01540</t>
  </si>
  <si>
    <t>DH01541</t>
  </si>
  <si>
    <t>DH01542</t>
  </si>
  <si>
    <t>DH01543</t>
  </si>
  <si>
    <t>DH01544</t>
  </si>
  <si>
    <t>DH01545</t>
  </si>
  <si>
    <t>DH01546</t>
  </si>
  <si>
    <t>DH01547</t>
  </si>
  <si>
    <t>DH01548</t>
  </si>
  <si>
    <t>DH01549</t>
  </si>
  <si>
    <t>DH01550</t>
  </si>
  <si>
    <t>DH01551</t>
  </si>
  <si>
    <t>DH01552</t>
  </si>
  <si>
    <t>DH01553</t>
  </si>
  <si>
    <t>DH01554</t>
  </si>
  <si>
    <t>DH01555</t>
  </si>
  <si>
    <t>DH01556</t>
  </si>
  <si>
    <t>DH01557</t>
  </si>
  <si>
    <t>DH01558</t>
  </si>
  <si>
    <t>DH01559</t>
  </si>
  <si>
    <t>DH01560</t>
  </si>
  <si>
    <t>DH01561</t>
  </si>
  <si>
    <t>DH01562</t>
  </si>
  <si>
    <t>DH01563</t>
  </si>
  <si>
    <t>DH01564</t>
  </si>
  <si>
    <t>DH01565</t>
  </si>
  <si>
    <t>DH01566</t>
  </si>
  <si>
    <t>DH01567</t>
  </si>
  <si>
    <t>DH01568</t>
  </si>
  <si>
    <t>DH01569</t>
  </si>
  <si>
    <t>DH01570</t>
  </si>
  <si>
    <t>DH01571</t>
  </si>
  <si>
    <t>DH01572</t>
  </si>
  <si>
    <t>DH01573</t>
  </si>
  <si>
    <t>DH01574</t>
  </si>
  <si>
    <t>DH01575</t>
  </si>
  <si>
    <t>DH01576</t>
  </si>
  <si>
    <t>DH01577</t>
  </si>
  <si>
    <t>DH01578</t>
  </si>
  <si>
    <t>DH01579</t>
  </si>
  <si>
    <t>DH01580</t>
  </si>
  <si>
    <t>DH01581</t>
  </si>
  <si>
    <t>DH01582</t>
  </si>
  <si>
    <t>DH01583</t>
  </si>
  <si>
    <t>DH01584</t>
  </si>
  <si>
    <t>DH01585</t>
  </si>
  <si>
    <t>DH01586</t>
  </si>
  <si>
    <t>DH01587</t>
  </si>
  <si>
    <t>DH01588</t>
  </si>
  <si>
    <t>DH01589</t>
  </si>
  <si>
    <t>DH01590</t>
  </si>
  <si>
    <t>DH01591</t>
  </si>
  <si>
    <t>DH01592</t>
  </si>
  <si>
    <t>DH01593</t>
  </si>
  <si>
    <t>DH01594</t>
  </si>
  <si>
    <t>DH01595</t>
  </si>
  <si>
    <t>DH01596</t>
  </si>
  <si>
    <t>DH01597</t>
  </si>
  <si>
    <t>DH01598</t>
  </si>
  <si>
    <t>DH01599</t>
  </si>
  <si>
    <t>DH01600</t>
  </si>
  <si>
    <t>DH01601</t>
  </si>
  <si>
    <t>DH01602</t>
  </si>
  <si>
    <t>DH01603</t>
  </si>
  <si>
    <t>DH01604</t>
  </si>
  <si>
    <t>DH01605</t>
  </si>
  <si>
    <t>DH01606</t>
  </si>
  <si>
    <t>DH01607</t>
  </si>
  <si>
    <t>DH01608</t>
  </si>
  <si>
    <t>DH01609</t>
  </si>
  <si>
    <t>DH01610</t>
  </si>
  <si>
    <t>DH01611</t>
  </si>
  <si>
    <t>DH01612</t>
  </si>
  <si>
    <t>DH01613</t>
  </si>
  <si>
    <t>DH01614</t>
  </si>
  <si>
    <t>DH01615</t>
  </si>
  <si>
    <t>DH01616</t>
  </si>
  <si>
    <t>DH01617</t>
  </si>
  <si>
    <t>DH01618</t>
  </si>
  <si>
    <t>DH01619</t>
  </si>
  <si>
    <t>DH01620</t>
  </si>
  <si>
    <t>DH01621</t>
  </si>
  <si>
    <t>DH01622</t>
  </si>
  <si>
    <t>DH01623</t>
  </si>
  <si>
    <t>DH01624</t>
  </si>
  <si>
    <t>DH01625</t>
  </si>
  <si>
    <t>DH01626</t>
  </si>
  <si>
    <t>DH01627</t>
  </si>
  <si>
    <t>DH01628</t>
  </si>
  <si>
    <t>DH01629</t>
  </si>
  <si>
    <t>DH01630</t>
  </si>
  <si>
    <t>DH01631</t>
  </si>
  <si>
    <t>DH01632</t>
  </si>
  <si>
    <t>DH01633</t>
  </si>
  <si>
    <t>DH01634</t>
  </si>
  <si>
    <t>DH01635</t>
  </si>
  <si>
    <t>DH01636</t>
  </si>
  <si>
    <t>DH01637</t>
  </si>
  <si>
    <t>DH01638</t>
  </si>
  <si>
    <t>DH01639</t>
  </si>
  <si>
    <t>DH01640</t>
  </si>
  <si>
    <t>DH01641</t>
  </si>
  <si>
    <t>DH01642</t>
  </si>
  <si>
    <t>DH01643</t>
  </si>
  <si>
    <t>DH01644</t>
  </si>
  <si>
    <t>DH01645</t>
  </si>
  <si>
    <t>DH01646</t>
  </si>
  <si>
    <t>DH01647</t>
  </si>
  <si>
    <t>DH01648</t>
  </si>
  <si>
    <t>DH01649</t>
  </si>
  <si>
    <t>DH01650</t>
  </si>
  <si>
    <t>DH01651</t>
  </si>
  <si>
    <t>DH01652</t>
  </si>
  <si>
    <t>DH01653</t>
  </si>
  <si>
    <t>DH01654</t>
  </si>
  <si>
    <t>DH01655</t>
  </si>
  <si>
    <t>DH01656</t>
  </si>
  <si>
    <t>DH01657</t>
  </si>
  <si>
    <t>DH01658</t>
  </si>
  <si>
    <t>DH01659</t>
  </si>
  <si>
    <t>DH01660</t>
  </si>
  <si>
    <t>DH01661</t>
  </si>
  <si>
    <t>DH01662</t>
  </si>
  <si>
    <t>DH01663</t>
  </si>
  <si>
    <t>DH01664</t>
  </si>
  <si>
    <t>DH01665</t>
  </si>
  <si>
    <t>DH01666</t>
  </si>
  <si>
    <t>DH01667</t>
  </si>
  <si>
    <t>DH01668</t>
  </si>
  <si>
    <t>DH01669</t>
  </si>
  <si>
    <t>DH01670</t>
  </si>
  <si>
    <t>DH01671</t>
  </si>
  <si>
    <t>DH01672</t>
  </si>
  <si>
    <t>DH01673</t>
  </si>
  <si>
    <t>DH01674</t>
  </si>
  <si>
    <t>DH01675</t>
  </si>
  <si>
    <t>DH01676</t>
  </si>
  <si>
    <t>DH01677</t>
  </si>
  <si>
    <t>DH01678</t>
  </si>
  <si>
    <t>DH01679</t>
  </si>
  <si>
    <t>DH01680</t>
  </si>
  <si>
    <t>DH01681</t>
  </si>
  <si>
    <t>DH01682</t>
  </si>
  <si>
    <t>DH01683</t>
  </si>
  <si>
    <t>DH01684</t>
  </si>
  <si>
    <t>DH01685</t>
  </si>
  <si>
    <t>DH01686</t>
  </si>
  <si>
    <t>DH01687</t>
  </si>
  <si>
    <t>DH01688</t>
  </si>
  <si>
    <t>DH01689</t>
  </si>
  <si>
    <t>DH01690</t>
  </si>
  <si>
    <t>DH01691</t>
  </si>
  <si>
    <t>DH01692</t>
  </si>
  <si>
    <t>DH01693</t>
  </si>
  <si>
    <t>DH01694</t>
  </si>
  <si>
    <t>DH01695</t>
  </si>
  <si>
    <t>DH01696</t>
  </si>
  <si>
    <t>DH01697</t>
  </si>
  <si>
    <t>DH01698</t>
  </si>
  <si>
    <t>DH01699</t>
  </si>
  <si>
    <t>DH01700</t>
  </si>
  <si>
    <t>DH01701</t>
  </si>
  <si>
    <t>DH01702</t>
  </si>
  <si>
    <t>DH01703</t>
  </si>
  <si>
    <t>DH01704</t>
  </si>
  <si>
    <t>DH01705</t>
  </si>
  <si>
    <t>DH01706</t>
  </si>
  <si>
    <t>DH01707</t>
  </si>
  <si>
    <t>DH01708</t>
  </si>
  <si>
    <t>DH01709</t>
  </si>
  <si>
    <t>DH01710</t>
  </si>
  <si>
    <t>DH01711</t>
  </si>
  <si>
    <t>DH01712</t>
  </si>
  <si>
    <t>DH01713</t>
  </si>
  <si>
    <t>DH01714</t>
  </si>
  <si>
    <t>DH01715</t>
  </si>
  <si>
    <t>DH01716</t>
  </si>
  <si>
    <t>DH01717</t>
  </si>
  <si>
    <t>DH01718</t>
  </si>
  <si>
    <t>DH01719</t>
  </si>
  <si>
    <t>DH01720</t>
  </si>
  <si>
    <t>DH01721</t>
  </si>
  <si>
    <t>DH01722</t>
  </si>
  <si>
    <t>DH01723</t>
  </si>
  <si>
    <t>DH01724</t>
  </si>
  <si>
    <t>DH01725</t>
  </si>
  <si>
    <t>DH01726</t>
  </si>
  <si>
    <t>DH01727</t>
  </si>
  <si>
    <t>DH01728</t>
  </si>
  <si>
    <t>DH01729</t>
  </si>
  <si>
    <t>DH01730</t>
  </si>
  <si>
    <t>DH01731</t>
  </si>
  <si>
    <t>DH01732</t>
  </si>
  <si>
    <t>DH01733</t>
  </si>
  <si>
    <t>DH01734</t>
  </si>
  <si>
    <t>DH01735</t>
  </si>
  <si>
    <t>DH01736</t>
  </si>
  <si>
    <t>DH01737</t>
  </si>
  <si>
    <t>DH01738</t>
  </si>
  <si>
    <t>DH01739</t>
  </si>
  <si>
    <t>DH01740</t>
  </si>
  <si>
    <t>DH01741</t>
  </si>
  <si>
    <t>DH01742</t>
  </si>
  <si>
    <t>DH01743</t>
  </si>
  <si>
    <t>DH01744</t>
  </si>
  <si>
    <t>DH01745</t>
  </si>
  <si>
    <t>DH01746</t>
  </si>
  <si>
    <t>DH01747</t>
  </si>
  <si>
    <t>DH01748</t>
  </si>
  <si>
    <t>DH01749</t>
  </si>
  <si>
    <t>DH01750</t>
  </si>
  <si>
    <t>DH01751</t>
  </si>
  <si>
    <t>DH01752</t>
  </si>
  <si>
    <t>DH01753</t>
  </si>
  <si>
    <t>DH01754</t>
  </si>
  <si>
    <t>DH01755</t>
  </si>
  <si>
    <t>DH01756</t>
  </si>
  <si>
    <t>DH01757</t>
  </si>
  <si>
    <t>DH01758</t>
  </si>
  <si>
    <t>DH01759</t>
  </si>
  <si>
    <t>DH01760</t>
  </si>
  <si>
    <t>DH01761</t>
  </si>
  <si>
    <t>DH01762</t>
  </si>
  <si>
    <t>DH01763</t>
  </si>
  <si>
    <t>DH01764</t>
  </si>
  <si>
    <t>DH01765</t>
  </si>
  <si>
    <t>DH01766</t>
  </si>
  <si>
    <t>DH01767</t>
  </si>
  <si>
    <t>DH01768</t>
  </si>
  <si>
    <t>DH01769</t>
  </si>
  <si>
    <t>DH01770</t>
  </si>
  <si>
    <t>DH01771</t>
  </si>
  <si>
    <t>DH01772</t>
  </si>
  <si>
    <t>DH01773</t>
  </si>
  <si>
    <t>DH01774</t>
  </si>
  <si>
    <t>DH01775</t>
  </si>
  <si>
    <t>DH01776</t>
  </si>
  <si>
    <t>DH01777</t>
  </si>
  <si>
    <t>DH01778</t>
  </si>
  <si>
    <t>DH01779</t>
  </si>
  <si>
    <t>DH01780</t>
  </si>
  <si>
    <t>DH01781</t>
  </si>
  <si>
    <t>DH01782</t>
  </si>
  <si>
    <t>DH01783</t>
  </si>
  <si>
    <t>DH01784</t>
  </si>
  <si>
    <t>DH01785</t>
  </si>
  <si>
    <t>DH01786</t>
  </si>
  <si>
    <t>DH01787</t>
  </si>
  <si>
    <t>DH01788</t>
  </si>
  <si>
    <t>DH01789</t>
  </si>
  <si>
    <t>DH01790</t>
  </si>
  <si>
    <t>DH01791</t>
  </si>
  <si>
    <t>DH01792</t>
  </si>
  <si>
    <t>DH01793</t>
  </si>
  <si>
    <t>DH01794</t>
  </si>
  <si>
    <t>DH01795</t>
  </si>
  <si>
    <t>DH01796</t>
  </si>
  <si>
    <t>DH01797</t>
  </si>
  <si>
    <t>DH01798</t>
  </si>
  <si>
    <t>DH01799</t>
  </si>
  <si>
    <t>DH01800</t>
  </si>
  <si>
    <t>DH01801</t>
  </si>
  <si>
    <t>DH01802</t>
  </si>
  <si>
    <t>DH01803</t>
  </si>
  <si>
    <t>DH01804</t>
  </si>
  <si>
    <t>DH01805</t>
  </si>
  <si>
    <t>DH01806</t>
  </si>
  <si>
    <t>DH01807</t>
  </si>
  <si>
    <t>DH01808</t>
  </si>
  <si>
    <t>DH01809</t>
  </si>
  <si>
    <t>DH01810</t>
  </si>
  <si>
    <t>DH01811</t>
  </si>
  <si>
    <t>DH01812</t>
  </si>
  <si>
    <t>DH01813</t>
  </si>
  <si>
    <t>DH01814</t>
  </si>
  <si>
    <t>DH01815</t>
  </si>
  <si>
    <t>DH01816</t>
  </si>
  <si>
    <t>DH01817</t>
  </si>
  <si>
    <t>DH01818</t>
  </si>
  <si>
    <t>DH01819</t>
  </si>
  <si>
    <t>DH01820</t>
  </si>
  <si>
    <t>DH01821</t>
  </si>
  <si>
    <t>DH01822</t>
  </si>
  <si>
    <t>DH01823</t>
  </si>
  <si>
    <t>DH01824</t>
  </si>
  <si>
    <t>DH01825</t>
  </si>
  <si>
    <t>DH01826</t>
  </si>
  <si>
    <t>DH01827</t>
  </si>
  <si>
    <t>DH01828</t>
  </si>
  <si>
    <t>DH01829</t>
  </si>
  <si>
    <t>DH01830</t>
  </si>
  <si>
    <t>DH01831</t>
  </si>
  <si>
    <t>DH01832</t>
  </si>
  <si>
    <t>DH01833</t>
  </si>
  <si>
    <t>DH01834</t>
  </si>
  <si>
    <t>DH01835</t>
  </si>
  <si>
    <t>DH01836</t>
  </si>
  <si>
    <t>DH01837</t>
  </si>
  <si>
    <t>DH01838</t>
  </si>
  <si>
    <t>DH01839</t>
  </si>
  <si>
    <t>DH01840</t>
  </si>
  <si>
    <t>DH01841</t>
  </si>
  <si>
    <t>DH01842</t>
  </si>
  <si>
    <t>DH01843</t>
  </si>
  <si>
    <t>DH01844</t>
  </si>
  <si>
    <t>DH01845</t>
  </si>
  <si>
    <t>DH01846</t>
  </si>
  <si>
    <t>DH01847</t>
  </si>
  <si>
    <t>DH01848</t>
  </si>
  <si>
    <t>DH01849</t>
  </si>
  <si>
    <t>DH01850</t>
  </si>
  <si>
    <t>DH01851</t>
  </si>
  <si>
    <t>DH01852</t>
  </si>
  <si>
    <t>DH01853</t>
  </si>
  <si>
    <t>DH01854</t>
  </si>
  <si>
    <t>DH01855</t>
  </si>
  <si>
    <t>DH01856</t>
  </si>
  <si>
    <t>DH01857</t>
  </si>
  <si>
    <t>DH01858</t>
  </si>
  <si>
    <t>DH01859</t>
  </si>
  <si>
    <t>DH01860</t>
  </si>
  <si>
    <t>DH01861</t>
  </si>
  <si>
    <t>DH01862</t>
  </si>
  <si>
    <t>DH01863</t>
  </si>
  <si>
    <t>DH01864</t>
  </si>
  <si>
    <t>DH01865</t>
  </si>
  <si>
    <t>DH01866</t>
  </si>
  <si>
    <t>DH01867</t>
  </si>
  <si>
    <t>DH01868</t>
  </si>
  <si>
    <t>DH01869</t>
  </si>
  <si>
    <t>DH01870</t>
  </si>
  <si>
    <t>DH01871</t>
  </si>
  <si>
    <t>DH01872</t>
  </si>
  <si>
    <t>DH01873</t>
  </si>
  <si>
    <t>DH01874</t>
  </si>
  <si>
    <t>DH01875</t>
  </si>
  <si>
    <t>DH01876</t>
  </si>
  <si>
    <t>DH01877</t>
  </si>
  <si>
    <t>DH01878</t>
  </si>
  <si>
    <t>DH01879</t>
  </si>
  <si>
    <t>DH01880</t>
  </si>
  <si>
    <t>DH01881</t>
  </si>
  <si>
    <t>DH01882</t>
  </si>
  <si>
    <t>DH01883</t>
  </si>
  <si>
    <t>DH01884</t>
  </si>
  <si>
    <t>DH01885</t>
  </si>
  <si>
    <t>DH01886</t>
  </si>
  <si>
    <t>DH01887</t>
  </si>
  <si>
    <t>DH01888</t>
  </si>
  <si>
    <t>DH01889</t>
  </si>
  <si>
    <t>DH01890</t>
  </si>
  <si>
    <t>DH01891</t>
  </si>
  <si>
    <t>DH01892</t>
  </si>
  <si>
    <t>DH01893</t>
  </si>
  <si>
    <t>DH01894</t>
  </si>
  <si>
    <t>DH01895</t>
  </si>
  <si>
    <t>DH01896</t>
  </si>
  <si>
    <t>DH01897</t>
  </si>
  <si>
    <t>DH01898</t>
  </si>
  <si>
    <t>DH01899</t>
  </si>
  <si>
    <t>DH01900</t>
  </si>
  <si>
    <t>DH01901</t>
  </si>
  <si>
    <t>DH01902</t>
  </si>
  <si>
    <t>DH01903</t>
  </si>
  <si>
    <t>DH01904</t>
  </si>
  <si>
    <t>DH01905</t>
  </si>
  <si>
    <t>DH01906</t>
  </si>
  <si>
    <t>DH01907</t>
  </si>
  <si>
    <t>DH01908</t>
  </si>
  <si>
    <t>DH01909</t>
  </si>
  <si>
    <t>DH01910</t>
  </si>
  <si>
    <t>DH01911</t>
  </si>
  <si>
    <t>DH01912</t>
  </si>
  <si>
    <t>DH01913</t>
  </si>
  <si>
    <t>DH01914</t>
  </si>
  <si>
    <t>DH01915</t>
  </si>
  <si>
    <t>DH01916</t>
  </si>
  <si>
    <t>DH01917</t>
  </si>
  <si>
    <t>DH01918</t>
  </si>
  <si>
    <t>DH01919</t>
  </si>
  <si>
    <t>DH01920</t>
  </si>
  <si>
    <t>DH01921</t>
  </si>
  <si>
    <t>DH01922</t>
  </si>
  <si>
    <t>DH01923</t>
  </si>
  <si>
    <t>DH01924</t>
  </si>
  <si>
    <t>DH01925</t>
  </si>
  <si>
    <t>DH01926</t>
  </si>
  <si>
    <t>DH01927</t>
  </si>
  <si>
    <t>DH01928</t>
  </si>
  <si>
    <t>DH01929</t>
  </si>
  <si>
    <t>DH01930</t>
  </si>
  <si>
    <t>DH01931</t>
  </si>
  <si>
    <t>DH01932</t>
  </si>
  <si>
    <t>DH01933</t>
  </si>
  <si>
    <t>DH01934</t>
  </si>
  <si>
    <t>DH01935</t>
  </si>
  <si>
    <t>DH01936</t>
  </si>
  <si>
    <t>DH01937</t>
  </si>
  <si>
    <t>DH01938</t>
  </si>
  <si>
    <t>DH01939</t>
  </si>
  <si>
    <t>DH01940</t>
  </si>
  <si>
    <t>DH01941</t>
  </si>
  <si>
    <t>DH01942</t>
  </si>
  <si>
    <t>DH01943</t>
  </si>
  <si>
    <t>DH01944</t>
  </si>
  <si>
    <t>DH01945</t>
  </si>
  <si>
    <t>DH01946</t>
  </si>
  <si>
    <t>DH01947</t>
  </si>
  <si>
    <t>DH01948</t>
  </si>
  <si>
    <t>DH01949</t>
  </si>
  <si>
    <t>DH01950</t>
  </si>
  <si>
    <t>DH01951</t>
  </si>
  <si>
    <t>DH01952</t>
  </si>
  <si>
    <t>DH01953</t>
  </si>
  <si>
    <t>DH01954</t>
  </si>
  <si>
    <t>DH01955</t>
  </si>
  <si>
    <t>DH01956</t>
  </si>
  <si>
    <t>DH01957</t>
  </si>
  <si>
    <t>DH01958</t>
  </si>
  <si>
    <t>DH01959</t>
  </si>
  <si>
    <t>DH01960</t>
  </si>
  <si>
    <t>DH01961</t>
  </si>
  <si>
    <t>DH01962</t>
  </si>
  <si>
    <t>DH01963</t>
  </si>
  <si>
    <t>DH01964</t>
  </si>
  <si>
    <t>DH01965</t>
  </si>
  <si>
    <t>DH01966</t>
  </si>
  <si>
    <t>DH01967</t>
  </si>
  <si>
    <t>DH01968</t>
  </si>
  <si>
    <t>DH01969</t>
  </si>
  <si>
    <t>DH01970</t>
  </si>
  <si>
    <t>DH01971</t>
  </si>
  <si>
    <t>DH01972</t>
  </si>
  <si>
    <t>DH01973</t>
  </si>
  <si>
    <t>DH01974</t>
  </si>
  <si>
    <t>DH01975</t>
  </si>
  <si>
    <t>DH01976</t>
  </si>
  <si>
    <t>DH01977</t>
  </si>
  <si>
    <t>DH01978</t>
  </si>
  <si>
    <t>DH01979</t>
  </si>
  <si>
    <t>DH01980</t>
  </si>
  <si>
    <t>DH01981</t>
  </si>
  <si>
    <t>DH01982</t>
  </si>
  <si>
    <t>DH01983</t>
  </si>
  <si>
    <t>DH01984</t>
  </si>
  <si>
    <t>DH01985</t>
  </si>
  <si>
    <t>DH01986</t>
  </si>
  <si>
    <t>DH01987</t>
  </si>
  <si>
    <t>DH01988</t>
  </si>
  <si>
    <t>DH01989</t>
  </si>
  <si>
    <t>DH01990</t>
  </si>
  <si>
    <t>DH01991</t>
  </si>
  <si>
    <t>DH01992</t>
  </si>
  <si>
    <t>DH01993</t>
  </si>
  <si>
    <t>DH01994</t>
  </si>
  <si>
    <t>DH01995</t>
  </si>
  <si>
    <t>DH01996</t>
  </si>
  <si>
    <t>DH01997</t>
  </si>
  <si>
    <t>DH01998</t>
  </si>
  <si>
    <t>DH01999</t>
  </si>
  <si>
    <t>DH02000</t>
  </si>
  <si>
    <t>DH02001</t>
  </si>
  <si>
    <t>DH02002</t>
  </si>
  <si>
    <t>DH02003</t>
  </si>
  <si>
    <t>DH02004</t>
  </si>
  <si>
    <t>DH02005</t>
  </si>
  <si>
    <t>DH02006</t>
  </si>
  <si>
    <t>DH02007</t>
  </si>
  <si>
    <t>DH02008</t>
  </si>
  <si>
    <t>DH02009</t>
  </si>
  <si>
    <t>DH02010</t>
  </si>
  <si>
    <t>DH02011</t>
  </si>
  <si>
    <t>DH02012</t>
  </si>
  <si>
    <t>DH02013</t>
  </si>
  <si>
    <t>DH02014</t>
  </si>
  <si>
    <t>DH02015</t>
  </si>
  <si>
    <t>DH02016</t>
  </si>
  <si>
    <t>DH02017</t>
  </si>
  <si>
    <t>DH02018</t>
  </si>
  <si>
    <t>DH02019</t>
  </si>
  <si>
    <t>DH02020</t>
  </si>
  <si>
    <t>DH02021</t>
  </si>
  <si>
    <t>DH02022</t>
  </si>
  <si>
    <t>DH02023</t>
  </si>
  <si>
    <t>DH02024</t>
  </si>
  <si>
    <t>DH02025</t>
  </si>
  <si>
    <t>DH02026</t>
  </si>
  <si>
    <t>DH02027</t>
  </si>
  <si>
    <t>DH02028</t>
  </si>
  <si>
    <t>DH02029</t>
  </si>
  <si>
    <t>DH02030</t>
  </si>
  <si>
    <t>DH02031</t>
  </si>
  <si>
    <t>DH02032</t>
  </si>
  <si>
    <t>DH02033</t>
  </si>
  <si>
    <t>DH02034</t>
  </si>
  <si>
    <t>DH02035</t>
  </si>
  <si>
    <t>DH02036</t>
  </si>
  <si>
    <t>DH02037</t>
  </si>
  <si>
    <t>DH02038</t>
  </si>
  <si>
    <t>DH02039</t>
  </si>
  <si>
    <t>DH02040</t>
  </si>
  <si>
    <t>DH02041</t>
  </si>
  <si>
    <t>DH02042</t>
  </si>
  <si>
    <t>DH02043</t>
  </si>
  <si>
    <t>DH02044</t>
  </si>
  <si>
    <t>DH02045</t>
  </si>
  <si>
    <t>DH02046</t>
  </si>
  <si>
    <t>DH02047</t>
  </si>
  <si>
    <t>DH02048</t>
  </si>
  <si>
    <t>DH02049</t>
  </si>
  <si>
    <t>DH02050</t>
  </si>
  <si>
    <t>DH02051</t>
  </si>
  <si>
    <t>DH02052</t>
  </si>
  <si>
    <t>DH02053</t>
  </si>
  <si>
    <t>DH02054</t>
  </si>
  <si>
    <t>DH02055</t>
  </si>
  <si>
    <t>DH02056</t>
  </si>
  <si>
    <t>DH02057</t>
  </si>
  <si>
    <t>DH02058</t>
  </si>
  <si>
    <t>DH02059</t>
  </si>
  <si>
    <t>DH02060</t>
  </si>
  <si>
    <t>DH02061</t>
  </si>
  <si>
    <t>DH02062</t>
  </si>
  <si>
    <t>DH02063</t>
  </si>
  <si>
    <t>DH02064</t>
  </si>
  <si>
    <t>DH02065</t>
  </si>
  <si>
    <t>DH02066</t>
  </si>
  <si>
    <t>DH02067</t>
  </si>
  <si>
    <t>DH02068</t>
  </si>
  <si>
    <t>DH02069</t>
  </si>
  <si>
    <t>DH02070</t>
  </si>
  <si>
    <t>DH02071</t>
  </si>
  <si>
    <t>DH02072</t>
  </si>
  <si>
    <t>DH02073</t>
  </si>
  <si>
    <t>DH02074</t>
  </si>
  <si>
    <t>DH02075</t>
  </si>
  <si>
    <t>DH02076</t>
  </si>
  <si>
    <t>DH02077</t>
  </si>
  <si>
    <t>DH02078</t>
  </si>
  <si>
    <t>DH02079</t>
  </si>
  <si>
    <t>DH02080</t>
  </si>
  <si>
    <t>DH02081</t>
  </si>
  <si>
    <t>DH02082</t>
  </si>
  <si>
    <t>DH02083</t>
  </si>
  <si>
    <t>DH02084</t>
  </si>
  <si>
    <t>DH02085</t>
  </si>
  <si>
    <t>DH02086</t>
  </si>
  <si>
    <t>DH02087</t>
  </si>
  <si>
    <t>DH02088</t>
  </si>
  <si>
    <t>DH02089</t>
  </si>
  <si>
    <t>DH02090</t>
  </si>
  <si>
    <t>DH02091</t>
  </si>
  <si>
    <t>DH02092</t>
  </si>
  <si>
    <t>DH02093</t>
  </si>
  <si>
    <t>DH02094</t>
  </si>
  <si>
    <t>DH02095</t>
  </si>
  <si>
    <t>DH02096</t>
  </si>
  <si>
    <t>DH02097</t>
  </si>
  <si>
    <t>DH02098</t>
  </si>
  <si>
    <t>DH02099</t>
  </si>
  <si>
    <t>DH02100</t>
  </si>
  <si>
    <t>DH02101</t>
  </si>
  <si>
    <t>DH02102</t>
  </si>
  <si>
    <t>DH02103</t>
  </si>
  <si>
    <t>DH02104</t>
  </si>
  <si>
    <t>DH02105</t>
  </si>
  <si>
    <t>DH02106</t>
  </si>
  <si>
    <t>DH02107</t>
  </si>
  <si>
    <t>DH02108</t>
  </si>
  <si>
    <t>DH02109</t>
  </si>
  <si>
    <t>DH02110</t>
  </si>
  <si>
    <t>DH02111</t>
  </si>
  <si>
    <t>DH02112</t>
  </si>
  <si>
    <t>DH02113</t>
  </si>
  <si>
    <t>DH02114</t>
  </si>
  <si>
    <t>DH02115</t>
  </si>
  <si>
    <t>DH02116</t>
  </si>
  <si>
    <t>DH02117</t>
  </si>
  <si>
    <t>DH02118</t>
  </si>
  <si>
    <t>DH02119</t>
  </si>
  <si>
    <t>DH02120</t>
  </si>
  <si>
    <t>DH02121</t>
  </si>
  <si>
    <t>DH02122</t>
  </si>
  <si>
    <t>DH02123</t>
  </si>
  <si>
    <t>DH02124</t>
  </si>
  <si>
    <t>DH02125</t>
  </si>
  <si>
    <t>DH02126</t>
  </si>
  <si>
    <t>DH02127</t>
  </si>
  <si>
    <t>DH02128</t>
  </si>
  <si>
    <t>DH02129</t>
  </si>
  <si>
    <t>DH02130</t>
  </si>
  <si>
    <t>DH02131</t>
  </si>
  <si>
    <t>DH02132</t>
  </si>
  <si>
    <t>DH02133</t>
  </si>
  <si>
    <t>DH02134</t>
  </si>
  <si>
    <t>DH02135</t>
  </si>
  <si>
    <t>DH02136</t>
  </si>
  <si>
    <t>DH02137</t>
  </si>
  <si>
    <t>DH02138</t>
  </si>
  <si>
    <t>DH02139</t>
  </si>
  <si>
    <t>DH02140</t>
  </si>
  <si>
    <t>DH02141</t>
  </si>
  <si>
    <t>DH02142</t>
  </si>
  <si>
    <t>DH02143</t>
  </si>
  <si>
    <t>DH02144</t>
  </si>
  <si>
    <t>DH02145</t>
  </si>
  <si>
    <t>DH02146</t>
  </si>
  <si>
    <t>DH02147</t>
  </si>
  <si>
    <t>DH02148</t>
  </si>
  <si>
    <t>DH02149</t>
  </si>
  <si>
    <t>DH02150</t>
  </si>
  <si>
    <t>DH02151</t>
  </si>
  <si>
    <t>DH02152</t>
  </si>
  <si>
    <t>DH02153</t>
  </si>
  <si>
    <t>DH02154</t>
  </si>
  <si>
    <t>DH02155</t>
  </si>
  <si>
    <t>DH02156</t>
  </si>
  <si>
    <t>DH02157</t>
  </si>
  <si>
    <t>DH02158</t>
  </si>
  <si>
    <t>DH02159</t>
  </si>
  <si>
    <t>DH02160</t>
  </si>
  <si>
    <t>DH02161</t>
  </si>
  <si>
    <t>DH02162</t>
  </si>
  <si>
    <t>DH02163</t>
  </si>
  <si>
    <t>DH02164</t>
  </si>
  <si>
    <t>DH02165</t>
  </si>
  <si>
    <t>DH02166</t>
  </si>
  <si>
    <t>DH02167</t>
  </si>
  <si>
    <t>DH02168</t>
  </si>
  <si>
    <t>DH02169</t>
  </si>
  <si>
    <t>DH02170</t>
  </si>
  <si>
    <t>DH02171</t>
  </si>
  <si>
    <t>DH02172</t>
  </si>
  <si>
    <t>DH02173</t>
  </si>
  <si>
    <t>DH02174</t>
  </si>
  <si>
    <t>DH02175</t>
  </si>
  <si>
    <t>DH02176</t>
  </si>
  <si>
    <t>DH02177</t>
  </si>
  <si>
    <t>DH02178</t>
  </si>
  <si>
    <t>DH02179</t>
  </si>
  <si>
    <t>DH02180</t>
  </si>
  <si>
    <t>DH02181</t>
  </si>
  <si>
    <t>DH02182</t>
  </si>
  <si>
    <t>DH02183</t>
  </si>
  <si>
    <t>DH02184</t>
  </si>
  <si>
    <t>DH02185</t>
  </si>
  <si>
    <t>DH02186</t>
  </si>
  <si>
    <t>DH02187</t>
  </si>
  <si>
    <t>DH02188</t>
  </si>
  <si>
    <t>DH02189</t>
  </si>
  <si>
    <t>DH02190</t>
  </si>
  <si>
    <t>DH02191</t>
  </si>
  <si>
    <t>DH02192</t>
  </si>
  <si>
    <t>DH02193</t>
  </si>
  <si>
    <t>DH02194</t>
  </si>
  <si>
    <t>DH02195</t>
  </si>
  <si>
    <t>DH02196</t>
  </si>
  <si>
    <t>DH02197</t>
  </si>
  <si>
    <t>DH02198</t>
  </si>
  <si>
    <t>DH02199</t>
  </si>
  <si>
    <t>DH02200</t>
  </si>
  <si>
    <t>DH02201</t>
  </si>
  <si>
    <t>DH02202</t>
  </si>
  <si>
    <t>DH02203</t>
  </si>
  <si>
    <t>DH02204</t>
  </si>
  <si>
    <t>DH02205</t>
  </si>
  <si>
    <t>DH02206</t>
  </si>
  <si>
    <t>DH02207</t>
  </si>
  <si>
    <t>DH02208</t>
  </si>
  <si>
    <t>DH02209</t>
  </si>
  <si>
    <t>DH02210</t>
  </si>
  <si>
    <t>DH02211</t>
  </si>
  <si>
    <t>DH02212</t>
  </si>
  <si>
    <t>DH02213</t>
  </si>
  <si>
    <t>DH02214</t>
  </si>
  <si>
    <t>DH02215</t>
  </si>
  <si>
    <t>DH02216</t>
  </si>
  <si>
    <t>DH02217</t>
  </si>
  <si>
    <t>DH02218</t>
  </si>
  <si>
    <t>DH02219</t>
  </si>
  <si>
    <t>DH02220</t>
  </si>
  <si>
    <t>DH02221</t>
  </si>
  <si>
    <t>DH02222</t>
  </si>
  <si>
    <t>DH02223</t>
  </si>
  <si>
    <t>DH02224</t>
  </si>
  <si>
    <t>DH02225</t>
  </si>
  <si>
    <t>DH02226</t>
  </si>
  <si>
    <t>DH02227</t>
  </si>
  <si>
    <t>DH02228</t>
  </si>
  <si>
    <t>DH02229</t>
  </si>
  <si>
    <t>DH02230</t>
  </si>
  <si>
    <t>DH02231</t>
  </si>
  <si>
    <t>DH02232</t>
  </si>
  <si>
    <t>DH02233</t>
  </si>
  <si>
    <t>DH02234</t>
  </si>
  <si>
    <t>DH02235</t>
  </si>
  <si>
    <t>DH02236</t>
  </si>
  <si>
    <t>DH02237</t>
  </si>
  <si>
    <t>DH02238</t>
  </si>
  <si>
    <t>DH02239</t>
  </si>
  <si>
    <t>DH02240</t>
  </si>
  <si>
    <t>DH02241</t>
  </si>
  <si>
    <t>DH02242</t>
  </si>
  <si>
    <t>DH02243</t>
  </si>
  <si>
    <t>DH02244</t>
  </si>
  <si>
    <t>DH02245</t>
  </si>
  <si>
    <t>DH02246</t>
  </si>
  <si>
    <t>DH02247</t>
  </si>
  <si>
    <t>DH02248</t>
  </si>
  <si>
    <t>DH02249</t>
  </si>
  <si>
    <t>DH02250</t>
  </si>
  <si>
    <t>DH02251</t>
  </si>
  <si>
    <t>DH02252</t>
  </si>
  <si>
    <t>DH02253</t>
  </si>
  <si>
    <t>DH02254</t>
  </si>
  <si>
    <t>DH02255</t>
  </si>
  <si>
    <t>DH02256</t>
  </si>
  <si>
    <t>DH02257</t>
  </si>
  <si>
    <t>DH02258</t>
  </si>
  <si>
    <t>DH02259</t>
  </si>
  <si>
    <t>DH02260</t>
  </si>
  <si>
    <t>DH02261</t>
  </si>
  <si>
    <t>DH02262</t>
  </si>
  <si>
    <t>DH02263</t>
  </si>
  <si>
    <t>DH02264</t>
  </si>
  <si>
    <t>DH02265</t>
  </si>
  <si>
    <t>DH02266</t>
  </si>
  <si>
    <t>DH02267</t>
  </si>
  <si>
    <t>DH02268</t>
  </si>
  <si>
    <t>DH02269</t>
  </si>
  <si>
    <t>DH02270</t>
  </si>
  <si>
    <t>DH02271</t>
  </si>
  <si>
    <t>DH02272</t>
  </si>
  <si>
    <t>DH02273</t>
  </si>
  <si>
    <t>DH02274</t>
  </si>
  <si>
    <t>DH02275</t>
  </si>
  <si>
    <t>DH02276</t>
  </si>
  <si>
    <t>DH02277</t>
  </si>
  <si>
    <t>DH02278</t>
  </si>
  <si>
    <t>DH02279</t>
  </si>
  <si>
    <t>DH02280</t>
  </si>
  <si>
    <t>DH02281</t>
  </si>
  <si>
    <t>DH02282</t>
  </si>
  <si>
    <t>DH02283</t>
  </si>
  <si>
    <t>DH02284</t>
  </si>
  <si>
    <t>DH02285</t>
  </si>
  <si>
    <t>DH02286</t>
  </si>
  <si>
    <t>DH02287</t>
  </si>
  <si>
    <t>DH02288</t>
  </si>
  <si>
    <t>DH02289</t>
  </si>
  <si>
    <t>DH02290</t>
  </si>
  <si>
    <t>DH02291</t>
  </si>
  <si>
    <t>DH02292</t>
  </si>
  <si>
    <t>DH02293</t>
  </si>
  <si>
    <t>DH02294</t>
  </si>
  <si>
    <t>DH02295</t>
  </si>
  <si>
    <t>DH02296</t>
  </si>
  <si>
    <t>DH02297</t>
  </si>
  <si>
    <t>DH02298</t>
  </si>
  <si>
    <t>DH02299</t>
  </si>
  <si>
    <t>DH02300</t>
  </si>
  <si>
    <t>DH02301</t>
  </si>
  <si>
    <t>DH02302</t>
  </si>
  <si>
    <t>DH02303</t>
  </si>
  <si>
    <t>DH02304</t>
  </si>
  <si>
    <t>DH02305</t>
  </si>
  <si>
    <t>DH02306</t>
  </si>
  <si>
    <t>DH02307</t>
  </si>
  <si>
    <t>DH02308</t>
  </si>
  <si>
    <t>DH02309</t>
  </si>
  <si>
    <t>DH02310</t>
  </si>
  <si>
    <t>DH02311</t>
  </si>
  <si>
    <t>DH02312</t>
  </si>
  <si>
    <t>DH02313</t>
  </si>
  <si>
    <t>DH02314</t>
  </si>
  <si>
    <t>DH02315</t>
  </si>
  <si>
    <t>DH02316</t>
  </si>
  <si>
    <t>DH02317</t>
  </si>
  <si>
    <t>DH02318</t>
  </si>
  <si>
    <t>DH02319</t>
  </si>
  <si>
    <t>DH02320</t>
  </si>
  <si>
    <t>DH02321</t>
  </si>
  <si>
    <t>DH02322</t>
  </si>
  <si>
    <t>DH02323</t>
  </si>
  <si>
    <t>DH02324</t>
  </si>
  <si>
    <t>DH02325</t>
  </si>
  <si>
    <t>DH02326</t>
  </si>
  <si>
    <t>DH02327</t>
  </si>
  <si>
    <t>DH02328</t>
  </si>
  <si>
    <t>DH02329</t>
  </si>
  <si>
    <t>DH02330</t>
  </si>
  <si>
    <t>DH02331</t>
  </si>
  <si>
    <t>DH02332</t>
  </si>
  <si>
    <t>DH02333</t>
  </si>
  <si>
    <t>DH02334</t>
  </si>
  <si>
    <t>DH02335</t>
  </si>
  <si>
    <t>DH02336</t>
  </si>
  <si>
    <t>DH02337</t>
  </si>
  <si>
    <t>DH02338</t>
  </si>
  <si>
    <t>DH02339</t>
  </si>
  <si>
    <t>DH02340</t>
  </si>
  <si>
    <t>DH02341</t>
  </si>
  <si>
    <t>DH02342</t>
  </si>
  <si>
    <t>DH02343</t>
  </si>
  <si>
    <t>DH02344</t>
  </si>
  <si>
    <t>DH02345</t>
  </si>
  <si>
    <t>DH02346</t>
  </si>
  <si>
    <t>DH02347</t>
  </si>
  <si>
    <t>DH02348</t>
  </si>
  <si>
    <t>DH02349</t>
  </si>
  <si>
    <t>DH02350</t>
  </si>
  <si>
    <t>DH02351</t>
  </si>
  <si>
    <t>DH02352</t>
  </si>
  <si>
    <t>DH02353</t>
  </si>
  <si>
    <t>DH02354</t>
  </si>
  <si>
    <t>DH02355</t>
  </si>
  <si>
    <t>DH02356</t>
  </si>
  <si>
    <t>DH02357</t>
  </si>
  <si>
    <t>DH02358</t>
  </si>
  <si>
    <t>DH02359</t>
  </si>
  <si>
    <t>DH02360</t>
  </si>
  <si>
    <t>DH02361</t>
  </si>
  <si>
    <t>DH02362</t>
  </si>
  <si>
    <t>DH02363</t>
  </si>
  <si>
    <t>DH02364</t>
  </si>
  <si>
    <t>DH02365</t>
  </si>
  <si>
    <t>DH02366</t>
  </si>
  <si>
    <t>DH02367</t>
  </si>
  <si>
    <t>DH02368</t>
  </si>
  <si>
    <t>DH02369</t>
  </si>
  <si>
    <t>DH02370</t>
  </si>
  <si>
    <t>DH02371</t>
  </si>
  <si>
    <t>DH02372</t>
  </si>
  <si>
    <t>DH02373</t>
  </si>
  <si>
    <t>DH02374</t>
  </si>
  <si>
    <t>DH02375</t>
  </si>
  <si>
    <t>DH02376</t>
  </si>
  <si>
    <t>DH02377</t>
  </si>
  <si>
    <t>DH02378</t>
  </si>
  <si>
    <t>DH02379</t>
  </si>
  <si>
    <t>DH02380</t>
  </si>
  <si>
    <t>DH02381</t>
  </si>
  <si>
    <t>DH02382</t>
  </si>
  <si>
    <t>DH02383</t>
  </si>
  <si>
    <t>DH02384</t>
  </si>
  <si>
    <t>DH02385</t>
  </si>
  <si>
    <t>DH02386</t>
  </si>
  <si>
    <t>DH02387</t>
  </si>
  <si>
    <t>DH02388</t>
  </si>
  <si>
    <t>DH02389</t>
  </si>
  <si>
    <t>DH02390</t>
  </si>
  <si>
    <t>DH02391</t>
  </si>
  <si>
    <t>DH02392</t>
  </si>
  <si>
    <t>DH02393</t>
  </si>
  <si>
    <t>DH02394</t>
  </si>
  <si>
    <t>DH02395</t>
  </si>
  <si>
    <t>DH02396</t>
  </si>
  <si>
    <t>DH02397</t>
  </si>
  <si>
    <t>DH02398</t>
  </si>
  <si>
    <t>DH02399</t>
  </si>
  <si>
    <t>DH02400</t>
  </si>
  <si>
    <t>DH02401</t>
  </si>
  <si>
    <t>DH02402</t>
  </si>
  <si>
    <t>DH02403</t>
  </si>
  <si>
    <t>DH02404</t>
  </si>
  <si>
    <t>DH02405</t>
  </si>
  <si>
    <t>DH02406</t>
  </si>
  <si>
    <t>DH02407</t>
  </si>
  <si>
    <t>DH02408</t>
  </si>
  <si>
    <t>DH02409</t>
  </si>
  <si>
    <t>DH02410</t>
  </si>
  <si>
    <t>DH02411</t>
  </si>
  <si>
    <t>DH02412</t>
  </si>
  <si>
    <t>DH02413</t>
  </si>
  <si>
    <t>DH02414</t>
  </si>
  <si>
    <t>DH02415</t>
  </si>
  <si>
    <t>DH02416</t>
  </si>
  <si>
    <t>DH02417</t>
  </si>
  <si>
    <t>DH02418</t>
  </si>
  <si>
    <t>DH02419</t>
  </si>
  <si>
    <t>DH02420</t>
  </si>
  <si>
    <t>DH02421</t>
  </si>
  <si>
    <t>DH02422</t>
  </si>
  <si>
    <t>DH02423</t>
  </si>
  <si>
    <t>DH02424</t>
  </si>
  <si>
    <t>DH02425</t>
  </si>
  <si>
    <t>DH02426</t>
  </si>
  <si>
    <t>DH02427</t>
  </si>
  <si>
    <t>DH02428</t>
  </si>
  <si>
    <t>DH02429</t>
  </si>
  <si>
    <t>DH02430</t>
  </si>
  <si>
    <t>DH02431</t>
  </si>
  <si>
    <t>DH02432</t>
  </si>
  <si>
    <t>DH02433</t>
  </si>
  <si>
    <t>DH02434</t>
  </si>
  <si>
    <t>DH02435</t>
  </si>
  <si>
    <t>DH02436</t>
  </si>
  <si>
    <t>DH02437</t>
  </si>
  <si>
    <t>DH02438</t>
  </si>
  <si>
    <t>DH02439</t>
  </si>
  <si>
    <t>DH02440</t>
  </si>
  <si>
    <t>DH02441</t>
  </si>
  <si>
    <t>DH02442</t>
  </si>
  <si>
    <t>DH02443</t>
  </si>
  <si>
    <t>DH02444</t>
  </si>
  <si>
    <t>DH02445</t>
  </si>
  <si>
    <t>DH02446</t>
  </si>
  <si>
    <t>DH02447</t>
  </si>
  <si>
    <t>DH02448</t>
  </si>
  <si>
    <t>DH02449</t>
  </si>
  <si>
    <t>DH02450</t>
  </si>
  <si>
    <t>DH02451</t>
  </si>
  <si>
    <t>DH02452</t>
  </si>
  <si>
    <t>DH02453</t>
  </si>
  <si>
    <t>DH02454</t>
  </si>
  <si>
    <t>DH02455</t>
  </si>
  <si>
    <t>DH02456</t>
  </si>
  <si>
    <t>DH02457</t>
  </si>
  <si>
    <t>DH02458</t>
  </si>
  <si>
    <t>DH02459</t>
  </si>
  <si>
    <t>DH02460</t>
  </si>
  <si>
    <t>DH02461</t>
  </si>
  <si>
    <t>DH02462</t>
  </si>
  <si>
    <t>DH02463</t>
  </si>
  <si>
    <t>DH02464</t>
  </si>
  <si>
    <t>DH02465</t>
  </si>
  <si>
    <t>DH02466</t>
  </si>
  <si>
    <t>DH02467</t>
  </si>
  <si>
    <t>DH02468</t>
  </si>
  <si>
    <t>DH02469</t>
  </si>
  <si>
    <t>DH02470</t>
  </si>
  <si>
    <t>DH02471</t>
  </si>
  <si>
    <t>DH02472</t>
  </si>
  <si>
    <t>DH02473</t>
  </si>
  <si>
    <t>DH02474</t>
  </si>
  <si>
    <t>DH02475</t>
  </si>
  <si>
    <t>DH02476</t>
  </si>
  <si>
    <t>DH02477</t>
  </si>
  <si>
    <t>DH02478</t>
  </si>
  <si>
    <t>DH02479</t>
  </si>
  <si>
    <t>DH02480</t>
  </si>
  <si>
    <t>DH02481</t>
  </si>
  <si>
    <t>DH02482</t>
  </si>
  <si>
    <t>DH02483</t>
  </si>
  <si>
    <t>DH02484</t>
  </si>
  <si>
    <t>DH02485</t>
  </si>
  <si>
    <t>DH02486</t>
  </si>
  <si>
    <t>DH02487</t>
  </si>
  <si>
    <t>DH02488</t>
  </si>
  <si>
    <t>DH02489</t>
  </si>
  <si>
    <t>DH02490</t>
  </si>
  <si>
    <t>DH02491</t>
  </si>
  <si>
    <t>DH02492</t>
  </si>
  <si>
    <t>DH02493</t>
  </si>
  <si>
    <t>DH02494</t>
  </si>
  <si>
    <t>DH02495</t>
  </si>
  <si>
    <t>DH02496</t>
  </si>
  <si>
    <t>DH02497</t>
  </si>
  <si>
    <t>DH02498</t>
  </si>
  <si>
    <t>DH02499</t>
  </si>
  <si>
    <t>DH02500</t>
  </si>
  <si>
    <t>DH02501</t>
  </si>
  <si>
    <t>DH02502</t>
  </si>
  <si>
    <t>DH02503</t>
  </si>
  <si>
    <t>DH02504</t>
  </si>
  <si>
    <t>DH02505</t>
  </si>
  <si>
    <t>DH02506</t>
  </si>
  <si>
    <t>DH02507</t>
  </si>
  <si>
    <t>DH02508</t>
  </si>
  <si>
    <t>DH02509</t>
  </si>
  <si>
    <t>DH02510</t>
  </si>
  <si>
    <t>DH02511</t>
  </si>
  <si>
    <t>DH02512</t>
  </si>
  <si>
    <t>DH02513</t>
  </si>
  <si>
    <t>DH02514</t>
  </si>
  <si>
    <t>DH02515</t>
  </si>
  <si>
    <t>DH02516</t>
  </si>
  <si>
    <t>DH02517</t>
  </si>
  <si>
    <t>DH02518</t>
  </si>
  <si>
    <t>DH02519</t>
  </si>
  <si>
    <t>DH02520</t>
  </si>
  <si>
    <t>DH02521</t>
  </si>
  <si>
    <t>DH02522</t>
  </si>
  <si>
    <t>DH02523</t>
  </si>
  <si>
    <t>DH02524</t>
  </si>
  <si>
    <t>DH02525</t>
  </si>
  <si>
    <t>DH02526</t>
  </si>
  <si>
    <t>DH02527</t>
  </si>
  <si>
    <t>DH02528</t>
  </si>
  <si>
    <t>DH02529</t>
  </si>
  <si>
    <t>DH02530</t>
  </si>
  <si>
    <t>DH02531</t>
  </si>
  <si>
    <t>DH02532</t>
  </si>
  <si>
    <t>DH02533</t>
  </si>
  <si>
    <t>DH02534</t>
  </si>
  <si>
    <t>DH02535</t>
  </si>
  <si>
    <t>DH02536</t>
  </si>
  <si>
    <t>DH02537</t>
  </si>
  <si>
    <t>DH02538</t>
  </si>
  <si>
    <t>DH02539</t>
  </si>
  <si>
    <t>DH02540</t>
  </si>
  <si>
    <t>DH02541</t>
  </si>
  <si>
    <t>DH02542</t>
  </si>
  <si>
    <t>DH02543</t>
  </si>
  <si>
    <t>DH02544</t>
  </si>
  <si>
    <t>DH02545</t>
  </si>
  <si>
    <t>DH02546</t>
  </si>
  <si>
    <t>DH02547</t>
  </si>
  <si>
    <t>DH02548</t>
  </si>
  <si>
    <t>DH02549</t>
  </si>
  <si>
    <t>DH02550</t>
  </si>
  <si>
    <t>DH02551</t>
  </si>
  <si>
    <t>DH02552</t>
  </si>
  <si>
    <t>DH02553</t>
  </si>
  <si>
    <t>DH02554</t>
  </si>
  <si>
    <t>DH02555</t>
  </si>
  <si>
    <t>DH02556</t>
  </si>
  <si>
    <t>DH02557</t>
  </si>
  <si>
    <t>DH02558</t>
  </si>
  <si>
    <t>DH02559</t>
  </si>
  <si>
    <t>DH02560</t>
  </si>
  <si>
    <t>DH02561</t>
  </si>
  <si>
    <t>DH02562</t>
  </si>
  <si>
    <t>DH02563</t>
  </si>
  <si>
    <t>DH02564</t>
  </si>
  <si>
    <t>DH02565</t>
  </si>
  <si>
    <t>DH02566</t>
  </si>
  <si>
    <t>DH02567</t>
  </si>
  <si>
    <t>DH02568</t>
  </si>
  <si>
    <t>DH02569</t>
  </si>
  <si>
    <t>DH02570</t>
  </si>
  <si>
    <t>DH02571</t>
  </si>
  <si>
    <t>DH02572</t>
  </si>
  <si>
    <t>DH02573</t>
  </si>
  <si>
    <t>DH02574</t>
  </si>
  <si>
    <t>DH02575</t>
  </si>
  <si>
    <t>DH02576</t>
  </si>
  <si>
    <t>DH02577</t>
  </si>
  <si>
    <t>DH02578</t>
  </si>
  <si>
    <t>DH02579</t>
  </si>
  <si>
    <t>DH02580</t>
  </si>
  <si>
    <t>DH02581</t>
  </si>
  <si>
    <t>DH02582</t>
  </si>
  <si>
    <t>DH02583</t>
  </si>
  <si>
    <t>DH02584</t>
  </si>
  <si>
    <t>DH02585</t>
  </si>
  <si>
    <t>DH02586</t>
  </si>
  <si>
    <t>DH02587</t>
  </si>
  <si>
    <t>DH02588</t>
  </si>
  <si>
    <t>DH02589</t>
  </si>
  <si>
    <t>DH02590</t>
  </si>
  <si>
    <t>DH02591</t>
  </si>
  <si>
    <t>DH02592</t>
  </si>
  <si>
    <t>DH02593</t>
  </si>
  <si>
    <t>DH02594</t>
  </si>
  <si>
    <t>DH02595</t>
  </si>
  <si>
    <t>DH02596</t>
  </si>
  <si>
    <t>DH02597</t>
  </si>
  <si>
    <t>DH02598</t>
  </si>
  <si>
    <t>DH02599</t>
  </si>
  <si>
    <t>DH02600</t>
  </si>
  <si>
    <t>DH02601</t>
  </si>
  <si>
    <t>DH02602</t>
  </si>
  <si>
    <t>DH02603</t>
  </si>
  <si>
    <t>DH02604</t>
  </si>
  <si>
    <t>DH02605</t>
  </si>
  <si>
    <t>DH02606</t>
  </si>
  <si>
    <t>DH02607</t>
  </si>
  <si>
    <t>DH02608</t>
  </si>
  <si>
    <t>DH02609</t>
  </si>
  <si>
    <t>DH02610</t>
  </si>
  <si>
    <t>DH02611</t>
  </si>
  <si>
    <t>DH02612</t>
  </si>
  <si>
    <t>DH02613</t>
  </si>
  <si>
    <t>DH02614</t>
  </si>
  <si>
    <t>DH02615</t>
  </si>
  <si>
    <t>DH02616</t>
  </si>
  <si>
    <t>DH02617</t>
  </si>
  <si>
    <t>DH02618</t>
  </si>
  <si>
    <t>DH02619</t>
  </si>
  <si>
    <t>DH02620</t>
  </si>
  <si>
    <t>DH02621</t>
  </si>
  <si>
    <t>DH02622</t>
  </si>
  <si>
    <t>DH02623</t>
  </si>
  <si>
    <t>DH02624</t>
  </si>
  <si>
    <t>DH02625</t>
  </si>
  <si>
    <t>DH02626</t>
  </si>
  <si>
    <t>DH02627</t>
  </si>
  <si>
    <t>DH02628</t>
  </si>
  <si>
    <t>DH02629</t>
  </si>
  <si>
    <t>DH02630</t>
  </si>
  <si>
    <t>DH02631</t>
  </si>
  <si>
    <t>DH02632</t>
  </si>
  <si>
    <t>DH02633</t>
  </si>
  <si>
    <t>DH02634</t>
  </si>
  <si>
    <t>DH02635</t>
  </si>
  <si>
    <t>DH02636</t>
  </si>
  <si>
    <t>DH02637</t>
  </si>
  <si>
    <t>DH02638</t>
  </si>
  <si>
    <t>DH02639</t>
  </si>
  <si>
    <t>DH02640</t>
  </si>
  <si>
    <t>DH02641</t>
  </si>
  <si>
    <t>DH02642</t>
  </si>
  <si>
    <t>DH02643</t>
  </si>
  <si>
    <t>DH02644</t>
  </si>
  <si>
    <t>DH02645</t>
  </si>
  <si>
    <t>DH02646</t>
  </si>
  <si>
    <t>DH02647</t>
  </si>
  <si>
    <t>DH02648</t>
  </si>
  <si>
    <t>DH02649</t>
  </si>
  <si>
    <t>DH02650</t>
  </si>
  <si>
    <t>DH02651</t>
  </si>
  <si>
    <t>DH02652</t>
  </si>
  <si>
    <t>DH02653</t>
  </si>
  <si>
    <t>DH02654</t>
  </si>
  <si>
    <t>DH02655</t>
  </si>
  <si>
    <t>DH02656</t>
  </si>
  <si>
    <t>DH02657</t>
  </si>
  <si>
    <t>DH02658</t>
  </si>
  <si>
    <t>DH02659</t>
  </si>
  <si>
    <t>DH02660</t>
  </si>
  <si>
    <t>DH02661</t>
  </si>
  <si>
    <t>DH02662</t>
  </si>
  <si>
    <t>DH02663</t>
  </si>
  <si>
    <t>DH02664</t>
  </si>
  <si>
    <t>DH02665</t>
  </si>
  <si>
    <t>DH02666</t>
  </si>
  <si>
    <t>DH02667</t>
  </si>
  <si>
    <t>DH02668</t>
  </si>
  <si>
    <t>DH02669</t>
  </si>
  <si>
    <t>DH02670</t>
  </si>
  <si>
    <t>DH02671</t>
  </si>
  <si>
    <t>DH02672</t>
  </si>
  <si>
    <t>DH02673</t>
  </si>
  <si>
    <t>DH02674</t>
  </si>
  <si>
    <t>DH02675</t>
  </si>
  <si>
    <t>DH02676</t>
  </si>
  <si>
    <t>DH02677</t>
  </si>
  <si>
    <t>DH02678</t>
  </si>
  <si>
    <t>DH02679</t>
  </si>
  <si>
    <t>DH02680</t>
  </si>
  <si>
    <t>DH02681</t>
  </si>
  <si>
    <t>DH02682</t>
  </si>
  <si>
    <t>DH02683</t>
  </si>
  <si>
    <t>DH02684</t>
  </si>
  <si>
    <t>DH02685</t>
  </si>
  <si>
    <t>DH02686</t>
  </si>
  <si>
    <t>DH02687</t>
  </si>
  <si>
    <t>DH02688</t>
  </si>
  <si>
    <t>DH02689</t>
  </si>
  <si>
    <t>DH02690</t>
  </si>
  <si>
    <t>DH02691</t>
  </si>
  <si>
    <t>DH02692</t>
  </si>
  <si>
    <t>DH02693</t>
  </si>
  <si>
    <t>DH02694</t>
  </si>
  <si>
    <t>DH02695</t>
  </si>
  <si>
    <t>DH02696</t>
  </si>
  <si>
    <t>DH02697</t>
  </si>
  <si>
    <t>DH02698</t>
  </si>
  <si>
    <t>DH02699</t>
  </si>
  <si>
    <t>DH02700</t>
  </si>
  <si>
    <t>DH02701</t>
  </si>
  <si>
    <t>DH02702</t>
  </si>
  <si>
    <t>DH02703</t>
  </si>
  <si>
    <t>DH02704</t>
  </si>
  <si>
    <t>DH02705</t>
  </si>
  <si>
    <t>DH02706</t>
  </si>
  <si>
    <t>DH02707</t>
  </si>
  <si>
    <t>DH02708</t>
  </si>
  <si>
    <t>DH02709</t>
  </si>
  <si>
    <t>DH02710</t>
  </si>
  <si>
    <t>DH02711</t>
  </si>
  <si>
    <t>DH02712</t>
  </si>
  <si>
    <t>DH02713</t>
  </si>
  <si>
    <t>DH02714</t>
  </si>
  <si>
    <t>DH02715</t>
  </si>
  <si>
    <t>DH02716</t>
  </si>
  <si>
    <t>DH02717</t>
  </si>
  <si>
    <t>DH02718</t>
  </si>
  <si>
    <t>DH02719</t>
  </si>
  <si>
    <t>DH02720</t>
  </si>
  <si>
    <t>DH02721</t>
  </si>
  <si>
    <t>DH02722</t>
  </si>
  <si>
    <t>DH02723</t>
  </si>
  <si>
    <t>DH02724</t>
  </si>
  <si>
    <t>DH02725</t>
  </si>
  <si>
    <t>DH02726</t>
  </si>
  <si>
    <t>DH02727</t>
  </si>
  <si>
    <t>DH02728</t>
  </si>
  <si>
    <t>DH02729</t>
  </si>
  <si>
    <t>DH02730</t>
  </si>
  <si>
    <t>DH02731</t>
  </si>
  <si>
    <t>DH02732</t>
  </si>
  <si>
    <t>DH02733</t>
  </si>
  <si>
    <t>DH02734</t>
  </si>
  <si>
    <t>DH02735</t>
  </si>
  <si>
    <t>DH02736</t>
  </si>
  <si>
    <t>DH02737</t>
  </si>
  <si>
    <t>DH02738</t>
  </si>
  <si>
    <t>DH02739</t>
  </si>
  <si>
    <t>DH02740</t>
  </si>
  <si>
    <t>DH02741</t>
  </si>
  <si>
    <t>DH02742</t>
  </si>
  <si>
    <t>DH02743</t>
  </si>
  <si>
    <t>DH02744</t>
  </si>
  <si>
    <t>DH02745</t>
  </si>
  <si>
    <t>DH02746</t>
  </si>
  <si>
    <t>DH02747</t>
  </si>
  <si>
    <t>DH02748</t>
  </si>
  <si>
    <t>DH02749</t>
  </si>
  <si>
    <t>DH02750</t>
  </si>
  <si>
    <t>DH02751</t>
  </si>
  <si>
    <t>DH02752</t>
  </si>
  <si>
    <t>DH02753</t>
  </si>
  <si>
    <t>DH02754</t>
  </si>
  <si>
    <t>DH02755</t>
  </si>
  <si>
    <t>DH02756</t>
  </si>
  <si>
    <t>DH02757</t>
  </si>
  <si>
    <t>DH02758</t>
  </si>
  <si>
    <t>DH02759</t>
  </si>
  <si>
    <t>DH02760</t>
  </si>
  <si>
    <t>DH02761</t>
  </si>
  <si>
    <t>DH02762</t>
  </si>
  <si>
    <t>DH02763</t>
  </si>
  <si>
    <t>DH02764</t>
  </si>
  <si>
    <t>DH02765</t>
  </si>
  <si>
    <t>DH02766</t>
  </si>
  <si>
    <t>DH02767</t>
  </si>
  <si>
    <t>DH02768</t>
  </si>
  <si>
    <t>DH02769</t>
  </si>
  <si>
    <t>DH02770</t>
  </si>
  <si>
    <t>DH02771</t>
  </si>
  <si>
    <t>DH02772</t>
  </si>
  <si>
    <t>DH02773</t>
  </si>
  <si>
    <t>DH02774</t>
  </si>
  <si>
    <t>DH02775</t>
  </si>
  <si>
    <t>DH02776</t>
  </si>
  <si>
    <t>DH02777</t>
  </si>
  <si>
    <t>DH02778</t>
  </si>
  <si>
    <t>DH02779</t>
  </si>
  <si>
    <t>DH02780</t>
  </si>
  <si>
    <t>DH02781</t>
  </si>
  <si>
    <t>DH02782</t>
  </si>
  <si>
    <t>DH02783</t>
  </si>
  <si>
    <t>DH02784</t>
  </si>
  <si>
    <t>DH02785</t>
  </si>
  <si>
    <t>DH02786</t>
  </si>
  <si>
    <t>DH02787</t>
  </si>
  <si>
    <t>DH02788</t>
  </si>
  <si>
    <t>DH02789</t>
  </si>
  <si>
    <t>DH02790</t>
  </si>
  <si>
    <t>DH02791</t>
  </si>
  <si>
    <t>DH02792</t>
  </si>
  <si>
    <t>DH02793</t>
  </si>
  <si>
    <t>DH02794</t>
  </si>
  <si>
    <t>DH02795</t>
  </si>
  <si>
    <t>DH02796</t>
  </si>
  <si>
    <t>DH02797</t>
  </si>
  <si>
    <t>DH02798</t>
  </si>
  <si>
    <t>DH02799</t>
  </si>
  <si>
    <t>DH02800</t>
  </si>
  <si>
    <t>DH02801</t>
  </si>
  <si>
    <t>DH02802</t>
  </si>
  <si>
    <t>DH02803</t>
  </si>
  <si>
    <t>DH02804</t>
  </si>
  <si>
    <t>DH02805</t>
  </si>
  <si>
    <t>DH02806</t>
  </si>
  <si>
    <t>DH02807</t>
  </si>
  <si>
    <t>DH02808</t>
  </si>
  <si>
    <t>DH02809</t>
  </si>
  <si>
    <t>DH02810</t>
  </si>
  <si>
    <t>DH02811</t>
  </si>
  <si>
    <t>DH02812</t>
  </si>
  <si>
    <t>DH02813</t>
  </si>
  <si>
    <t>DH02814</t>
  </si>
  <si>
    <t>DH02815</t>
  </si>
  <si>
    <t>DH02816</t>
  </si>
  <si>
    <t>DH02817</t>
  </si>
  <si>
    <t>DH02818</t>
  </si>
  <si>
    <t>DH02819</t>
  </si>
  <si>
    <t>DH02820</t>
  </si>
  <si>
    <t>DH02821</t>
  </si>
  <si>
    <t>DH02822</t>
  </si>
  <si>
    <t>DH02823</t>
  </si>
  <si>
    <t>DH02824</t>
  </si>
  <si>
    <t>DH02825</t>
  </si>
  <si>
    <t>DH02826</t>
  </si>
  <si>
    <t>DH02827</t>
  </si>
  <si>
    <t>DH02828</t>
  </si>
  <si>
    <t>DH02829</t>
  </si>
  <si>
    <t>DH02830</t>
  </si>
  <si>
    <t>DH02831</t>
  </si>
  <si>
    <t>DH02832</t>
  </si>
  <si>
    <t>DH02833</t>
  </si>
  <si>
    <t>DH02834</t>
  </si>
  <si>
    <t>DH02835</t>
  </si>
  <si>
    <t>DH02836</t>
  </si>
  <si>
    <t>DH02837</t>
  </si>
  <si>
    <t>DH02838</t>
  </si>
  <si>
    <t>DH02839</t>
  </si>
  <si>
    <t>DH02840</t>
  </si>
  <si>
    <t>DH02841</t>
  </si>
  <si>
    <t>DH02842</t>
  </si>
  <si>
    <t>DH02843</t>
  </si>
  <si>
    <t>DH02844</t>
  </si>
  <si>
    <t>DH02845</t>
  </si>
  <si>
    <t>DH02846</t>
  </si>
  <si>
    <t>DH02847</t>
  </si>
  <si>
    <t>DH02848</t>
  </si>
  <si>
    <t>DH02849</t>
  </si>
  <si>
    <t>DH02850</t>
  </si>
  <si>
    <t>DH02851</t>
  </si>
  <si>
    <t>DH02852</t>
  </si>
  <si>
    <t>DH02853</t>
  </si>
  <si>
    <t>DH02854</t>
  </si>
  <si>
    <t>DH02855</t>
  </si>
  <si>
    <t>DH02856</t>
  </si>
  <si>
    <t>DH02857</t>
  </si>
  <si>
    <t>DH02858</t>
  </si>
  <si>
    <t>DH02859</t>
  </si>
  <si>
    <t>DH02860</t>
  </si>
  <si>
    <t>DH02861</t>
  </si>
  <si>
    <t>DH02862</t>
  </si>
  <si>
    <t>DH02863</t>
  </si>
  <si>
    <t>DH02864</t>
  </si>
  <si>
    <t>DH02865</t>
  </si>
  <si>
    <t>DH02866</t>
  </si>
  <si>
    <t>DH02867</t>
  </si>
  <si>
    <t>DH02868</t>
  </si>
  <si>
    <t>DH02869</t>
  </si>
  <si>
    <t>DH02870</t>
  </si>
  <si>
    <t>DH02871</t>
  </si>
  <si>
    <t>DH02872</t>
  </si>
  <si>
    <t>DH02873</t>
  </si>
  <si>
    <t>DH02874</t>
  </si>
  <si>
    <t>DH02875</t>
  </si>
  <si>
    <t>DH02876</t>
  </si>
  <si>
    <t>DH02877</t>
  </si>
  <si>
    <t>DH02878</t>
  </si>
  <si>
    <t>DH02879</t>
  </si>
  <si>
    <t>DH02880</t>
  </si>
  <si>
    <t>DH02881</t>
  </si>
  <si>
    <t>DH02882</t>
  </si>
  <si>
    <t>DH02883</t>
  </si>
  <si>
    <t>DH02884</t>
  </si>
  <si>
    <t>DH02885</t>
  </si>
  <si>
    <t>DH02886</t>
  </si>
  <si>
    <t>DH02887</t>
  </si>
  <si>
    <t>DH02888</t>
  </si>
  <si>
    <t>DH02889</t>
  </si>
  <si>
    <t>DH02890</t>
  </si>
  <si>
    <t>DH02891</t>
  </si>
  <si>
    <t>DH02892</t>
  </si>
  <si>
    <t>DH02893</t>
  </si>
  <si>
    <t>DH02894</t>
  </si>
  <si>
    <t>DH02895</t>
  </si>
  <si>
    <t>DH02896</t>
  </si>
  <si>
    <t>DH02897</t>
  </si>
  <si>
    <t>DH02898</t>
  </si>
  <si>
    <t>DH02899</t>
  </si>
  <si>
    <t>DH02900</t>
  </si>
  <si>
    <t>DH02901</t>
  </si>
  <si>
    <t>DH02902</t>
  </si>
  <si>
    <t>DH02903</t>
  </si>
  <si>
    <t>DH02904</t>
  </si>
  <si>
    <t>DH02905</t>
  </si>
  <si>
    <t>DH02906</t>
  </si>
  <si>
    <t>DH02907</t>
  </si>
  <si>
    <t>DH02908</t>
  </si>
  <si>
    <t>DH02909</t>
  </si>
  <si>
    <t>DH02910</t>
  </si>
  <si>
    <t>DH02911</t>
  </si>
  <si>
    <t>DH02912</t>
  </si>
  <si>
    <t>DH02913</t>
  </si>
  <si>
    <t>DH02914</t>
  </si>
  <si>
    <t>DH02915</t>
  </si>
  <si>
    <t>DH02916</t>
  </si>
  <si>
    <t>DH02917</t>
  </si>
  <si>
    <t>DH02918</t>
  </si>
  <si>
    <t>DH02919</t>
  </si>
  <si>
    <t>DH02920</t>
  </si>
  <si>
    <t>Grand Total</t>
  </si>
  <si>
    <t>Online</t>
  </si>
  <si>
    <t>Offline</t>
  </si>
  <si>
    <t>Product No.1</t>
  </si>
  <si>
    <t>PRICE</t>
  </si>
  <si>
    <t>PRODUCT</t>
  </si>
  <si>
    <t>Product No.2</t>
  </si>
  <si>
    <t>Product No.3</t>
  </si>
  <si>
    <t>Product No.4</t>
  </si>
  <si>
    <t>Product No.5</t>
  </si>
  <si>
    <t>Product No.6</t>
  </si>
  <si>
    <t>Product No.7</t>
  </si>
  <si>
    <t>Product No.8</t>
  </si>
  <si>
    <t>Product No.9</t>
  </si>
  <si>
    <t>DATE</t>
  </si>
  <si>
    <t>QUANTITY</t>
  </si>
  <si>
    <t>REVENUE</t>
  </si>
  <si>
    <t>COGS</t>
  </si>
  <si>
    <t>SALE INCENTIVE</t>
  </si>
  <si>
    <t>OPERATIONAL COST</t>
  </si>
  <si>
    <t>PROFIT</t>
  </si>
  <si>
    <t>MONTH</t>
  </si>
  <si>
    <t>YEAR</t>
  </si>
  <si>
    <t>COUNT ORDER</t>
  </si>
  <si>
    <t>ORDER ID</t>
  </si>
  <si>
    <t>SALE CHANNEL</t>
  </si>
  <si>
    <t>Ms. Mai</t>
  </si>
  <si>
    <t>Mr. Khan</t>
  </si>
  <si>
    <t>Ms. Sarah</t>
  </si>
  <si>
    <t>Mr. Chan</t>
  </si>
  <si>
    <t>Mr. George</t>
  </si>
  <si>
    <t>Ms. Pearl</t>
  </si>
  <si>
    <t>Jan</t>
  </si>
  <si>
    <t>Feb</t>
  </si>
  <si>
    <t>Mar</t>
  </si>
  <si>
    <t>Apr</t>
  </si>
  <si>
    <t>May</t>
  </si>
  <si>
    <t>Jun</t>
  </si>
  <si>
    <t>Jul</t>
  </si>
  <si>
    <t>Aug</t>
  </si>
  <si>
    <t>Sep</t>
  </si>
  <si>
    <t>Oct</t>
  </si>
  <si>
    <t>Nov</t>
  </si>
  <si>
    <t>Dec</t>
  </si>
  <si>
    <t>SALE AGENT</t>
  </si>
  <si>
    <t>AVG. REVENUE/ORDER</t>
  </si>
  <si>
    <t>MAX REVENUE BY PRODUCT</t>
  </si>
  <si>
    <t>MAX REVENUE BY AGENT</t>
  </si>
  <si>
    <t>REVENUE_$</t>
  </si>
  <si>
    <t>PROFIT_$</t>
  </si>
  <si>
    <t>CNT ORDER</t>
  </si>
  <si>
    <t>SALES RECORDS IN 2022</t>
  </si>
  <si>
    <t>COST</t>
  </si>
  <si>
    <t>TOTAL COST</t>
  </si>
  <si>
    <t>TOTALCOST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</si>
</sst>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0.00_-;\-* #,##0.00_-;_-* &quot;-&quot;??_-;_-@_-"/>
    <numFmt numFmtId="165" formatCode="_-* #,##0_-;\-* #,##0_-;_-* &quot;-&quot;??_-;_-@_-"/>
    <numFmt numFmtId="166" formatCode="[$-409]mmmmm\-yy;@"/>
    <numFmt numFmtId="167" formatCode="&quot;$&quot;#,##0"/>
    <numFmt numFmtId="168" formatCode="_(&quot;$&quot;* #,##0_);_(&quot;$&quot;* \(#,##0\);_(&quot;$&quot;* &quot;-&quot;??_);_(@_)"/>
  </numFmts>
  <fonts count="8" x14ac:knownFonts="1">
    <font>
      <sz val="11"/>
      <color theme="1"/>
      <name val="Times New Roman"/>
      <family val="2"/>
      <charset val="163"/>
    </font>
    <font>
      <sz val="11"/>
      <color theme="1"/>
      <name val="Times New Roman"/>
      <family val="2"/>
      <charset val="163"/>
    </font>
    <font>
      <b/>
      <sz val="11"/>
      <color theme="1"/>
      <name val="Times New Roman"/>
      <family val="1"/>
    </font>
    <font>
      <sz val="11"/>
      <color theme="1"/>
      <name val="Times New Roman"/>
      <family val="1"/>
    </font>
    <font>
      <b/>
      <sz val="18"/>
      <color theme="1"/>
      <name val="Times New Roman"/>
      <family val="1"/>
    </font>
    <font>
      <b/>
      <sz val="11"/>
      <color theme="1"/>
      <name val="Arial"/>
      <family val="2"/>
    </font>
    <font>
      <sz val="11"/>
      <color theme="1"/>
      <name val="Arial"/>
      <family val="2"/>
    </font>
    <font>
      <sz val="11"/>
      <color theme="1"/>
      <name val="Arial"/>
    </font>
  </fonts>
  <fills count="5">
    <fill>
      <patternFill patternType="none"/>
    </fill>
    <fill>
      <patternFill patternType="gray125"/>
    </fill>
    <fill>
      <patternFill patternType="solid">
        <fgColor theme="6" tint="0.79998168889431442"/>
        <bgColor theme="6" tint="0.79998168889431442"/>
      </patternFill>
    </fill>
    <fill>
      <patternFill patternType="solid">
        <fgColor rgb="FFFFFF00"/>
        <bgColor indexed="64"/>
      </patternFill>
    </fill>
    <fill>
      <patternFill patternType="solid">
        <fgColor theme="8"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37">
    <xf numFmtId="0" fontId="0" fillId="0" borderId="0" xfId="0"/>
    <xf numFmtId="165" fontId="0" fillId="0" borderId="0" xfId="1" applyNumberFormat="1" applyFont="1"/>
    <xf numFmtId="0" fontId="0" fillId="0" borderId="0" xfId="0" applyAlignment="1">
      <alignment horizontal="center"/>
    </xf>
    <xf numFmtId="0" fontId="0" fillId="0" borderId="1" xfId="0" applyBorder="1" applyAlignment="1">
      <alignment horizontal="center"/>
    </xf>
    <xf numFmtId="0" fontId="2" fillId="0" borderId="1" xfId="0" applyFont="1" applyBorder="1" applyAlignment="1">
      <alignment horizontal="center" vertical="center"/>
    </xf>
    <xf numFmtId="165" fontId="0" fillId="0" borderId="0" xfId="1" applyNumberFormat="1" applyFont="1" applyAlignment="1">
      <alignment horizontal="center"/>
    </xf>
    <xf numFmtId="165" fontId="0" fillId="0" borderId="1" xfId="1" applyNumberFormat="1" applyFont="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2" fillId="0" borderId="0" xfId="0" applyFont="1" applyAlignment="1">
      <alignment horizontal="center" vertical="center"/>
    </xf>
    <xf numFmtId="0" fontId="3" fillId="0" borderId="3" xfId="0" applyFont="1" applyBorder="1"/>
    <xf numFmtId="165" fontId="3" fillId="0" borderId="3" xfId="1" applyNumberFormat="1" applyFont="1" applyFill="1" applyBorder="1" applyAlignment="1">
      <alignment horizontal="center"/>
    </xf>
    <xf numFmtId="165" fontId="3" fillId="0" borderId="3" xfId="0" applyNumberFormat="1" applyFont="1" applyBorder="1"/>
    <xf numFmtId="165" fontId="3" fillId="0" borderId="3" xfId="1" applyNumberFormat="1" applyFont="1" applyFill="1" applyBorder="1"/>
    <xf numFmtId="0" fontId="3" fillId="2" borderId="1" xfId="0" applyFont="1" applyFill="1" applyBorder="1" applyAlignment="1">
      <alignment horizontal="center"/>
    </xf>
    <xf numFmtId="166" fontId="3" fillId="2" borderId="1" xfId="0" applyNumberFormat="1" applyFont="1" applyFill="1" applyBorder="1" applyAlignment="1">
      <alignment horizontal="center"/>
    </xf>
    <xf numFmtId="14" fontId="3" fillId="0" borderId="4" xfId="0" applyNumberFormat="1" applyFont="1" applyBorder="1"/>
    <xf numFmtId="0" fontId="2" fillId="0" borderId="0" xfId="0" applyFont="1" applyAlignment="1">
      <alignment vertical="center"/>
    </xf>
    <xf numFmtId="0" fontId="2" fillId="0" borderId="5" xfId="0" applyFont="1" applyBorder="1" applyAlignment="1">
      <alignment vertical="center"/>
    </xf>
    <xf numFmtId="0" fontId="2" fillId="0" borderId="5" xfId="0" applyFont="1" applyBorder="1" applyAlignment="1">
      <alignment horizontal="center" vertical="center"/>
    </xf>
    <xf numFmtId="165" fontId="2" fillId="0" borderId="5" xfId="1" applyNumberFormat="1" applyFont="1" applyFill="1" applyBorder="1" applyAlignment="1">
      <alignment horizontal="center" vertical="center"/>
    </xf>
    <xf numFmtId="165" fontId="2" fillId="0" borderId="5" xfId="1" applyNumberFormat="1" applyFont="1" applyFill="1" applyBorder="1" applyAlignment="1">
      <alignment vertical="center"/>
    </xf>
    <xf numFmtId="0" fontId="3" fillId="2" borderId="2" xfId="0" applyFont="1" applyFill="1" applyBorder="1" applyAlignment="1">
      <alignment horizontal="center"/>
    </xf>
    <xf numFmtId="0" fontId="0" fillId="4" borderId="0" xfId="0" applyFill="1"/>
    <xf numFmtId="168" fontId="0" fillId="4" borderId="0" xfId="2" applyNumberFormat="1" applyFont="1" applyFill="1"/>
    <xf numFmtId="165" fontId="5" fillId="0" borderId="0" xfId="1" applyNumberFormat="1" applyFont="1" applyAlignment="1">
      <alignment horizontal="left"/>
    </xf>
    <xf numFmtId="0" fontId="6" fillId="0" borderId="0" xfId="0" applyFont="1"/>
    <xf numFmtId="165" fontId="6" fillId="0" borderId="0" xfId="1" applyNumberFormat="1" applyFont="1"/>
    <xf numFmtId="167" fontId="6" fillId="0" borderId="0" xfId="1" applyNumberFormat="1" applyFont="1"/>
    <xf numFmtId="167" fontId="6" fillId="0" borderId="0" xfId="0" applyNumberFormat="1" applyFont="1"/>
    <xf numFmtId="0" fontId="7" fillId="0" borderId="0" xfId="0" pivotButton="1" applyFont="1"/>
    <xf numFmtId="0" fontId="7" fillId="0" borderId="0" xfId="0" applyFont="1"/>
    <xf numFmtId="0" fontId="7" fillId="0" borderId="0" xfId="0" applyFont="1" applyAlignment="1">
      <alignment horizontal="left"/>
    </xf>
    <xf numFmtId="167" fontId="7" fillId="0" borderId="0" xfId="0" applyNumberFormat="1" applyFont="1"/>
    <xf numFmtId="165" fontId="7" fillId="0" borderId="0" xfId="0" applyNumberFormat="1" applyFont="1"/>
    <xf numFmtId="0" fontId="4" fillId="3" borderId="0" xfId="0" applyFont="1" applyFill="1" applyAlignment="1">
      <alignment horizontal="center" vertical="center"/>
    </xf>
  </cellXfs>
  <cellStyles count="3">
    <cellStyle name="Comma" xfId="1" builtinId="3"/>
    <cellStyle name="Currency" xfId="2" builtinId="4"/>
    <cellStyle name="Normal" xfId="0" builtinId="0"/>
  </cellStyles>
  <dxfs count="230">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7" formatCode="&quot;$&quot;#,##0"/>
    </dxf>
    <dxf>
      <numFmt numFmtId="165" formatCode="_-* #,##0_-;\-* #,##0_-;_-* &quot;-&quot;??_-;_-@_-"/>
    </dxf>
    <dxf>
      <numFmt numFmtId="167" formatCode="&quot;$&quot;#,##0"/>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7" formatCode="&quot;$&quot;#,##0"/>
    </dxf>
    <dxf>
      <numFmt numFmtId="165" formatCode="_-* #,##0_-;\-* #,##0_-;_-* &quot;-&quot;??_-;_-@_-"/>
    </dxf>
    <dxf>
      <numFmt numFmtId="167" formatCode="&quot;$&quot;#,##0"/>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7" formatCode="&quot;$&quot;#,##0"/>
    </dxf>
    <dxf>
      <numFmt numFmtId="165" formatCode="_-* #,##0_-;\-* #,##0_-;_-* &quot;-&quot;??_-;_-@_-"/>
    </dxf>
    <dxf>
      <numFmt numFmtId="167" formatCode="&quot;$&quot;#,##0"/>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7" formatCode="&quot;$&quot;#,##0"/>
    </dxf>
    <dxf>
      <numFmt numFmtId="165" formatCode="_-* #,##0_-;\-* #,##0_-;_-* &quot;-&quot;??_-;_-@_-"/>
    </dxf>
    <dxf>
      <numFmt numFmtId="167" formatCode="&quot;$&quot;#,##0"/>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9" formatCode="&quot;Tháng&quot;\ ###"/>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fill>
        <patternFill patternType="solid">
          <fgColor theme="6" tint="0.79998168889431442"/>
          <bgColor theme="6"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65" formatCode="_-* #,##0_-;\-* #,##0_-;_-* &quot;-&quot;??_-;_-@_-"/>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Times New Roman"/>
        <family val="1"/>
        <scheme val="none"/>
      </font>
      <numFmt numFmtId="19" formatCode="m/d/yyyy"/>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Times New Roman"/>
        <family val="1"/>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numFmt numFmtId="167" formatCode="&quot;$&quot;#,##0"/>
    </dxf>
    <dxf>
      <numFmt numFmtId="165" formatCode="_-* #,##0_-;\-* #,##0_-;_-* &quot;-&quot;??_-;_-@_-"/>
    </dxf>
    <dxf>
      <numFmt numFmtId="167" formatCode="&quot;$&quot;#,##0"/>
    </dxf>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
      <font>
        <name val="Arial"/>
      </font>
    </dxf>
    <dxf>
      <font>
        <name val="Arial"/>
      </font>
    </dxf>
    <dxf>
      <font>
        <name val="Arial"/>
      </font>
    </dxf>
    <dxf>
      <font>
        <name val="Arial"/>
      </font>
    </dxf>
    <dxf>
      <font>
        <name val="Arial"/>
      </font>
    </dxf>
    <dxf>
      <numFmt numFmtId="167" formatCode="&quot;$&quot;#,##0"/>
    </dxf>
  </dxfs>
  <tableStyles count="0" defaultTableStyle="TableStyleMedium2" defaultPivotStyle="PivotStyleLight16"/>
  <colors>
    <mruColors>
      <color rgb="FF0000CC"/>
      <color rgb="FFFF6600"/>
      <color rgb="FFFFE5E5"/>
      <color rgb="FF0066FF"/>
      <color rgb="FFBDFFDB"/>
      <color rgb="FFFFCCFF"/>
      <color rgb="FFFFCCCC"/>
      <color rgb="FFFFFF66"/>
      <color rgb="FF9933FF"/>
      <color rgb="FFE6D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5" Type="http://schemas.microsoft.com/office/2017/10/relationships/person" Target="persons/person.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REPORT.xlsx]DL!PivotTable10</c:name>
    <c:fmtId val="6"/>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500" b="1">
                <a:latin typeface="Arial" panose="020B0604020202020204" pitchFamily="34" charset="0"/>
                <a:cs typeface="Arial" panose="020B0604020202020204" pitchFamily="34" charset="0"/>
              </a:rPr>
              <a:t>REVENUE BY PRODUCT</a:t>
            </a:r>
          </a:p>
        </c:rich>
      </c:tx>
      <c:layout>
        <c:manualLayout>
          <c:xMode val="edge"/>
          <c:yMode val="edge"/>
          <c:x val="0.23588097617531675"/>
          <c:y val="3.1386774629688807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s>
    <c:plotArea>
      <c:layout>
        <c:manualLayout>
          <c:layoutTarget val="inner"/>
          <c:xMode val="edge"/>
          <c:yMode val="edge"/>
          <c:x val="0.24010288193386617"/>
          <c:y val="0.19328484981044036"/>
          <c:w val="0.72831068085219197"/>
          <c:h val="0.75987131816856224"/>
        </c:manualLayout>
      </c:layout>
      <c:barChart>
        <c:barDir val="bar"/>
        <c:grouping val="clustered"/>
        <c:varyColors val="1"/>
        <c:ser>
          <c:idx val="0"/>
          <c:order val="0"/>
          <c:tx>
            <c:strRef>
              <c:f>DL!$C$6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1E1-4E47-A462-4CE7490542CF}"/>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E1-4E47-A462-4CE7490542C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E1-4E47-A462-4CE7490542CF}"/>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E1-4E47-A462-4CE7490542CF}"/>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E1-4E47-A462-4CE7490542CF}"/>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F1E1-4E47-A462-4CE7490542CF}"/>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F1E1-4E47-A462-4CE7490542CF}"/>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F1E1-4E47-A462-4CE7490542CF}"/>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F1E1-4E47-A462-4CE7490542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DL!$B$7:$B$15</c:f>
              <c:strCache>
                <c:ptCount val="9"/>
                <c:pt idx="0">
                  <c:v>Product No.1</c:v>
                </c:pt>
                <c:pt idx="1">
                  <c:v>Product No.2</c:v>
                </c:pt>
                <c:pt idx="2">
                  <c:v>Product No.3</c:v>
                </c:pt>
                <c:pt idx="3">
                  <c:v>Product No.4</c:v>
                </c:pt>
                <c:pt idx="4">
                  <c:v>Product No.5</c:v>
                </c:pt>
                <c:pt idx="5">
                  <c:v>Product No.6</c:v>
                </c:pt>
                <c:pt idx="6">
                  <c:v>Product No.7</c:v>
                </c:pt>
                <c:pt idx="7">
                  <c:v>Product No.8</c:v>
                </c:pt>
                <c:pt idx="8">
                  <c:v>Product No.9</c:v>
                </c:pt>
              </c:strCache>
            </c:strRef>
          </c:cat>
          <c:val>
            <c:numRef>
              <c:f>DL!$C$7:$C$15</c:f>
              <c:numCache>
                <c:formatCode>"$"#,##0</c:formatCode>
                <c:ptCount val="9"/>
                <c:pt idx="0">
                  <c:v>1877000</c:v>
                </c:pt>
                <c:pt idx="1">
                  <c:v>4592500</c:v>
                </c:pt>
                <c:pt idx="2">
                  <c:v>4515000</c:v>
                </c:pt>
                <c:pt idx="3">
                  <c:v>1305600</c:v>
                </c:pt>
                <c:pt idx="4">
                  <c:v>755550</c:v>
                </c:pt>
                <c:pt idx="5">
                  <c:v>769000</c:v>
                </c:pt>
                <c:pt idx="6">
                  <c:v>1195000</c:v>
                </c:pt>
                <c:pt idx="7">
                  <c:v>2700800</c:v>
                </c:pt>
                <c:pt idx="8">
                  <c:v>3188000</c:v>
                </c:pt>
              </c:numCache>
            </c:numRef>
          </c:val>
          <c:extLst>
            <c:ext xmlns:c16="http://schemas.microsoft.com/office/drawing/2014/chart" uri="{C3380CC4-5D6E-409C-BE32-E72D297353CC}">
              <c16:uniqueId val="{00000012-F1E1-4E47-A462-4CE7490542CF}"/>
            </c:ext>
          </c:extLst>
        </c:ser>
        <c:dLbls>
          <c:dLblPos val="outEnd"/>
          <c:showLegendKey val="0"/>
          <c:showVal val="1"/>
          <c:showCatName val="0"/>
          <c:showSerName val="0"/>
          <c:showPercent val="0"/>
          <c:showBubbleSize val="0"/>
        </c:dLbls>
        <c:gapWidth val="78"/>
        <c:axId val="1605862528"/>
        <c:axId val="1605864448"/>
      </c:barChart>
      <c:catAx>
        <c:axId val="1605862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5864448"/>
        <c:crosses val="autoZero"/>
        <c:auto val="1"/>
        <c:lblAlgn val="ctr"/>
        <c:lblOffset val="100"/>
        <c:noMultiLvlLbl val="0"/>
      </c:catAx>
      <c:valAx>
        <c:axId val="1605864448"/>
        <c:scaling>
          <c:orientation val="minMax"/>
        </c:scaling>
        <c:delete val="1"/>
        <c:axPos val="b"/>
        <c:numFmt formatCode="&quot;$&quot;#,##0" sourceLinked="1"/>
        <c:majorTickMark val="none"/>
        <c:minorTickMark val="none"/>
        <c:tickLblPos val="nextTo"/>
        <c:crossAx val="1605862528"/>
        <c:crosses val="max"/>
        <c:crossBetween val="between"/>
        <c:majorUnit val="1000000"/>
        <c:minorUnit val="50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66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REPORT.xlsx]DL!PivotTable10</c:name>
    <c:fmtId val="7"/>
  </c:pivotSource>
  <c:chart>
    <c:title>
      <c:tx>
        <c:rich>
          <a:bodyPr rot="0" spcFirstLastPara="1" vertOverflow="ellipsis" vert="horz" wrap="square" anchor="ctr" anchorCtr="1"/>
          <a:lstStyle/>
          <a:p>
            <a:pPr>
              <a:defRPr sz="150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500">
                <a:latin typeface="Arial" panose="020B0604020202020204" pitchFamily="34" charset="0"/>
                <a:cs typeface="Arial" panose="020B0604020202020204" pitchFamily="34" charset="0"/>
              </a:rPr>
              <a:t>% Revenue by Product</a:t>
            </a:r>
          </a:p>
        </c:rich>
      </c:tx>
      <c:layout>
        <c:manualLayout>
          <c:xMode val="edge"/>
          <c:yMode val="edge"/>
          <c:x val="0.20368450386848932"/>
          <c:y val="2.6397130512538301E-2"/>
        </c:manualLayout>
      </c:layout>
      <c:overlay val="0"/>
      <c:spPr>
        <a:noFill/>
        <a:ln>
          <a:noFill/>
        </a:ln>
        <a:effectLst/>
      </c:spPr>
      <c:txPr>
        <a:bodyPr rot="0" spcFirstLastPara="1" vertOverflow="ellipsis" vert="horz" wrap="square" anchor="ctr" anchorCtr="1"/>
        <a:lstStyle/>
        <a:p>
          <a:pPr>
            <a:defRPr sz="150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596466520037639"/>
          <c:y val="0.15491036217518281"/>
          <c:w val="0.51712359388952478"/>
          <c:h val="0.80675126882671067"/>
        </c:manualLayout>
      </c:layout>
      <c:doughnutChart>
        <c:varyColors val="1"/>
        <c:ser>
          <c:idx val="0"/>
          <c:order val="0"/>
          <c:tx>
            <c:strRef>
              <c:f>DL!$C$6</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FC6-494B-B50D-A4869E107CA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FC6-494B-B50D-A4869E107CA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FC6-494B-B50D-A4869E107CA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FC6-494B-B50D-A4869E107CA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FC6-494B-B50D-A4869E107CA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FC6-494B-B50D-A4869E107CA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FC6-494B-B50D-A4869E107CA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FC6-494B-B50D-A4869E107CA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FC6-494B-B50D-A4869E107CA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DL!$B$7:$B$15</c:f>
              <c:strCache>
                <c:ptCount val="9"/>
                <c:pt idx="0">
                  <c:v>Product No.1</c:v>
                </c:pt>
                <c:pt idx="1">
                  <c:v>Product No.2</c:v>
                </c:pt>
                <c:pt idx="2">
                  <c:v>Product No.3</c:v>
                </c:pt>
                <c:pt idx="3">
                  <c:v>Product No.4</c:v>
                </c:pt>
                <c:pt idx="4">
                  <c:v>Product No.5</c:v>
                </c:pt>
                <c:pt idx="5">
                  <c:v>Product No.6</c:v>
                </c:pt>
                <c:pt idx="6">
                  <c:v>Product No.7</c:v>
                </c:pt>
                <c:pt idx="7">
                  <c:v>Product No.8</c:v>
                </c:pt>
                <c:pt idx="8">
                  <c:v>Product No.9</c:v>
                </c:pt>
              </c:strCache>
            </c:strRef>
          </c:cat>
          <c:val>
            <c:numRef>
              <c:f>DL!$C$7:$C$15</c:f>
              <c:numCache>
                <c:formatCode>"$"#,##0</c:formatCode>
                <c:ptCount val="9"/>
                <c:pt idx="0">
                  <c:v>1877000</c:v>
                </c:pt>
                <c:pt idx="1">
                  <c:v>4592500</c:v>
                </c:pt>
                <c:pt idx="2">
                  <c:v>4515000</c:v>
                </c:pt>
                <c:pt idx="3">
                  <c:v>1305600</c:v>
                </c:pt>
                <c:pt idx="4">
                  <c:v>755550</c:v>
                </c:pt>
                <c:pt idx="5">
                  <c:v>769000</c:v>
                </c:pt>
                <c:pt idx="6">
                  <c:v>1195000</c:v>
                </c:pt>
                <c:pt idx="7">
                  <c:v>2700800</c:v>
                </c:pt>
                <c:pt idx="8">
                  <c:v>3188000</c:v>
                </c:pt>
              </c:numCache>
            </c:numRef>
          </c:val>
          <c:extLst>
            <c:ext xmlns:c16="http://schemas.microsoft.com/office/drawing/2014/chart" uri="{C3380CC4-5D6E-409C-BE32-E72D297353CC}">
              <c16:uniqueId val="{00000012-BFC6-494B-B50D-A4869E107CA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66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REPORT.xlsx]DL!PivotTable13</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REVENUE BY SALES AGENT</a:t>
            </a:r>
          </a:p>
        </c:rich>
      </c:tx>
      <c:layout>
        <c:manualLayout>
          <c:xMode val="edge"/>
          <c:yMode val="edge"/>
          <c:x val="0.16336437908919027"/>
          <c:y val="2.193595455887812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manualLayout>
          <c:layoutTarget val="inner"/>
          <c:xMode val="edge"/>
          <c:yMode val="edge"/>
          <c:x val="0.20989636038420267"/>
          <c:y val="0.179951516477107"/>
          <c:w val="0.75954814997729192"/>
          <c:h val="0.76912255759696702"/>
        </c:manualLayout>
      </c:layout>
      <c:barChart>
        <c:barDir val="bar"/>
        <c:grouping val="clustered"/>
        <c:varyColors val="1"/>
        <c:ser>
          <c:idx val="0"/>
          <c:order val="0"/>
          <c:tx>
            <c:strRef>
              <c:f>DL!$I$6</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BE03-4F88-A72C-88275F9B957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BE03-4F88-A72C-88275F9B957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BE03-4F88-A72C-88275F9B957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BE03-4F88-A72C-88275F9B957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BE03-4F88-A72C-88275F9B957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BE03-4F88-A72C-88275F9B95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DL!$H$7:$H$12</c:f>
              <c:strCache>
                <c:ptCount val="6"/>
                <c:pt idx="0">
                  <c:v>Mr. Chan</c:v>
                </c:pt>
                <c:pt idx="1">
                  <c:v>Mr. George</c:v>
                </c:pt>
                <c:pt idx="2">
                  <c:v>Mr. Khan</c:v>
                </c:pt>
                <c:pt idx="3">
                  <c:v>Ms. Mai</c:v>
                </c:pt>
                <c:pt idx="4">
                  <c:v>Ms. Pearl</c:v>
                </c:pt>
                <c:pt idx="5">
                  <c:v>Ms. Sarah</c:v>
                </c:pt>
              </c:strCache>
            </c:strRef>
          </c:cat>
          <c:val>
            <c:numRef>
              <c:f>DL!$I$7:$I$12</c:f>
              <c:numCache>
                <c:formatCode>"$"#,##0</c:formatCode>
                <c:ptCount val="6"/>
                <c:pt idx="0">
                  <c:v>2372800</c:v>
                </c:pt>
                <c:pt idx="1">
                  <c:v>2367200</c:v>
                </c:pt>
                <c:pt idx="2">
                  <c:v>4538150</c:v>
                </c:pt>
                <c:pt idx="3">
                  <c:v>3977450</c:v>
                </c:pt>
                <c:pt idx="4">
                  <c:v>4140850</c:v>
                </c:pt>
                <c:pt idx="5">
                  <c:v>3502000</c:v>
                </c:pt>
              </c:numCache>
            </c:numRef>
          </c:val>
          <c:extLst>
            <c:ext xmlns:c16="http://schemas.microsoft.com/office/drawing/2014/chart" uri="{C3380CC4-5D6E-409C-BE32-E72D297353CC}">
              <c16:uniqueId val="{0000000C-BE03-4F88-A72C-88275F9B9577}"/>
            </c:ext>
          </c:extLst>
        </c:ser>
        <c:dLbls>
          <c:showLegendKey val="0"/>
          <c:showVal val="0"/>
          <c:showCatName val="0"/>
          <c:showSerName val="0"/>
          <c:showPercent val="0"/>
          <c:showBubbleSize val="0"/>
        </c:dLbls>
        <c:gapWidth val="102"/>
        <c:axId val="1426131087"/>
        <c:axId val="1426133967"/>
      </c:barChart>
      <c:catAx>
        <c:axId val="142613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26133967"/>
        <c:crosses val="autoZero"/>
        <c:auto val="1"/>
        <c:lblAlgn val="ctr"/>
        <c:lblOffset val="100"/>
        <c:noMultiLvlLbl val="0"/>
      </c:catAx>
      <c:valAx>
        <c:axId val="1426133967"/>
        <c:scaling>
          <c:orientation val="minMax"/>
        </c:scaling>
        <c:delete val="1"/>
        <c:axPos val="b"/>
        <c:numFmt formatCode="&quot;$&quot;#,##0" sourceLinked="1"/>
        <c:majorTickMark val="none"/>
        <c:minorTickMark val="none"/>
        <c:tickLblPos val="nextTo"/>
        <c:crossAx val="1426131087"/>
        <c:crosses val="autoZero"/>
        <c:crossBetween val="between"/>
        <c:minorUnit val="50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66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REPORT.xlsx]DL!PivotTable14</c:name>
    <c:fmtId val="2"/>
  </c:pivotSource>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500" b="1">
                <a:latin typeface="Arial" panose="020B0604020202020204" pitchFamily="34" charset="0"/>
                <a:cs typeface="Arial" panose="020B0604020202020204" pitchFamily="34" charset="0"/>
              </a:rPr>
              <a:t>% REVENUE BY CHANNEL</a:t>
            </a:r>
          </a:p>
        </c:rich>
      </c:tx>
      <c:layout>
        <c:manualLayout>
          <c:xMode val="edge"/>
          <c:yMode val="edge"/>
          <c:x val="0.13465323346746041"/>
          <c:y val="2.6885235092677543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BDFFDB"/>
          </a:solidFill>
          <a:ln w="25400">
            <a:solidFill>
              <a:schemeClr val="lt1"/>
            </a:solidFill>
          </a:ln>
          <a:effectLst/>
          <a:sp3d contourW="25400">
            <a:contourClr>
              <a:schemeClr val="lt1"/>
            </a:contourClr>
          </a:sp3d>
        </c:spPr>
        <c:dLbl>
          <c:idx val="0"/>
          <c:layout>
            <c:manualLayout>
              <c:x val="0.19121473558116786"/>
              <c:y val="0.1191327043815459"/>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BDFFDB"/>
          </a:solidFill>
          <a:ln w="25400">
            <a:solidFill>
              <a:schemeClr val="lt1"/>
            </a:solidFill>
          </a:ln>
          <a:effectLst/>
          <a:sp3d contourW="25400">
            <a:contourClr>
              <a:schemeClr val="lt1"/>
            </a:contourClr>
          </a:sp3d>
        </c:spPr>
        <c:dLbl>
          <c:idx val="0"/>
          <c:layout>
            <c:manualLayout>
              <c:x val="0.19121473558116786"/>
              <c:y val="0.1191327043815459"/>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BDFFDB"/>
          </a:solidFill>
          <a:ln w="25400">
            <a:solidFill>
              <a:schemeClr val="lt1"/>
            </a:solidFill>
          </a:ln>
          <a:effectLst/>
          <a:sp3d contourW="25400">
            <a:contourClr>
              <a:schemeClr val="lt1"/>
            </a:contourClr>
          </a:sp3d>
        </c:spPr>
        <c:dLbl>
          <c:idx val="0"/>
          <c:layout>
            <c:manualLayout>
              <c:x val="0.21782509644041012"/>
              <c:y val="0.11434563474664476"/>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60291953673427"/>
                  <c:h val="0.23600253300062571"/>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0593544310533791E-2"/>
          <c:y val="0.18925721975237786"/>
          <c:w val="0.96802641958842772"/>
          <c:h val="0.75981686646244406"/>
        </c:manualLayout>
      </c:layout>
      <c:pie3DChart>
        <c:varyColors val="1"/>
        <c:ser>
          <c:idx val="0"/>
          <c:order val="0"/>
          <c:tx>
            <c:strRef>
              <c:f>DL!$L$6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EB-4A71-8F3D-D37EDE9E946E}"/>
              </c:ext>
            </c:extLst>
          </c:dPt>
          <c:dPt>
            <c:idx val="1"/>
            <c:bubble3D val="0"/>
            <c:spPr>
              <a:solidFill>
                <a:srgbClr val="BDFFDB"/>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EB-4A71-8F3D-D37EDE9E946E}"/>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7DEB-4A71-8F3D-D37EDE9E946E}"/>
                </c:ext>
              </c:extLst>
            </c:dLbl>
            <c:dLbl>
              <c:idx val="1"/>
              <c:layout>
                <c:manualLayout>
                  <c:x val="0.21782509644041012"/>
                  <c:y val="0.11434563474664476"/>
                </c:manualLayout>
              </c:layout>
              <c:numFmt formatCode="0.00%" sourceLinked="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160291953673427"/>
                      <c:h val="0.23600253300062571"/>
                    </c:manualLayout>
                  </c15:layout>
                </c:ext>
                <c:ext xmlns:c16="http://schemas.microsoft.com/office/drawing/2014/chart" uri="{C3380CC4-5D6E-409C-BE32-E72D297353CC}">
                  <c16:uniqueId val="{00000003-7DEB-4A71-8F3D-D37EDE9E946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DL!$K$7:$K$8</c:f>
              <c:strCache>
                <c:ptCount val="2"/>
                <c:pt idx="0">
                  <c:v>Offline</c:v>
                </c:pt>
                <c:pt idx="1">
                  <c:v>Online</c:v>
                </c:pt>
              </c:strCache>
            </c:strRef>
          </c:cat>
          <c:val>
            <c:numRef>
              <c:f>DL!$L$7:$L$8</c:f>
              <c:numCache>
                <c:formatCode>"$"#,##0</c:formatCode>
                <c:ptCount val="2"/>
                <c:pt idx="0">
                  <c:v>15991600</c:v>
                </c:pt>
                <c:pt idx="1">
                  <c:v>4906850</c:v>
                </c:pt>
              </c:numCache>
            </c:numRef>
          </c:val>
          <c:extLst>
            <c:ext xmlns:c16="http://schemas.microsoft.com/office/drawing/2014/chart" uri="{C3380CC4-5D6E-409C-BE32-E72D297353CC}">
              <c16:uniqueId val="{00000004-7DEB-4A71-8F3D-D37EDE9E946E}"/>
            </c:ext>
          </c:extLst>
        </c:ser>
        <c:dLbls>
          <c:dLblPos val="inEnd"/>
          <c:showLegendKey val="0"/>
          <c:showVal val="1"/>
          <c:showCatName val="0"/>
          <c:showSerName val="0"/>
          <c:showPercent val="0"/>
          <c:showBubbleSize val="0"/>
          <c:showLeaderLines val="0"/>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66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REPORT.xlsx]DL!PivotTable15</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latin typeface="Arial" panose="020B0604020202020204" pitchFamily="34" charset="0"/>
                <a:cs typeface="Arial" panose="020B0604020202020204" pitchFamily="34" charset="0"/>
              </a:rPr>
              <a:t>REVENUE BY PRODUCT</a:t>
            </a:r>
            <a:r>
              <a:rPr lang="en-US" sz="1600" b="1" baseline="0">
                <a:latin typeface="Arial" panose="020B0604020202020204" pitchFamily="34" charset="0"/>
                <a:cs typeface="Arial" panose="020B0604020202020204" pitchFamily="34" charset="0"/>
              </a:rPr>
              <a:t> PER MONTH</a:t>
            </a:r>
            <a:endParaRPr lang="en-US" sz="1600" b="1">
              <a:latin typeface="Arial" panose="020B0604020202020204" pitchFamily="34" charset="0"/>
              <a:cs typeface="Arial" panose="020B0604020202020204" pitchFamily="34" charset="0"/>
            </a:endParaRPr>
          </a:p>
        </c:rich>
      </c:tx>
      <c:layout>
        <c:manualLayout>
          <c:xMode val="edge"/>
          <c:yMode val="edge"/>
          <c:x val="0.19044190577435971"/>
          <c:y val="1.286818314377369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rgbClr val="0066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alpha val="3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33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BDFFDB">
              <a:alpha val="90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66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alpha val="3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9933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FF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BDFFDB">
              <a:alpha val="90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0066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0000">
              <a:alpha val="39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9933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FF6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BDFFDB">
              <a:alpha val="90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66919596223615"/>
          <c:y val="0.14712744240303297"/>
          <c:w val="0.83142650924999351"/>
          <c:h val="0.71908646835812184"/>
        </c:manualLayout>
      </c:layout>
      <c:bar3DChart>
        <c:barDir val="col"/>
        <c:grouping val="stacked"/>
        <c:varyColors val="0"/>
        <c:ser>
          <c:idx val="0"/>
          <c:order val="0"/>
          <c:tx>
            <c:strRef>
              <c:f>DL!$C$22:$C$23</c:f>
              <c:strCache>
                <c:ptCount val="1"/>
                <c:pt idx="0">
                  <c:v>Product No.1</c:v>
                </c:pt>
              </c:strCache>
            </c:strRef>
          </c:tx>
          <c:spPr>
            <a:solidFill>
              <a:srgbClr val="0066FF"/>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DL!$C$24:$C$35</c:f>
              <c:numCache>
                <c:formatCode>"$"#,##0</c:formatCode>
                <c:ptCount val="12"/>
                <c:pt idx="0">
                  <c:v>147000</c:v>
                </c:pt>
                <c:pt idx="1">
                  <c:v>139000</c:v>
                </c:pt>
                <c:pt idx="2">
                  <c:v>172000</c:v>
                </c:pt>
                <c:pt idx="3">
                  <c:v>149000</c:v>
                </c:pt>
                <c:pt idx="4">
                  <c:v>163000</c:v>
                </c:pt>
                <c:pt idx="5">
                  <c:v>146000</c:v>
                </c:pt>
                <c:pt idx="6">
                  <c:v>136000</c:v>
                </c:pt>
                <c:pt idx="7">
                  <c:v>126000</c:v>
                </c:pt>
                <c:pt idx="8">
                  <c:v>179000</c:v>
                </c:pt>
                <c:pt idx="9">
                  <c:v>158000</c:v>
                </c:pt>
                <c:pt idx="10">
                  <c:v>139000</c:v>
                </c:pt>
                <c:pt idx="11">
                  <c:v>223000</c:v>
                </c:pt>
              </c:numCache>
            </c:numRef>
          </c:val>
          <c:extLst>
            <c:ext xmlns:c16="http://schemas.microsoft.com/office/drawing/2014/chart" uri="{C3380CC4-5D6E-409C-BE32-E72D297353CC}">
              <c16:uniqueId val="{00000000-4246-4353-A772-CADE8B8AC7A8}"/>
            </c:ext>
          </c:extLst>
        </c:ser>
        <c:ser>
          <c:idx val="1"/>
          <c:order val="1"/>
          <c:tx>
            <c:strRef>
              <c:f>DL!$D$22:$D$23</c:f>
              <c:strCache>
                <c:ptCount val="1"/>
                <c:pt idx="0">
                  <c:v>Product No.2</c:v>
                </c:pt>
              </c:strCache>
            </c:strRef>
          </c:tx>
          <c:spPr>
            <a:solidFill>
              <a:srgbClr val="FF0000">
                <a:alpha val="39000"/>
              </a:srgbClr>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DL!$D$24:$D$35</c:f>
              <c:numCache>
                <c:formatCode>"$"#,##0</c:formatCode>
                <c:ptCount val="12"/>
                <c:pt idx="0">
                  <c:v>455000</c:v>
                </c:pt>
                <c:pt idx="1">
                  <c:v>357500</c:v>
                </c:pt>
                <c:pt idx="2">
                  <c:v>397500</c:v>
                </c:pt>
                <c:pt idx="3">
                  <c:v>367500</c:v>
                </c:pt>
                <c:pt idx="4">
                  <c:v>390000</c:v>
                </c:pt>
                <c:pt idx="5">
                  <c:v>297500</c:v>
                </c:pt>
                <c:pt idx="6">
                  <c:v>360000</c:v>
                </c:pt>
                <c:pt idx="7">
                  <c:v>477500</c:v>
                </c:pt>
                <c:pt idx="8">
                  <c:v>332500</c:v>
                </c:pt>
                <c:pt idx="9">
                  <c:v>370000</c:v>
                </c:pt>
                <c:pt idx="10">
                  <c:v>287500</c:v>
                </c:pt>
                <c:pt idx="11">
                  <c:v>500000</c:v>
                </c:pt>
              </c:numCache>
            </c:numRef>
          </c:val>
          <c:extLst>
            <c:ext xmlns:c16="http://schemas.microsoft.com/office/drawing/2014/chart" uri="{C3380CC4-5D6E-409C-BE32-E72D297353CC}">
              <c16:uniqueId val="{00000001-82DE-4B5A-B2C3-D1239C555DF9}"/>
            </c:ext>
          </c:extLst>
        </c:ser>
        <c:ser>
          <c:idx val="2"/>
          <c:order val="2"/>
          <c:tx>
            <c:strRef>
              <c:f>DL!$E$22:$E$23</c:f>
              <c:strCache>
                <c:ptCount val="1"/>
                <c:pt idx="0">
                  <c:v>Product No.3</c:v>
                </c:pt>
              </c:strCache>
            </c:strRef>
          </c:tx>
          <c:spPr>
            <a:solidFill>
              <a:schemeClr val="accent3"/>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DL!$E$24:$E$35</c:f>
              <c:numCache>
                <c:formatCode>"$"#,##0</c:formatCode>
                <c:ptCount val="12"/>
                <c:pt idx="0">
                  <c:v>385000</c:v>
                </c:pt>
                <c:pt idx="1">
                  <c:v>458500</c:v>
                </c:pt>
                <c:pt idx="2">
                  <c:v>252000</c:v>
                </c:pt>
                <c:pt idx="3">
                  <c:v>241500</c:v>
                </c:pt>
                <c:pt idx="4">
                  <c:v>602000</c:v>
                </c:pt>
                <c:pt idx="5">
                  <c:v>294000</c:v>
                </c:pt>
                <c:pt idx="6">
                  <c:v>325500</c:v>
                </c:pt>
                <c:pt idx="7">
                  <c:v>546000</c:v>
                </c:pt>
                <c:pt idx="8">
                  <c:v>350000</c:v>
                </c:pt>
                <c:pt idx="9">
                  <c:v>136500</c:v>
                </c:pt>
                <c:pt idx="10">
                  <c:v>437500</c:v>
                </c:pt>
                <c:pt idx="11">
                  <c:v>486500</c:v>
                </c:pt>
              </c:numCache>
            </c:numRef>
          </c:val>
          <c:extLst>
            <c:ext xmlns:c16="http://schemas.microsoft.com/office/drawing/2014/chart" uri="{C3380CC4-5D6E-409C-BE32-E72D297353CC}">
              <c16:uniqueId val="{00000002-82DE-4B5A-B2C3-D1239C555DF9}"/>
            </c:ext>
          </c:extLst>
        </c:ser>
        <c:ser>
          <c:idx val="3"/>
          <c:order val="3"/>
          <c:tx>
            <c:strRef>
              <c:f>DL!$F$22:$F$23</c:f>
              <c:strCache>
                <c:ptCount val="1"/>
                <c:pt idx="0">
                  <c:v>Product No.4</c:v>
                </c:pt>
              </c:strCache>
            </c:strRef>
          </c:tx>
          <c:spPr>
            <a:solidFill>
              <a:srgbClr val="9933FF"/>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DL!$F$24:$F$35</c:f>
              <c:numCache>
                <c:formatCode>"$"#,##0</c:formatCode>
                <c:ptCount val="12"/>
                <c:pt idx="0">
                  <c:v>110400</c:v>
                </c:pt>
                <c:pt idx="1">
                  <c:v>100800</c:v>
                </c:pt>
                <c:pt idx="2">
                  <c:v>112800</c:v>
                </c:pt>
                <c:pt idx="3">
                  <c:v>126000</c:v>
                </c:pt>
                <c:pt idx="4">
                  <c:v>79200</c:v>
                </c:pt>
                <c:pt idx="5">
                  <c:v>127200</c:v>
                </c:pt>
                <c:pt idx="6">
                  <c:v>94800</c:v>
                </c:pt>
                <c:pt idx="7">
                  <c:v>139200</c:v>
                </c:pt>
                <c:pt idx="8">
                  <c:v>85200</c:v>
                </c:pt>
                <c:pt idx="9">
                  <c:v>122400</c:v>
                </c:pt>
                <c:pt idx="10">
                  <c:v>115200</c:v>
                </c:pt>
                <c:pt idx="11">
                  <c:v>92400</c:v>
                </c:pt>
              </c:numCache>
            </c:numRef>
          </c:val>
          <c:extLst>
            <c:ext xmlns:c16="http://schemas.microsoft.com/office/drawing/2014/chart" uri="{C3380CC4-5D6E-409C-BE32-E72D297353CC}">
              <c16:uniqueId val="{00000003-82DE-4B5A-B2C3-D1239C555DF9}"/>
            </c:ext>
          </c:extLst>
        </c:ser>
        <c:ser>
          <c:idx val="4"/>
          <c:order val="4"/>
          <c:tx>
            <c:strRef>
              <c:f>DL!$G$22:$G$23</c:f>
              <c:strCache>
                <c:ptCount val="1"/>
                <c:pt idx="0">
                  <c:v>Product No.5</c:v>
                </c:pt>
              </c:strCache>
            </c:strRef>
          </c:tx>
          <c:spPr>
            <a:solidFill>
              <a:schemeClr val="accent5"/>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DL!$G$24:$G$35</c:f>
              <c:numCache>
                <c:formatCode>"$"#,##0</c:formatCode>
                <c:ptCount val="12"/>
                <c:pt idx="0">
                  <c:v>66150</c:v>
                </c:pt>
                <c:pt idx="1">
                  <c:v>79200</c:v>
                </c:pt>
                <c:pt idx="2">
                  <c:v>47700</c:v>
                </c:pt>
                <c:pt idx="3">
                  <c:v>69300</c:v>
                </c:pt>
                <c:pt idx="4">
                  <c:v>54900</c:v>
                </c:pt>
                <c:pt idx="5">
                  <c:v>67950</c:v>
                </c:pt>
                <c:pt idx="6">
                  <c:v>60300</c:v>
                </c:pt>
                <c:pt idx="7">
                  <c:v>80550</c:v>
                </c:pt>
                <c:pt idx="8">
                  <c:v>57600</c:v>
                </c:pt>
                <c:pt idx="9">
                  <c:v>39600</c:v>
                </c:pt>
                <c:pt idx="10">
                  <c:v>64800</c:v>
                </c:pt>
                <c:pt idx="11">
                  <c:v>67500</c:v>
                </c:pt>
              </c:numCache>
            </c:numRef>
          </c:val>
          <c:extLst>
            <c:ext xmlns:c16="http://schemas.microsoft.com/office/drawing/2014/chart" uri="{C3380CC4-5D6E-409C-BE32-E72D297353CC}">
              <c16:uniqueId val="{00000004-82DE-4B5A-B2C3-D1239C555DF9}"/>
            </c:ext>
          </c:extLst>
        </c:ser>
        <c:ser>
          <c:idx val="5"/>
          <c:order val="5"/>
          <c:tx>
            <c:strRef>
              <c:f>DL!$H$22:$H$23</c:f>
              <c:strCache>
                <c:ptCount val="1"/>
                <c:pt idx="0">
                  <c:v>Product No.6</c:v>
                </c:pt>
              </c:strCache>
            </c:strRef>
          </c:tx>
          <c:spPr>
            <a:solidFill>
              <a:srgbClr val="FFFF66"/>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DL!$H$24:$H$35</c:f>
              <c:numCache>
                <c:formatCode>"$"#,##0</c:formatCode>
                <c:ptCount val="12"/>
                <c:pt idx="0">
                  <c:v>75000</c:v>
                </c:pt>
                <c:pt idx="1">
                  <c:v>63500</c:v>
                </c:pt>
                <c:pt idx="2">
                  <c:v>61000</c:v>
                </c:pt>
                <c:pt idx="3">
                  <c:v>66000</c:v>
                </c:pt>
                <c:pt idx="4">
                  <c:v>49000</c:v>
                </c:pt>
                <c:pt idx="5">
                  <c:v>73000</c:v>
                </c:pt>
                <c:pt idx="6">
                  <c:v>92500</c:v>
                </c:pt>
                <c:pt idx="7">
                  <c:v>53000</c:v>
                </c:pt>
                <c:pt idx="8">
                  <c:v>69000</c:v>
                </c:pt>
                <c:pt idx="9">
                  <c:v>52500</c:v>
                </c:pt>
                <c:pt idx="10">
                  <c:v>51000</c:v>
                </c:pt>
                <c:pt idx="11">
                  <c:v>63500</c:v>
                </c:pt>
              </c:numCache>
            </c:numRef>
          </c:val>
          <c:extLst>
            <c:ext xmlns:c16="http://schemas.microsoft.com/office/drawing/2014/chart" uri="{C3380CC4-5D6E-409C-BE32-E72D297353CC}">
              <c16:uniqueId val="{00000005-82DE-4B5A-B2C3-D1239C555DF9}"/>
            </c:ext>
          </c:extLst>
        </c:ser>
        <c:ser>
          <c:idx val="6"/>
          <c:order val="6"/>
          <c:tx>
            <c:strRef>
              <c:f>DL!$I$22:$I$23</c:f>
              <c:strCache>
                <c:ptCount val="1"/>
                <c:pt idx="0">
                  <c:v>Product No.7</c:v>
                </c:pt>
              </c:strCache>
            </c:strRef>
          </c:tx>
          <c:spPr>
            <a:solidFill>
              <a:schemeClr val="accent1">
                <a:lumMod val="60000"/>
              </a:schemeClr>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DL!$I$24:$I$35</c:f>
              <c:numCache>
                <c:formatCode>"$"#,##0</c:formatCode>
                <c:ptCount val="12"/>
                <c:pt idx="0">
                  <c:v>90000</c:v>
                </c:pt>
                <c:pt idx="1">
                  <c:v>95000</c:v>
                </c:pt>
                <c:pt idx="2">
                  <c:v>112000</c:v>
                </c:pt>
                <c:pt idx="3">
                  <c:v>97000</c:v>
                </c:pt>
                <c:pt idx="4">
                  <c:v>115000</c:v>
                </c:pt>
                <c:pt idx="5">
                  <c:v>103000</c:v>
                </c:pt>
                <c:pt idx="6">
                  <c:v>107000</c:v>
                </c:pt>
                <c:pt idx="7">
                  <c:v>96000</c:v>
                </c:pt>
                <c:pt idx="8">
                  <c:v>81000</c:v>
                </c:pt>
                <c:pt idx="9">
                  <c:v>104000</c:v>
                </c:pt>
                <c:pt idx="10">
                  <c:v>111000</c:v>
                </c:pt>
                <c:pt idx="11">
                  <c:v>84000</c:v>
                </c:pt>
              </c:numCache>
            </c:numRef>
          </c:val>
          <c:extLst>
            <c:ext xmlns:c16="http://schemas.microsoft.com/office/drawing/2014/chart" uri="{C3380CC4-5D6E-409C-BE32-E72D297353CC}">
              <c16:uniqueId val="{00000006-82DE-4B5A-B2C3-D1239C555DF9}"/>
            </c:ext>
          </c:extLst>
        </c:ser>
        <c:ser>
          <c:idx val="7"/>
          <c:order val="7"/>
          <c:tx>
            <c:strRef>
              <c:f>DL!$J$22:$J$23</c:f>
              <c:strCache>
                <c:ptCount val="1"/>
                <c:pt idx="0">
                  <c:v>Product No.8</c:v>
                </c:pt>
              </c:strCache>
            </c:strRef>
          </c:tx>
          <c:spPr>
            <a:solidFill>
              <a:schemeClr val="accent2">
                <a:lumMod val="60000"/>
              </a:schemeClr>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DL!$J$24:$J$35</c:f>
              <c:numCache>
                <c:formatCode>"$"#,##0</c:formatCode>
                <c:ptCount val="12"/>
                <c:pt idx="0">
                  <c:v>211200</c:v>
                </c:pt>
                <c:pt idx="1">
                  <c:v>176000</c:v>
                </c:pt>
                <c:pt idx="2">
                  <c:v>204800</c:v>
                </c:pt>
                <c:pt idx="3">
                  <c:v>272000</c:v>
                </c:pt>
                <c:pt idx="4">
                  <c:v>182400</c:v>
                </c:pt>
                <c:pt idx="5">
                  <c:v>252800</c:v>
                </c:pt>
                <c:pt idx="6">
                  <c:v>249600</c:v>
                </c:pt>
                <c:pt idx="7">
                  <c:v>230400</c:v>
                </c:pt>
                <c:pt idx="8">
                  <c:v>243200</c:v>
                </c:pt>
                <c:pt idx="9">
                  <c:v>297600</c:v>
                </c:pt>
                <c:pt idx="10">
                  <c:v>227200</c:v>
                </c:pt>
                <c:pt idx="11">
                  <c:v>153600</c:v>
                </c:pt>
              </c:numCache>
            </c:numRef>
          </c:val>
          <c:extLst>
            <c:ext xmlns:c16="http://schemas.microsoft.com/office/drawing/2014/chart" uri="{C3380CC4-5D6E-409C-BE32-E72D297353CC}">
              <c16:uniqueId val="{00000007-82DE-4B5A-B2C3-D1239C555DF9}"/>
            </c:ext>
          </c:extLst>
        </c:ser>
        <c:ser>
          <c:idx val="8"/>
          <c:order val="8"/>
          <c:tx>
            <c:strRef>
              <c:f>DL!$K$22:$K$23</c:f>
              <c:strCache>
                <c:ptCount val="1"/>
                <c:pt idx="0">
                  <c:v>Product No.9</c:v>
                </c:pt>
              </c:strCache>
            </c:strRef>
          </c:tx>
          <c:spPr>
            <a:solidFill>
              <a:srgbClr val="BDFFDB">
                <a:alpha val="90000"/>
              </a:srgbClr>
            </a:solidFill>
            <a:ln>
              <a:noFill/>
            </a:ln>
            <a:effectLst/>
            <a:sp3d/>
          </c:spPr>
          <c:invertIfNegative val="0"/>
          <c:cat>
            <c:strRef>
              <c:f>DL!$B$24:$B$35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DL!$K$24:$K$35</c:f>
              <c:numCache>
                <c:formatCode>"$"#,##0</c:formatCode>
                <c:ptCount val="12"/>
                <c:pt idx="0">
                  <c:v>552000</c:v>
                </c:pt>
                <c:pt idx="1">
                  <c:v>480000</c:v>
                </c:pt>
                <c:pt idx="2">
                  <c:v>268000</c:v>
                </c:pt>
                <c:pt idx="3">
                  <c:v>172000</c:v>
                </c:pt>
                <c:pt idx="4">
                  <c:v>172000</c:v>
                </c:pt>
                <c:pt idx="5">
                  <c:v>408000</c:v>
                </c:pt>
                <c:pt idx="6">
                  <c:v>272000</c:v>
                </c:pt>
                <c:pt idx="7">
                  <c:v>172000</c:v>
                </c:pt>
                <c:pt idx="8">
                  <c:v>168000</c:v>
                </c:pt>
                <c:pt idx="9">
                  <c:v>180000</c:v>
                </c:pt>
                <c:pt idx="10">
                  <c:v>176000</c:v>
                </c:pt>
                <c:pt idx="11">
                  <c:v>168000</c:v>
                </c:pt>
              </c:numCache>
            </c:numRef>
          </c:val>
          <c:extLst>
            <c:ext xmlns:c16="http://schemas.microsoft.com/office/drawing/2014/chart" uri="{C3380CC4-5D6E-409C-BE32-E72D297353CC}">
              <c16:uniqueId val="{00000008-82DE-4B5A-B2C3-D1239C555DF9}"/>
            </c:ext>
          </c:extLst>
        </c:ser>
        <c:dLbls>
          <c:showLegendKey val="0"/>
          <c:showVal val="0"/>
          <c:showCatName val="0"/>
          <c:showSerName val="0"/>
          <c:showPercent val="0"/>
          <c:showBubbleSize val="0"/>
        </c:dLbls>
        <c:gapWidth val="102"/>
        <c:gapDepth val="129"/>
        <c:shape val="cylinder"/>
        <c:axId val="1566540592"/>
        <c:axId val="1566538672"/>
        <c:axId val="0"/>
      </c:bar3DChart>
      <c:catAx>
        <c:axId val="1566540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66538672"/>
        <c:crosses val="autoZero"/>
        <c:auto val="1"/>
        <c:lblAlgn val="ctr"/>
        <c:lblOffset val="100"/>
        <c:noMultiLvlLbl val="0"/>
      </c:catAx>
      <c:valAx>
        <c:axId val="1566538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665405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rgbClr val="0066F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59661</xdr:colOff>
      <xdr:row>1</xdr:row>
      <xdr:rowOff>135170</xdr:rowOff>
    </xdr:from>
    <xdr:to>
      <xdr:col>15</xdr:col>
      <xdr:colOff>326015</xdr:colOff>
      <xdr:row>7</xdr:row>
      <xdr:rowOff>134303</xdr:rowOff>
    </xdr:to>
    <mc:AlternateContent xmlns:mc="http://schemas.openxmlformats.org/markup-compatibility/2006" xmlns:a14="http://schemas.microsoft.com/office/drawing/2010/main">
      <mc:Choice Requires="a14">
        <xdr:graphicFrame macro="">
          <xdr:nvGraphicFramePr>
            <xdr:cNvPr id="2" name="SALE CHANNEL 1">
              <a:extLst>
                <a:ext uri="{FF2B5EF4-FFF2-40B4-BE49-F238E27FC236}">
                  <a16:creationId xmlns:a16="http://schemas.microsoft.com/office/drawing/2014/main" id="{FA54EEF1-26A6-ACD8-16AC-0E2034BC9084}"/>
                </a:ext>
              </a:extLst>
            </xdr:cNvPr>
            <xdr:cNvGraphicFramePr/>
          </xdr:nvGraphicFramePr>
          <xdr:xfrm>
            <a:off x="0" y="0"/>
            <a:ext cx="0" cy="0"/>
          </xdr:xfrm>
          <a:graphic>
            <a:graphicData uri="http://schemas.microsoft.com/office/drawing/2010/slicer">
              <sle:slicer xmlns:sle="http://schemas.microsoft.com/office/drawing/2010/slicer" name="SALE CHANNEL 1"/>
            </a:graphicData>
          </a:graphic>
        </xdr:graphicFrame>
      </mc:Choice>
      <mc:Fallback xmlns="">
        <xdr:sp macro="" textlink="">
          <xdr:nvSpPr>
            <xdr:cNvPr id="0" name=""/>
            <xdr:cNvSpPr>
              <a:spLocks noTextEdit="1"/>
            </xdr:cNvSpPr>
          </xdr:nvSpPr>
          <xdr:spPr>
            <a:xfrm>
              <a:off x="12081164" y="304542"/>
              <a:ext cx="182499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8</xdr:row>
      <xdr:rowOff>56606</xdr:rowOff>
    </xdr:from>
    <xdr:to>
      <xdr:col>9</xdr:col>
      <xdr:colOff>320040</xdr:colOff>
      <xdr:row>10</xdr:row>
      <xdr:rowOff>4355</xdr:rowOff>
    </xdr:to>
    <xdr:sp macro="" textlink="DL!G2">
      <xdr:nvSpPr>
        <xdr:cNvPr id="20" name="Rectangle 19">
          <a:extLst>
            <a:ext uri="{FF2B5EF4-FFF2-40B4-BE49-F238E27FC236}">
              <a16:creationId xmlns:a16="http://schemas.microsoft.com/office/drawing/2014/main" id="{E9ED8E86-06BB-E904-C496-5D6431100050}"/>
            </a:ext>
          </a:extLst>
        </xdr:cNvPr>
        <xdr:cNvSpPr/>
      </xdr:nvSpPr>
      <xdr:spPr>
        <a:xfrm>
          <a:off x="2164080" y="1449977"/>
          <a:ext cx="2238103" cy="296092"/>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6F6CEFE-22D1-4850-B918-F3D905197387}" type="TxLink">
            <a:rPr lang="en-US" sz="1600" b="1" i="0" u="none" strike="noStrike">
              <a:ln>
                <a:noFill/>
              </a:ln>
              <a:solidFill>
                <a:srgbClr val="0000CC"/>
              </a:solidFill>
              <a:latin typeface="Arial" panose="020B0604020202020204" pitchFamily="34" charset="0"/>
              <a:cs typeface="Arial" panose="020B0604020202020204" pitchFamily="34" charset="0"/>
            </a:rPr>
            <a:pPr algn="ctr"/>
            <a:t>$20,898,450</a:t>
          </a:fld>
          <a:endParaRPr lang="en-US" sz="1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xdr:from>
      <xdr:col>11</xdr:col>
      <xdr:colOff>10886</xdr:colOff>
      <xdr:row>8</xdr:row>
      <xdr:rowOff>52251</xdr:rowOff>
    </xdr:from>
    <xdr:to>
      <xdr:col>14</xdr:col>
      <xdr:colOff>420189</xdr:colOff>
      <xdr:row>10</xdr:row>
      <xdr:rowOff>0</xdr:rowOff>
    </xdr:to>
    <xdr:sp macro="" textlink="DL!G3">
      <xdr:nvSpPr>
        <xdr:cNvPr id="21" name="Rectangle 20">
          <a:extLst>
            <a:ext uri="{FF2B5EF4-FFF2-40B4-BE49-F238E27FC236}">
              <a16:creationId xmlns:a16="http://schemas.microsoft.com/office/drawing/2014/main" id="{E0C5A6F9-92AE-400C-886B-4B2E40C51C20}"/>
            </a:ext>
          </a:extLst>
        </xdr:cNvPr>
        <xdr:cNvSpPr/>
      </xdr:nvSpPr>
      <xdr:spPr>
        <a:xfrm>
          <a:off x="5312229" y="1445622"/>
          <a:ext cx="2238103" cy="296092"/>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E022CE2-4D27-4FB7-AE27-02DC550373BD}" type="TxLink">
            <a:rPr lang="en-US" sz="1600" b="1" i="0" u="none" strike="noStrike">
              <a:ln>
                <a:noFill/>
              </a:ln>
              <a:solidFill>
                <a:srgbClr val="0000CC"/>
              </a:solidFill>
              <a:latin typeface="Arial" panose="020B0604020202020204" pitchFamily="34" charset="0"/>
              <a:cs typeface="Arial" panose="020B0604020202020204" pitchFamily="34" charset="0"/>
            </a:rPr>
            <a:pPr algn="ctr"/>
            <a:t>$17,768,225</a:t>
          </a:fld>
          <a:endParaRPr lang="en-US" sz="24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xdr:from>
      <xdr:col>16</xdr:col>
      <xdr:colOff>163285</xdr:colOff>
      <xdr:row>8</xdr:row>
      <xdr:rowOff>63138</xdr:rowOff>
    </xdr:from>
    <xdr:to>
      <xdr:col>19</xdr:col>
      <xdr:colOff>572588</xdr:colOff>
      <xdr:row>10</xdr:row>
      <xdr:rowOff>10887</xdr:rowOff>
    </xdr:to>
    <xdr:sp macro="" textlink="DL!G4">
      <xdr:nvSpPr>
        <xdr:cNvPr id="22" name="Rectangle 21">
          <a:extLst>
            <a:ext uri="{FF2B5EF4-FFF2-40B4-BE49-F238E27FC236}">
              <a16:creationId xmlns:a16="http://schemas.microsoft.com/office/drawing/2014/main" id="{2519E7ED-7D87-4072-8C41-BBB2535437CE}"/>
            </a:ext>
          </a:extLst>
        </xdr:cNvPr>
        <xdr:cNvSpPr/>
      </xdr:nvSpPr>
      <xdr:spPr>
        <a:xfrm>
          <a:off x="8512628" y="1456509"/>
          <a:ext cx="2238103" cy="296092"/>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48DE465-BFF4-47E1-B0F5-BADF40FB5FD6}" type="TxLink">
            <a:rPr lang="en-US" sz="1600" b="1" i="0" u="none" strike="noStrike">
              <a:ln>
                <a:noFill/>
              </a:ln>
              <a:solidFill>
                <a:srgbClr val="0000CC"/>
              </a:solidFill>
              <a:latin typeface="Arial" panose="020B0604020202020204" pitchFamily="34" charset="0"/>
              <a:cs typeface="Arial" panose="020B0604020202020204" pitchFamily="34" charset="0"/>
            </a:rPr>
            <a:pPr algn="ctr"/>
            <a:t>$3,130,225</a:t>
          </a:fld>
          <a:endParaRPr lang="en-US" sz="1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xdr:from>
      <xdr:col>21</xdr:col>
      <xdr:colOff>348343</xdr:colOff>
      <xdr:row>8</xdr:row>
      <xdr:rowOff>77289</xdr:rowOff>
    </xdr:from>
    <xdr:to>
      <xdr:col>25</xdr:col>
      <xdr:colOff>148046</xdr:colOff>
      <xdr:row>10</xdr:row>
      <xdr:rowOff>25038</xdr:rowOff>
    </xdr:to>
    <xdr:sp macro="" textlink="DL!J2">
      <xdr:nvSpPr>
        <xdr:cNvPr id="23" name="Rectangle 22">
          <a:extLst>
            <a:ext uri="{FF2B5EF4-FFF2-40B4-BE49-F238E27FC236}">
              <a16:creationId xmlns:a16="http://schemas.microsoft.com/office/drawing/2014/main" id="{75319314-F6DB-4CA1-BD5A-FE578BF9CF41}"/>
            </a:ext>
          </a:extLst>
        </xdr:cNvPr>
        <xdr:cNvSpPr/>
      </xdr:nvSpPr>
      <xdr:spPr>
        <a:xfrm>
          <a:off x="11745686" y="1470660"/>
          <a:ext cx="2238103" cy="296092"/>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93A5CA1-162D-499A-8311-796C04DCDDCD}" type="TxLink">
            <a:rPr lang="en-US" sz="1600" b="1" i="0" u="none" strike="noStrike">
              <a:ln>
                <a:noFill/>
              </a:ln>
              <a:solidFill>
                <a:srgbClr val="0000CC"/>
              </a:solidFill>
              <a:latin typeface="Arial" panose="020B0604020202020204" pitchFamily="34" charset="0"/>
              <a:cs typeface="Arial" panose="020B0604020202020204" pitchFamily="34" charset="0"/>
            </a:rPr>
            <a:pPr algn="ctr"/>
            <a:t>$7,164</a:t>
          </a:fld>
          <a:endParaRPr lang="en-US" sz="1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xdr:from>
      <xdr:col>21</xdr:col>
      <xdr:colOff>359229</xdr:colOff>
      <xdr:row>30</xdr:row>
      <xdr:rowOff>130626</xdr:rowOff>
    </xdr:from>
    <xdr:to>
      <xdr:col>25</xdr:col>
      <xdr:colOff>158932</xdr:colOff>
      <xdr:row>33</xdr:row>
      <xdr:rowOff>141513</xdr:rowOff>
    </xdr:to>
    <xdr:sp macro="" textlink="DL!J3">
      <xdr:nvSpPr>
        <xdr:cNvPr id="26" name="Rectangle 25">
          <a:extLst>
            <a:ext uri="{FF2B5EF4-FFF2-40B4-BE49-F238E27FC236}">
              <a16:creationId xmlns:a16="http://schemas.microsoft.com/office/drawing/2014/main" id="{C9146E4E-CF59-4196-9AB6-5E7E81CF446D}"/>
            </a:ext>
          </a:extLst>
        </xdr:cNvPr>
        <xdr:cNvSpPr/>
      </xdr:nvSpPr>
      <xdr:spPr>
        <a:xfrm>
          <a:off x="11756572" y="5355769"/>
          <a:ext cx="2238103" cy="5334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931D024-A7FC-44D2-A340-CC3E5849AAE8}" type="TxLink">
            <a:rPr lang="en-US" sz="2400" b="1" i="0" u="none" strike="noStrike">
              <a:ln>
                <a:noFill/>
              </a:ln>
              <a:solidFill>
                <a:srgbClr val="0000CC"/>
              </a:solidFill>
              <a:latin typeface="Times New Roman"/>
              <a:cs typeface="Times New Roman"/>
            </a:rPr>
            <a:pPr algn="ctr"/>
            <a:t>Product No.2</a:t>
          </a:fld>
          <a:endParaRPr lang="en-US" sz="3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xdr:from>
      <xdr:col>21</xdr:col>
      <xdr:colOff>402773</xdr:colOff>
      <xdr:row>38</xdr:row>
      <xdr:rowOff>97972</xdr:rowOff>
    </xdr:from>
    <xdr:to>
      <xdr:col>25</xdr:col>
      <xdr:colOff>202476</xdr:colOff>
      <xdr:row>41</xdr:row>
      <xdr:rowOff>10885</xdr:rowOff>
    </xdr:to>
    <xdr:sp macro="" textlink="DL!J4">
      <xdr:nvSpPr>
        <xdr:cNvPr id="27" name="Rectangle 26">
          <a:extLst>
            <a:ext uri="{FF2B5EF4-FFF2-40B4-BE49-F238E27FC236}">
              <a16:creationId xmlns:a16="http://schemas.microsoft.com/office/drawing/2014/main" id="{B36E5726-341E-4690-AE7F-4E0EB8FDFCDE}"/>
            </a:ext>
          </a:extLst>
        </xdr:cNvPr>
        <xdr:cNvSpPr/>
      </xdr:nvSpPr>
      <xdr:spPr>
        <a:xfrm>
          <a:off x="11800116" y="6716486"/>
          <a:ext cx="2238103" cy="435428"/>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BD16410-AA1C-4AFF-96E2-96A54F71A8AB}" type="TxLink">
            <a:rPr lang="en-US" sz="2400" b="1" i="0" u="none" strike="noStrike">
              <a:ln>
                <a:noFill/>
              </a:ln>
              <a:solidFill>
                <a:srgbClr val="0000CC"/>
              </a:solidFill>
              <a:latin typeface="Times New Roman"/>
              <a:cs typeface="Times New Roman"/>
            </a:rPr>
            <a:pPr algn="ctr"/>
            <a:t>Mr. Khan</a:t>
          </a:fld>
          <a:endParaRPr lang="en-US" sz="3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editAs="oneCell">
    <xdr:from>
      <xdr:col>3</xdr:col>
      <xdr:colOff>130629</xdr:colOff>
      <xdr:row>0</xdr:row>
      <xdr:rowOff>125186</xdr:rowOff>
    </xdr:from>
    <xdr:to>
      <xdr:col>5</xdr:col>
      <xdr:colOff>500743</xdr:colOff>
      <xdr:row>11</xdr:row>
      <xdr:rowOff>108857</xdr:rowOff>
    </xdr:to>
    <mc:AlternateContent xmlns:mc="http://schemas.openxmlformats.org/markup-compatibility/2006" xmlns:a14="http://schemas.microsoft.com/office/drawing/2010/main">
      <mc:Choice Requires="a14">
        <xdr:graphicFrame macro="">
          <xdr:nvGraphicFramePr>
            <xdr:cNvPr id="28" name="MONTH">
              <a:extLst>
                <a:ext uri="{FF2B5EF4-FFF2-40B4-BE49-F238E27FC236}">
                  <a16:creationId xmlns:a16="http://schemas.microsoft.com/office/drawing/2014/main" id="{F144D841-58CD-89E2-066D-A3EC25C67C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959429" y="125186"/>
              <a:ext cx="1589314" cy="1917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131717</xdr:colOff>
      <xdr:row>11</xdr:row>
      <xdr:rowOff>168728</xdr:rowOff>
    </xdr:from>
    <xdr:to>
      <xdr:col>5</xdr:col>
      <xdr:colOff>478972</xdr:colOff>
      <xdr:row>26</xdr:row>
      <xdr:rowOff>163285</xdr:rowOff>
    </xdr:to>
    <mc:AlternateContent xmlns:mc="http://schemas.openxmlformats.org/markup-compatibility/2006" xmlns:a14="http://schemas.microsoft.com/office/drawing/2010/main">
      <mc:Choice Requires="a14">
        <xdr:graphicFrame macro="">
          <xdr:nvGraphicFramePr>
            <xdr:cNvPr id="29" name="PRODUCT">
              <a:extLst>
                <a:ext uri="{FF2B5EF4-FFF2-40B4-BE49-F238E27FC236}">
                  <a16:creationId xmlns:a16="http://schemas.microsoft.com/office/drawing/2014/main" id="{825E7159-E6F1-A4DB-67E9-AE86CBE5867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60517" y="2103036"/>
              <a:ext cx="1566455" cy="2632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120832</xdr:colOff>
      <xdr:row>27</xdr:row>
      <xdr:rowOff>70753</xdr:rowOff>
    </xdr:from>
    <xdr:to>
      <xdr:col>5</xdr:col>
      <xdr:colOff>468086</xdr:colOff>
      <xdr:row>38</xdr:row>
      <xdr:rowOff>76197</xdr:rowOff>
    </xdr:to>
    <mc:AlternateContent xmlns:mc="http://schemas.openxmlformats.org/markup-compatibility/2006" xmlns:a14="http://schemas.microsoft.com/office/drawing/2010/main">
      <mc:Choice Requires="a14">
        <xdr:graphicFrame macro="">
          <xdr:nvGraphicFramePr>
            <xdr:cNvPr id="30" name="SALE AGENT">
              <a:extLst>
                <a:ext uri="{FF2B5EF4-FFF2-40B4-BE49-F238E27FC236}">
                  <a16:creationId xmlns:a16="http://schemas.microsoft.com/office/drawing/2014/main" id="{A511CCCF-9FB3-3760-2B68-AEBA03B4B61F}"/>
                </a:ext>
              </a:extLst>
            </xdr:cNvPr>
            <xdr:cNvGraphicFramePr/>
          </xdr:nvGraphicFramePr>
          <xdr:xfrm>
            <a:off x="0" y="0"/>
            <a:ext cx="0" cy="0"/>
          </xdr:xfrm>
          <a:graphic>
            <a:graphicData uri="http://schemas.microsoft.com/office/drawing/2010/slicer">
              <sle:slicer xmlns:sle="http://schemas.microsoft.com/office/drawing/2010/slicer" name="SALE AGENT"/>
            </a:graphicData>
          </a:graphic>
        </xdr:graphicFrame>
      </mc:Choice>
      <mc:Fallback xmlns="">
        <xdr:sp macro="" textlink="">
          <xdr:nvSpPr>
            <xdr:cNvPr id="0" name=""/>
            <xdr:cNvSpPr>
              <a:spLocks noTextEdit="1"/>
            </xdr:cNvSpPr>
          </xdr:nvSpPr>
          <xdr:spPr>
            <a:xfrm>
              <a:off x="1949632" y="4818599"/>
              <a:ext cx="1566454" cy="193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597882</xdr:colOff>
      <xdr:row>0</xdr:row>
      <xdr:rowOff>101237</xdr:rowOff>
    </xdr:from>
    <xdr:to>
      <xdr:col>26</xdr:col>
      <xdr:colOff>-1</xdr:colOff>
      <xdr:row>43</xdr:row>
      <xdr:rowOff>10889</xdr:rowOff>
    </xdr:to>
    <xdr:grpSp>
      <xdr:nvGrpSpPr>
        <xdr:cNvPr id="37" name="Group 36">
          <a:extLst>
            <a:ext uri="{FF2B5EF4-FFF2-40B4-BE49-F238E27FC236}">
              <a16:creationId xmlns:a16="http://schemas.microsoft.com/office/drawing/2014/main" id="{7CB45D3C-55C2-3D06-BB62-2B4AA6C8F329}"/>
            </a:ext>
          </a:extLst>
        </xdr:cNvPr>
        <xdr:cNvGrpSpPr/>
      </xdr:nvGrpSpPr>
      <xdr:grpSpPr>
        <a:xfrm>
          <a:off x="3671380" y="97427"/>
          <a:ext cx="12755581" cy="7476752"/>
          <a:chOff x="3645882" y="101237"/>
          <a:chExt cx="12625748" cy="7471037"/>
        </a:xfrm>
      </xdr:grpSpPr>
      <xdr:grpSp>
        <xdr:nvGrpSpPr>
          <xdr:cNvPr id="32" name="Group 31">
            <a:extLst>
              <a:ext uri="{FF2B5EF4-FFF2-40B4-BE49-F238E27FC236}">
                <a16:creationId xmlns:a16="http://schemas.microsoft.com/office/drawing/2014/main" id="{A4439BEB-92E1-09F1-3260-D0D0CA38B85C}"/>
              </a:ext>
            </a:extLst>
          </xdr:cNvPr>
          <xdr:cNvGrpSpPr/>
        </xdr:nvGrpSpPr>
        <xdr:grpSpPr>
          <a:xfrm>
            <a:off x="3645882" y="101237"/>
            <a:ext cx="12625748" cy="7471037"/>
            <a:chOff x="1817082" y="101237"/>
            <a:chExt cx="12628260" cy="7399023"/>
          </a:xfrm>
        </xdr:grpSpPr>
        <xdr:sp macro="" textlink="">
          <xdr:nvSpPr>
            <xdr:cNvPr id="2" name="Rectangle: Rounded Corners 1">
              <a:extLst>
                <a:ext uri="{FF2B5EF4-FFF2-40B4-BE49-F238E27FC236}">
                  <a16:creationId xmlns:a16="http://schemas.microsoft.com/office/drawing/2014/main" id="{F7194F8A-6695-29DB-4AC3-59A28890FEA8}"/>
                </a:ext>
              </a:extLst>
            </xdr:cNvPr>
            <xdr:cNvSpPr/>
          </xdr:nvSpPr>
          <xdr:spPr>
            <a:xfrm>
              <a:off x="1842952" y="101237"/>
              <a:ext cx="12517483" cy="840377"/>
            </a:xfrm>
            <a:prstGeom prst="roundRect">
              <a:avLst/>
            </a:prstGeom>
            <a:solidFill>
              <a:srgbClr val="FFE5E5"/>
            </a:solidFill>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000" b="1">
                  <a:solidFill>
                    <a:srgbClr val="0066FF"/>
                  </a:solidFill>
                  <a:latin typeface="Arial" panose="020B0604020202020204" pitchFamily="34" charset="0"/>
                  <a:cs typeface="Arial" panose="020B0604020202020204" pitchFamily="34" charset="0"/>
                </a:rPr>
                <a:t>SALES PERFORMANCE REPORT - 2022</a:t>
              </a:r>
            </a:p>
          </xdr:txBody>
        </xdr:sp>
        <xdr:graphicFrame macro="">
          <xdr:nvGraphicFramePr>
            <xdr:cNvPr id="3" name="Chart 2">
              <a:extLst>
                <a:ext uri="{FF2B5EF4-FFF2-40B4-BE49-F238E27FC236}">
                  <a16:creationId xmlns:a16="http://schemas.microsoft.com/office/drawing/2014/main" id="{C8F80618-918F-43A8-903E-5A72D17F58C8}"/>
                </a:ext>
              </a:extLst>
            </xdr:cNvPr>
            <xdr:cNvGraphicFramePr>
              <a:graphicFrameLocks/>
            </xdr:cNvGraphicFramePr>
          </xdr:nvGraphicFramePr>
          <xdr:xfrm>
            <a:off x="1821181" y="2030901"/>
            <a:ext cx="4927962" cy="265298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D5070EDC-6831-4EF0-A25C-8D68DAD01C7B}"/>
                </a:ext>
              </a:extLst>
            </xdr:cNvPr>
            <xdr:cNvGraphicFramePr>
              <a:graphicFrameLocks/>
            </xdr:cNvGraphicFramePr>
          </xdr:nvGraphicFramePr>
          <xdr:xfrm>
            <a:off x="6814338" y="2037753"/>
            <a:ext cx="4171525" cy="265759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6D28706A-D80B-4BD2-9529-3A8754A8624C}"/>
                </a:ext>
              </a:extLst>
            </xdr:cNvPr>
            <xdr:cNvGraphicFramePr>
              <a:graphicFrameLocks/>
            </xdr:cNvGraphicFramePr>
          </xdr:nvGraphicFramePr>
          <xdr:xfrm>
            <a:off x="7353420" y="4873437"/>
            <a:ext cx="3945947" cy="261811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B55A803B-922C-4544-8FED-8F06EF80D94F}"/>
                </a:ext>
              </a:extLst>
            </xdr:cNvPr>
            <xdr:cNvGraphicFramePr>
              <a:graphicFrameLocks/>
            </xdr:cNvGraphicFramePr>
          </xdr:nvGraphicFramePr>
          <xdr:xfrm>
            <a:off x="11060996" y="2039984"/>
            <a:ext cx="3340804" cy="265298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27611611-8545-46D7-938E-F05A9FC3D5FD}"/>
                </a:ext>
              </a:extLst>
            </xdr:cNvPr>
            <xdr:cNvGraphicFramePr>
              <a:graphicFrameLocks/>
            </xdr:cNvGraphicFramePr>
          </xdr:nvGraphicFramePr>
          <xdr:xfrm>
            <a:off x="1817082" y="4869320"/>
            <a:ext cx="5465462" cy="262985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8" name="Rectangle: Rounded Corners 7">
              <a:extLst>
                <a:ext uri="{FF2B5EF4-FFF2-40B4-BE49-F238E27FC236}">
                  <a16:creationId xmlns:a16="http://schemas.microsoft.com/office/drawing/2014/main" id="{33CD686B-FE35-A490-6548-396BE1927481}"/>
                </a:ext>
              </a:extLst>
            </xdr:cNvPr>
            <xdr:cNvSpPr/>
          </xdr:nvSpPr>
          <xdr:spPr>
            <a:xfrm>
              <a:off x="1833154" y="1083129"/>
              <a:ext cx="2931523" cy="750025"/>
            </a:xfrm>
            <a:prstGeom prst="roundRect">
              <a:avLst/>
            </a:prstGeom>
            <a:solidFill>
              <a:srgbClr val="FFCCFF"/>
            </a:solidFill>
            <a:ln>
              <a:solidFill>
                <a:srgbClr val="0066FF"/>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FF6600"/>
                  </a:solidFill>
                  <a:latin typeface="Arial" panose="020B0604020202020204" pitchFamily="34" charset="0"/>
                  <a:cs typeface="Arial" panose="020B0604020202020204" pitchFamily="34" charset="0"/>
                </a:rPr>
                <a:t>TOTAL REVENUE</a:t>
              </a:r>
            </a:p>
          </xdr:txBody>
        </xdr:sp>
        <xdr:sp macro="" textlink="">
          <xdr:nvSpPr>
            <xdr:cNvPr id="14" name="Rectangle: Rounded Corners 13">
              <a:extLst>
                <a:ext uri="{FF2B5EF4-FFF2-40B4-BE49-F238E27FC236}">
                  <a16:creationId xmlns:a16="http://schemas.microsoft.com/office/drawing/2014/main" id="{A2B0A6FD-BB48-46E0-ADE7-88DA35620A32}"/>
                </a:ext>
              </a:extLst>
            </xdr:cNvPr>
            <xdr:cNvSpPr/>
          </xdr:nvSpPr>
          <xdr:spPr>
            <a:xfrm>
              <a:off x="4863737" y="1090749"/>
              <a:ext cx="3101340" cy="750025"/>
            </a:xfrm>
            <a:prstGeom prst="roundRect">
              <a:avLst/>
            </a:prstGeom>
            <a:solidFill>
              <a:srgbClr val="FFCCFF"/>
            </a:solidFill>
            <a:ln>
              <a:solidFill>
                <a:srgbClr val="0066FF"/>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FF6600"/>
                  </a:solidFill>
                  <a:latin typeface="Arial" panose="020B0604020202020204" pitchFamily="34" charset="0"/>
                  <a:cs typeface="Arial" panose="020B0604020202020204" pitchFamily="34" charset="0"/>
                </a:rPr>
                <a:t>TOTAL COST</a:t>
              </a:r>
            </a:p>
          </xdr:txBody>
        </xdr:sp>
        <xdr:sp macro="" textlink="">
          <xdr:nvSpPr>
            <xdr:cNvPr id="15" name="Rectangle: Rounded Corners 14">
              <a:extLst>
                <a:ext uri="{FF2B5EF4-FFF2-40B4-BE49-F238E27FC236}">
                  <a16:creationId xmlns:a16="http://schemas.microsoft.com/office/drawing/2014/main" id="{0517DE9F-F61D-4379-81EF-51B02B334987}"/>
                </a:ext>
              </a:extLst>
            </xdr:cNvPr>
            <xdr:cNvSpPr/>
          </xdr:nvSpPr>
          <xdr:spPr>
            <a:xfrm>
              <a:off x="8075023" y="1090749"/>
              <a:ext cx="3101340" cy="750025"/>
            </a:xfrm>
            <a:prstGeom prst="roundRect">
              <a:avLst/>
            </a:prstGeom>
            <a:solidFill>
              <a:srgbClr val="FFCCFF"/>
            </a:solidFill>
            <a:ln>
              <a:solidFill>
                <a:srgbClr val="0066FF"/>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FF6600"/>
                  </a:solidFill>
                  <a:latin typeface="Arial" panose="020B0604020202020204" pitchFamily="34" charset="0"/>
                  <a:cs typeface="Arial" panose="020B0604020202020204" pitchFamily="34" charset="0"/>
                </a:rPr>
                <a:t>TOTAL PROFIT</a:t>
              </a:r>
            </a:p>
          </xdr:txBody>
        </xdr:sp>
        <xdr:sp macro="" textlink="">
          <xdr:nvSpPr>
            <xdr:cNvPr id="16" name="Rectangle: Rounded Corners 15">
              <a:extLst>
                <a:ext uri="{FF2B5EF4-FFF2-40B4-BE49-F238E27FC236}">
                  <a16:creationId xmlns:a16="http://schemas.microsoft.com/office/drawing/2014/main" id="{AD5576F0-D754-4091-A750-EF5DE6A5DD6B}"/>
                </a:ext>
              </a:extLst>
            </xdr:cNvPr>
            <xdr:cNvSpPr/>
          </xdr:nvSpPr>
          <xdr:spPr>
            <a:xfrm>
              <a:off x="11275423" y="1083129"/>
              <a:ext cx="3101340" cy="750025"/>
            </a:xfrm>
            <a:prstGeom prst="roundRect">
              <a:avLst/>
            </a:prstGeom>
            <a:solidFill>
              <a:srgbClr val="FFCCFF"/>
            </a:solidFill>
            <a:ln>
              <a:solidFill>
                <a:srgbClr val="0066FF"/>
              </a:solidFill>
            </a:ln>
            <a:effectLst>
              <a:outerShdw blurRad="50800" dist="38100" dir="5400000" algn="t" rotWithShape="0">
                <a:prstClr val="black">
                  <a:alpha val="40000"/>
                </a:prstClr>
              </a:out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rgbClr val="FF6600"/>
                  </a:solidFill>
                  <a:latin typeface="Arial" panose="020B0604020202020204" pitchFamily="34" charset="0"/>
                  <a:cs typeface="Arial" panose="020B0604020202020204" pitchFamily="34" charset="0"/>
                </a:rPr>
                <a:t>AVG. REVENUE/</a:t>
              </a:r>
              <a:r>
                <a:rPr lang="en-US" sz="1800" b="1" baseline="0">
                  <a:solidFill>
                    <a:srgbClr val="FF6600"/>
                  </a:solidFill>
                  <a:latin typeface="Arial" panose="020B0604020202020204" pitchFamily="34" charset="0"/>
                  <a:cs typeface="Arial" panose="020B0604020202020204" pitchFamily="34" charset="0"/>
                </a:rPr>
                <a:t>ORDER</a:t>
              </a:r>
              <a:endParaRPr lang="en-US" sz="1800" b="1">
                <a:solidFill>
                  <a:srgbClr val="FF6600"/>
                </a:solidFill>
                <a:latin typeface="Arial" panose="020B0604020202020204" pitchFamily="34" charset="0"/>
                <a:cs typeface="Arial" panose="020B0604020202020204" pitchFamily="34" charset="0"/>
              </a:endParaRPr>
            </a:p>
          </xdr:txBody>
        </xdr:sp>
        <xdr:sp macro="" textlink="">
          <xdr:nvSpPr>
            <xdr:cNvPr id="24" name="Rectangle: Rounded Corners 23">
              <a:extLst>
                <a:ext uri="{FF2B5EF4-FFF2-40B4-BE49-F238E27FC236}">
                  <a16:creationId xmlns:a16="http://schemas.microsoft.com/office/drawing/2014/main" id="{1DB3A451-F3BE-B39F-973A-1E70EEB3D274}"/>
                </a:ext>
              </a:extLst>
            </xdr:cNvPr>
            <xdr:cNvSpPr/>
          </xdr:nvSpPr>
          <xdr:spPr>
            <a:xfrm>
              <a:off x="11430000" y="4876800"/>
              <a:ext cx="3004457" cy="1208316"/>
            </a:xfrm>
            <a:prstGeom prst="roundRect">
              <a:avLst/>
            </a:prstGeom>
            <a:solidFill>
              <a:srgbClr val="FFE5E5"/>
            </a:solidFill>
            <a:scene3d>
              <a:camera prst="orthographicFront"/>
              <a:lightRig rig="threePt" dir="t"/>
            </a:scene3d>
            <a:sp3d>
              <a:bevelT w="152400" h="50800" prst="softRound"/>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2000" b="1">
                  <a:solidFill>
                    <a:srgbClr val="FF6600"/>
                  </a:solidFill>
                  <a:latin typeface="Arial" panose="020B0604020202020204" pitchFamily="34" charset="0"/>
                  <a:cs typeface="Arial" panose="020B0604020202020204" pitchFamily="34" charset="0"/>
                </a:rPr>
                <a:t>BEST PRODUCT</a:t>
              </a:r>
              <a:r>
                <a:rPr lang="en-US" sz="2000" b="1" baseline="0">
                  <a:solidFill>
                    <a:srgbClr val="FF6600"/>
                  </a:solidFill>
                  <a:latin typeface="Arial" panose="020B0604020202020204" pitchFamily="34" charset="0"/>
                  <a:cs typeface="Arial" panose="020B0604020202020204" pitchFamily="34" charset="0"/>
                </a:rPr>
                <a:t> </a:t>
              </a:r>
              <a:endParaRPr lang="en-US" sz="1050" b="1">
                <a:solidFill>
                  <a:srgbClr val="FF6600"/>
                </a:solidFill>
                <a:latin typeface="Arial" panose="020B0604020202020204" pitchFamily="34" charset="0"/>
                <a:cs typeface="Arial" panose="020B0604020202020204" pitchFamily="34" charset="0"/>
              </a:endParaRPr>
            </a:p>
          </xdr:txBody>
        </xdr:sp>
        <xdr:sp macro="" textlink="">
          <xdr:nvSpPr>
            <xdr:cNvPr id="25" name="Rectangle: Rounded Corners 24">
              <a:extLst>
                <a:ext uri="{FF2B5EF4-FFF2-40B4-BE49-F238E27FC236}">
                  <a16:creationId xmlns:a16="http://schemas.microsoft.com/office/drawing/2014/main" id="{62C8BC97-FE27-4D07-B054-BEECB71BD684}"/>
                </a:ext>
              </a:extLst>
            </xdr:cNvPr>
            <xdr:cNvSpPr/>
          </xdr:nvSpPr>
          <xdr:spPr>
            <a:xfrm>
              <a:off x="11440886" y="6259288"/>
              <a:ext cx="3004456" cy="1240972"/>
            </a:xfrm>
            <a:prstGeom prst="roundRect">
              <a:avLst/>
            </a:prstGeom>
            <a:gradFill>
              <a:gsLst>
                <a:gs pos="46875">
                  <a:srgbClr val="A2D2D8"/>
                </a:gs>
                <a:gs pos="43750">
                  <a:srgbClr val="A3D2D8"/>
                </a:gs>
                <a:gs pos="37500">
                  <a:srgbClr val="A5D3D9"/>
                </a:gs>
                <a:gs pos="12000">
                  <a:srgbClr val="A8D5DA">
                    <a:lumMod val="84000"/>
                    <a:lumOff val="16000"/>
                    <a:alpha val="60000"/>
                  </a:srgbClr>
                </a:gs>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scene3d>
              <a:camera prst="orthographicFront"/>
              <a:lightRig rig="threePt" dir="t"/>
            </a:scene3d>
            <a:sp3d>
              <a:bevelT w="152400" h="50800" prst="softRound"/>
            </a:sp3d>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US" sz="2000" b="1">
                  <a:solidFill>
                    <a:srgbClr val="FF6600"/>
                  </a:solidFill>
                  <a:latin typeface="Arial" panose="020B0604020202020204" pitchFamily="34" charset="0"/>
                  <a:cs typeface="Arial" panose="020B0604020202020204" pitchFamily="34" charset="0"/>
                </a:rPr>
                <a:t>BEST SALES AGENT</a:t>
              </a:r>
              <a:endParaRPr lang="en-US" sz="1050" b="1">
                <a:solidFill>
                  <a:srgbClr val="FF6600"/>
                </a:solidFill>
                <a:latin typeface="Arial" panose="020B0604020202020204" pitchFamily="34" charset="0"/>
                <a:cs typeface="Arial" panose="020B0604020202020204" pitchFamily="34" charset="0"/>
              </a:endParaRPr>
            </a:p>
          </xdr:txBody>
        </xdr:sp>
      </xdr:grpSp>
      <xdr:sp macro="" textlink="DL!G3">
        <xdr:nvSpPr>
          <xdr:cNvPr id="33" name="Rectangle 32">
            <a:extLst>
              <a:ext uri="{FF2B5EF4-FFF2-40B4-BE49-F238E27FC236}">
                <a16:creationId xmlns:a16="http://schemas.microsoft.com/office/drawing/2014/main" id="{D318580A-A93D-4A52-82EB-7299BAE9DBF1}"/>
              </a:ext>
            </a:extLst>
          </xdr:cNvPr>
          <xdr:cNvSpPr/>
        </xdr:nvSpPr>
        <xdr:spPr>
          <a:xfrm>
            <a:off x="4103082" y="1449391"/>
            <a:ext cx="2004641" cy="4263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6483CA9-73D8-4D71-B7C9-158C85F0C24B}" type="TxLink">
              <a:rPr lang="en-US" sz="2000" b="1" i="0" u="none" strike="noStrike">
                <a:ln>
                  <a:noFill/>
                </a:ln>
                <a:solidFill>
                  <a:srgbClr val="0000CC"/>
                </a:solidFill>
                <a:latin typeface="Arial" panose="020B0604020202020204" pitchFamily="34" charset="0"/>
                <a:cs typeface="Arial" panose="020B0604020202020204" pitchFamily="34" charset="0"/>
              </a:rPr>
              <a:pPr algn="ctr"/>
              <a:t>$17,768,225</a:t>
            </a:fld>
            <a:endParaRPr lang="en-US" sz="6000" b="1">
              <a:ln>
                <a:noFill/>
              </a:ln>
              <a:solidFill>
                <a:srgbClr val="0000CC"/>
              </a:solidFill>
              <a:latin typeface="Arial" panose="020B0604020202020204" pitchFamily="34" charset="0"/>
              <a:cs typeface="Arial" panose="020B0604020202020204" pitchFamily="34" charset="0"/>
            </a:endParaRPr>
          </a:p>
        </xdr:txBody>
      </xdr:sp>
      <xdr:sp macro="" textlink="DL!G3">
        <xdr:nvSpPr>
          <xdr:cNvPr id="34" name="Rectangle 33">
            <a:extLst>
              <a:ext uri="{FF2B5EF4-FFF2-40B4-BE49-F238E27FC236}">
                <a16:creationId xmlns:a16="http://schemas.microsoft.com/office/drawing/2014/main" id="{7FACD58B-F1F3-4AF3-8CA5-790EF76CA58D}"/>
              </a:ext>
            </a:extLst>
          </xdr:cNvPr>
          <xdr:cNvSpPr/>
        </xdr:nvSpPr>
        <xdr:spPr>
          <a:xfrm>
            <a:off x="7256589" y="1461114"/>
            <a:ext cx="2004641" cy="4263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B506211-7DD3-4DD7-8C6E-7EE2DF3DED47}" type="TxLink">
              <a:rPr lang="en-US" sz="2000" b="1" i="0" u="none" strike="noStrike">
                <a:ln>
                  <a:noFill/>
                </a:ln>
                <a:solidFill>
                  <a:srgbClr val="0000CC"/>
                </a:solidFill>
                <a:latin typeface="Arial" panose="020B0604020202020204" pitchFamily="34" charset="0"/>
                <a:cs typeface="Arial" panose="020B0604020202020204" pitchFamily="34" charset="0"/>
              </a:rPr>
              <a:pPr algn="ctr"/>
              <a:t>$17,768,225</a:t>
            </a:fld>
            <a:endParaRPr lang="en-US" sz="6000" b="1">
              <a:ln>
                <a:noFill/>
              </a:ln>
              <a:solidFill>
                <a:srgbClr val="0000CC"/>
              </a:solidFill>
              <a:latin typeface="Arial" panose="020B0604020202020204" pitchFamily="34" charset="0"/>
              <a:cs typeface="Arial" panose="020B0604020202020204" pitchFamily="34" charset="0"/>
            </a:endParaRPr>
          </a:p>
        </xdr:txBody>
      </xdr:sp>
      <xdr:sp macro="" textlink="DL!G4">
        <xdr:nvSpPr>
          <xdr:cNvPr id="35" name="Rectangle 34">
            <a:extLst>
              <a:ext uri="{FF2B5EF4-FFF2-40B4-BE49-F238E27FC236}">
                <a16:creationId xmlns:a16="http://schemas.microsoft.com/office/drawing/2014/main" id="{9FF6EABE-AC10-4F85-B6E6-CA889934E4B4}"/>
              </a:ext>
            </a:extLst>
          </xdr:cNvPr>
          <xdr:cNvSpPr/>
        </xdr:nvSpPr>
        <xdr:spPr>
          <a:xfrm>
            <a:off x="10480436" y="1461113"/>
            <a:ext cx="2004641" cy="4263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C767F98-A5D2-40BD-91CB-29D1DEBD625B}" type="TxLink">
              <a:rPr lang="en-US" sz="2000" b="1" i="0" u="none" strike="noStrike">
                <a:ln>
                  <a:noFill/>
                </a:ln>
                <a:solidFill>
                  <a:srgbClr val="0000CC"/>
                </a:solidFill>
                <a:latin typeface="Arial" panose="020B0604020202020204" pitchFamily="34" charset="0"/>
                <a:cs typeface="Arial" panose="020B0604020202020204" pitchFamily="34" charset="0"/>
              </a:rPr>
              <a:pPr algn="ctr"/>
              <a:t>$3,130,225</a:t>
            </a:fld>
            <a:endParaRPr lang="en-US" sz="6000" b="1">
              <a:ln>
                <a:noFill/>
              </a:ln>
              <a:solidFill>
                <a:srgbClr val="0000CC"/>
              </a:solidFill>
              <a:latin typeface="Arial" panose="020B0604020202020204" pitchFamily="34" charset="0"/>
              <a:cs typeface="Arial" panose="020B0604020202020204" pitchFamily="34" charset="0"/>
            </a:endParaRPr>
          </a:p>
        </xdr:txBody>
      </xdr:sp>
      <xdr:sp macro="" textlink="DL!J2">
        <xdr:nvSpPr>
          <xdr:cNvPr id="36" name="Rectangle 35">
            <a:extLst>
              <a:ext uri="{FF2B5EF4-FFF2-40B4-BE49-F238E27FC236}">
                <a16:creationId xmlns:a16="http://schemas.microsoft.com/office/drawing/2014/main" id="{1DD11FF5-BEFF-4B40-9EF7-FC1E10066C99}"/>
              </a:ext>
            </a:extLst>
          </xdr:cNvPr>
          <xdr:cNvSpPr/>
        </xdr:nvSpPr>
        <xdr:spPr>
          <a:xfrm>
            <a:off x="13645666" y="1449391"/>
            <a:ext cx="2004641" cy="4263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BEA98FC-3917-46B7-BECD-D07BC7990D58}" type="TxLink">
              <a:rPr lang="en-US" sz="2000" b="1" i="0" u="none" strike="noStrike">
                <a:ln>
                  <a:noFill/>
                </a:ln>
                <a:solidFill>
                  <a:srgbClr val="0000CC"/>
                </a:solidFill>
                <a:latin typeface="Arial" panose="020B0604020202020204" pitchFamily="34" charset="0"/>
                <a:cs typeface="Arial" panose="020B0604020202020204" pitchFamily="34" charset="0"/>
              </a:rPr>
              <a:pPr algn="ctr"/>
              <a:t>$7,164</a:t>
            </a:fld>
            <a:endParaRPr lang="en-US" sz="6000" b="1">
              <a:ln>
                <a:noFill/>
              </a:ln>
              <a:solidFill>
                <a:srgbClr val="0000CC"/>
              </a:solidFill>
              <a:latin typeface="Arial" panose="020B0604020202020204" pitchFamily="34" charset="0"/>
              <a:cs typeface="Arial" panose="020B0604020202020204" pitchFamily="34" charset="0"/>
            </a:endParaRPr>
          </a:p>
        </xdr:txBody>
      </xdr:sp>
    </xdr:grpSp>
    <xdr:clientData/>
  </xdr:twoCellAnchor>
  <xdr:twoCellAnchor>
    <xdr:from>
      <xdr:col>21</xdr:col>
      <xdr:colOff>539266</xdr:colOff>
      <xdr:row>31</xdr:row>
      <xdr:rowOff>42622</xdr:rowOff>
    </xdr:from>
    <xdr:to>
      <xdr:col>25</xdr:col>
      <xdr:colOff>105507</xdr:colOff>
      <xdr:row>33</xdr:row>
      <xdr:rowOff>117231</xdr:rowOff>
    </xdr:to>
    <xdr:sp macro="" textlink="DL!J3">
      <xdr:nvSpPr>
        <xdr:cNvPr id="38" name="Rectangle 37">
          <a:extLst>
            <a:ext uri="{FF2B5EF4-FFF2-40B4-BE49-F238E27FC236}">
              <a16:creationId xmlns:a16="http://schemas.microsoft.com/office/drawing/2014/main" id="{79FF92E2-ABB6-406C-BF3E-48F0C0AB0A88}"/>
            </a:ext>
          </a:extLst>
        </xdr:cNvPr>
        <xdr:cNvSpPr/>
      </xdr:nvSpPr>
      <xdr:spPr>
        <a:xfrm>
          <a:off x="13762897" y="5493853"/>
          <a:ext cx="2004641" cy="4263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C35D495-F724-47D4-9FE4-67AC270F216D}" type="TxLink">
            <a:rPr lang="en-US" sz="2000" b="1" i="0" u="none" strike="noStrike">
              <a:ln>
                <a:noFill/>
              </a:ln>
              <a:solidFill>
                <a:srgbClr val="0000CC"/>
              </a:solidFill>
              <a:latin typeface="Arial"/>
              <a:cs typeface="Arial"/>
            </a:rPr>
            <a:pPr algn="ctr"/>
            <a:t>Product No.2</a:t>
          </a:fld>
          <a:endParaRPr lang="en-US" sz="9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xdr:from>
      <xdr:col>21</xdr:col>
      <xdr:colOff>527543</xdr:colOff>
      <xdr:row>39</xdr:row>
      <xdr:rowOff>54345</xdr:rowOff>
    </xdr:from>
    <xdr:to>
      <xdr:col>25</xdr:col>
      <xdr:colOff>93784</xdr:colOff>
      <xdr:row>41</xdr:row>
      <xdr:rowOff>128954</xdr:rowOff>
    </xdr:to>
    <xdr:sp macro="" textlink="DL!J4">
      <xdr:nvSpPr>
        <xdr:cNvPr id="39" name="Rectangle 38">
          <a:extLst>
            <a:ext uri="{FF2B5EF4-FFF2-40B4-BE49-F238E27FC236}">
              <a16:creationId xmlns:a16="http://schemas.microsoft.com/office/drawing/2014/main" id="{200F896B-254C-4025-BF25-DF871BA9BF60}"/>
            </a:ext>
          </a:extLst>
        </xdr:cNvPr>
        <xdr:cNvSpPr/>
      </xdr:nvSpPr>
      <xdr:spPr>
        <a:xfrm>
          <a:off x="13751174" y="6912345"/>
          <a:ext cx="2004641" cy="426301"/>
        </a:xfrm>
        <a:prstGeom prst="rect">
          <a:avLst/>
        </a:prstGeom>
        <a:solidFill>
          <a:schemeClr val="bg1">
            <a:alpha val="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D77A78E-E166-44FF-B233-A3317E3A7B32}" type="TxLink">
            <a:rPr lang="en-US" sz="2000" b="1" i="0" u="none" strike="noStrike">
              <a:ln>
                <a:noFill/>
              </a:ln>
              <a:solidFill>
                <a:srgbClr val="0000CC"/>
              </a:solidFill>
              <a:latin typeface="Arial"/>
              <a:cs typeface="Arial"/>
            </a:rPr>
            <a:pPr algn="ctr"/>
            <a:t>Mr. Khan</a:t>
          </a:fld>
          <a:endParaRPr lang="en-US" sz="9600" b="1">
            <a:ln>
              <a:noFill/>
            </a:ln>
            <a:solidFill>
              <a:srgbClr val="0000CC"/>
            </a:solidFill>
            <a:latin typeface="Arial" panose="020B0604020202020204" pitchFamily="34" charset="0"/>
            <a:cs typeface="Arial" panose="020B0604020202020204" pitchFamily="34" charset="0"/>
          </a:endParaRPr>
        </a:p>
      </xdr:txBody>
    </xdr:sp>
    <xdr:clientData/>
  </xdr:twoCellAnchor>
  <xdr:twoCellAnchor editAs="oneCell">
    <xdr:from>
      <xdr:col>3</xdr:col>
      <xdr:colOff>117229</xdr:colOff>
      <xdr:row>38</xdr:row>
      <xdr:rowOff>135547</xdr:rowOff>
    </xdr:from>
    <xdr:to>
      <xdr:col>5</xdr:col>
      <xdr:colOff>474051</xdr:colOff>
      <xdr:row>43</xdr:row>
      <xdr:rowOff>100670</xdr:rowOff>
    </xdr:to>
    <mc:AlternateContent xmlns:mc="http://schemas.openxmlformats.org/markup-compatibility/2006">
      <mc:Choice xmlns:a14="http://schemas.microsoft.com/office/drawing/2010/main" Requires="a14">
        <xdr:graphicFrame macro="">
          <xdr:nvGraphicFramePr>
            <xdr:cNvPr id="9" name="SALE CHANNEL">
              <a:extLst>
                <a:ext uri="{FF2B5EF4-FFF2-40B4-BE49-F238E27FC236}">
                  <a16:creationId xmlns:a16="http://schemas.microsoft.com/office/drawing/2014/main" id="{A7033575-8278-436A-94E7-E1FC2DB32AC6}"/>
                </a:ext>
              </a:extLst>
            </xdr:cNvPr>
            <xdr:cNvGraphicFramePr/>
          </xdr:nvGraphicFramePr>
          <xdr:xfrm>
            <a:off x="0" y="0"/>
            <a:ext cx="0" cy="0"/>
          </xdr:xfrm>
          <a:graphic>
            <a:graphicData uri="http://schemas.microsoft.com/office/drawing/2010/slicer">
              <sle:slicer xmlns:sle="http://schemas.microsoft.com/office/drawing/2010/slicer" name="SALE CHANNEL"/>
            </a:graphicData>
          </a:graphic>
        </xdr:graphicFrame>
      </mc:Choice>
      <mc:Fallback>
        <xdr:sp macro="" textlink="">
          <xdr:nvSpPr>
            <xdr:cNvPr id="0" name=""/>
            <xdr:cNvSpPr>
              <a:spLocks noTextEdit="1"/>
            </xdr:cNvSpPr>
          </xdr:nvSpPr>
          <xdr:spPr>
            <a:xfrm>
              <a:off x="1963614" y="6813891"/>
              <a:ext cx="1591555" cy="844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9.615294328702" createdVersion="8" refreshedVersion="8" minRefreshableVersion="3" recordCount="3491" xr:uid="{9E11E4E9-AE5C-4C95-B832-07FB0EAE23FA}">
  <cacheSource type="worksheet">
    <worksheetSource name="Table1"/>
  </cacheSource>
  <cacheFields count="16">
    <cacheField name="DATE" numFmtId="14">
      <sharedItems containsSemiMixedTypes="0" containsNonDate="0" containsDate="1" containsString="0" minDate="2022-01-01T00:00:00" maxDate="2023-01-01T00:00:00"/>
    </cacheField>
    <cacheField name="ORDER ID" numFmtId="0">
      <sharedItems/>
    </cacheField>
    <cacheField name="PRODUCT" numFmtId="0">
      <sharedItems count="9">
        <s v="Product No.1"/>
        <s v="Product No.2"/>
        <s v="Product No.3"/>
        <s v="Product No.4"/>
        <s v="Product No.5"/>
        <s v="Product No.6"/>
        <s v="Product No.7"/>
        <s v="Product No.8"/>
        <s v="Product No.9"/>
      </sharedItems>
    </cacheField>
    <cacheField name="QUANTITY" numFmtId="0">
      <sharedItems containsSemiMixedTypes="0" containsString="0" containsNumber="1" containsInteger="1" minValue="1" maxValue="50"/>
    </cacheField>
    <cacheField name="PRICE" numFmtId="165">
      <sharedItems containsSemiMixedTypes="0" containsString="0" containsNumber="1" containsInteger="1" minValue="450" maxValue="4000"/>
    </cacheField>
    <cacheField name="REVENUE" numFmtId="165">
      <sharedItems containsSemiMixedTypes="0" containsString="0" containsNumber="1" containsInteger="1" minValue="450" maxValue="56000"/>
    </cacheField>
    <cacheField name="COGS" numFmtId="165">
      <sharedItems containsSemiMixedTypes="0" containsString="0" containsNumber="1" minValue="315" maxValue="33600"/>
    </cacheField>
    <cacheField name="SALE INCENTIVE" numFmtId="165">
      <sharedItems containsSemiMixedTypes="0" containsString="0" containsNumber="1" containsInteger="1" minValue="45" maxValue="5600"/>
    </cacheField>
    <cacheField name="OPERATIONAL COST" numFmtId="165">
      <sharedItems containsSemiMixedTypes="0" containsString="0" containsNumber="1" containsInteger="1" minValue="45" maxValue="5600"/>
    </cacheField>
    <cacheField name="TOTAL COST" numFmtId="165">
      <sharedItems containsSemiMixedTypes="0" containsString="0" containsNumber="1" containsInteger="1" minValue="405" maxValue="44800"/>
    </cacheField>
    <cacheField name="PROFIT" numFmtId="165">
      <sharedItems containsSemiMixedTypes="0" containsString="0" containsNumber="1" minValue="45" maxValue="11200"/>
    </cacheField>
    <cacheField name="SALE AGENT" numFmtId="0">
      <sharedItems count="6">
        <s v="Ms. Sarah"/>
        <s v="Ms. Mai"/>
        <s v="Ms. Pearl"/>
        <s v="Mr. Khan"/>
        <s v="Mr. Chan"/>
        <s v="Mr. George"/>
      </sharedItems>
    </cacheField>
    <cacheField name="MONTH" numFmtId="166">
      <sharedItems count="12">
        <s v="Jan"/>
        <s v="Feb"/>
        <s v="Mar"/>
        <s v="Apr"/>
        <s v="May"/>
        <s v="Jun"/>
        <s v="Jul"/>
        <s v="Aug"/>
        <s v="Sep"/>
        <s v="Oct"/>
        <s v="Nov"/>
        <s v="Dec"/>
      </sharedItems>
    </cacheField>
    <cacheField name="YEAR" numFmtId="0">
      <sharedItems containsSemiMixedTypes="0" containsString="0" containsNumber="1" containsInteger="1" minValue="2022" maxValue="2022"/>
    </cacheField>
    <cacheField name="COUNT ORDER" numFmtId="0">
      <sharedItems containsSemiMixedTypes="0" containsString="0" containsNumber="1" containsInteger="1" minValue="0" maxValue="1"/>
    </cacheField>
    <cacheField name="SALE CHANNEL" numFmtId="0">
      <sharedItems count="2">
        <s v="Online"/>
        <s v="Offline"/>
      </sharedItems>
    </cacheField>
  </cacheFields>
  <extLst>
    <ext xmlns:x14="http://schemas.microsoft.com/office/spreadsheetml/2009/9/main" uri="{725AE2AE-9491-48be-B2B4-4EB974FC3084}">
      <x14:pivotCacheDefinition pivotCacheId="2133607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1">
  <r>
    <d v="2022-01-01T00:00:00"/>
    <s v="DH00001"/>
    <x v="0"/>
    <n v="1"/>
    <n v="1000"/>
    <n v="1000"/>
    <n v="700"/>
    <n v="100"/>
    <n v="100"/>
    <n v="900"/>
    <n v="100"/>
    <x v="0"/>
    <x v="0"/>
    <n v="2022"/>
    <n v="1"/>
    <x v="0"/>
  </r>
  <r>
    <d v="2022-01-01T00:00:00"/>
    <s v="DH00002"/>
    <x v="1"/>
    <n v="2"/>
    <n v="2500"/>
    <n v="5000"/>
    <n v="3500"/>
    <n v="500"/>
    <n v="500"/>
    <n v="4500"/>
    <n v="500"/>
    <x v="1"/>
    <x v="0"/>
    <n v="2022"/>
    <n v="1"/>
    <x v="1"/>
  </r>
  <r>
    <d v="2022-01-01T00:00:00"/>
    <s v="DH00003"/>
    <x v="2"/>
    <n v="1"/>
    <n v="3500"/>
    <n v="3500"/>
    <n v="2100"/>
    <n v="350"/>
    <n v="350"/>
    <n v="2800"/>
    <n v="700"/>
    <x v="2"/>
    <x v="0"/>
    <n v="2022"/>
    <n v="1"/>
    <x v="1"/>
  </r>
  <r>
    <d v="2022-01-01T00:00:00"/>
    <s v="DH00004"/>
    <x v="3"/>
    <n v="2"/>
    <n v="1200"/>
    <n v="2400"/>
    <n v="1680"/>
    <n v="240"/>
    <n v="240"/>
    <n v="2160"/>
    <n v="240"/>
    <x v="3"/>
    <x v="0"/>
    <n v="2022"/>
    <n v="1"/>
    <x v="0"/>
  </r>
  <r>
    <d v="2022-01-01T00:00:00"/>
    <s v="DH00005"/>
    <x v="4"/>
    <n v="30"/>
    <n v="450"/>
    <n v="13500"/>
    <n v="9450"/>
    <n v="1350"/>
    <n v="1350"/>
    <n v="12150"/>
    <n v="1350"/>
    <x v="4"/>
    <x v="0"/>
    <n v="2022"/>
    <n v="1"/>
    <x v="0"/>
  </r>
  <r>
    <d v="2022-01-01T00:00:00"/>
    <s v="DH00006"/>
    <x v="5"/>
    <n v="3"/>
    <n v="500"/>
    <n v="1500"/>
    <n v="1050"/>
    <n v="150"/>
    <n v="150"/>
    <n v="1350"/>
    <n v="150"/>
    <x v="5"/>
    <x v="0"/>
    <n v="2022"/>
    <n v="1"/>
    <x v="0"/>
  </r>
  <r>
    <d v="2022-01-01T00:00:00"/>
    <s v="DH00007"/>
    <x v="6"/>
    <n v="1"/>
    <n v="1000"/>
    <n v="1000"/>
    <n v="700"/>
    <n v="100"/>
    <n v="100"/>
    <n v="900"/>
    <n v="100"/>
    <x v="0"/>
    <x v="0"/>
    <n v="2022"/>
    <n v="1"/>
    <x v="1"/>
  </r>
  <r>
    <d v="2022-01-01T00:00:00"/>
    <s v="DH00008"/>
    <x v="7"/>
    <n v="2"/>
    <n v="3200"/>
    <n v="6400"/>
    <n v="3840"/>
    <n v="640"/>
    <n v="640"/>
    <n v="5120"/>
    <n v="1280"/>
    <x v="1"/>
    <x v="0"/>
    <n v="2022"/>
    <n v="1"/>
    <x v="1"/>
  </r>
  <r>
    <d v="2022-01-01T00:00:00"/>
    <s v="DH00008"/>
    <x v="8"/>
    <n v="1"/>
    <n v="4000"/>
    <n v="4000"/>
    <n v="2400"/>
    <n v="400"/>
    <n v="400"/>
    <n v="3200"/>
    <n v="800"/>
    <x v="1"/>
    <x v="0"/>
    <n v="2022"/>
    <n v="0"/>
    <x v="1"/>
  </r>
  <r>
    <d v="2022-01-01T00:00:00"/>
    <s v="DH00008"/>
    <x v="8"/>
    <n v="1"/>
    <n v="4000"/>
    <n v="4000"/>
    <n v="2400"/>
    <n v="400"/>
    <n v="400"/>
    <n v="3200"/>
    <n v="800"/>
    <x v="1"/>
    <x v="0"/>
    <n v="2022"/>
    <n v="0"/>
    <x v="1"/>
  </r>
  <r>
    <d v="2022-01-01T00:00:00"/>
    <s v="DH00008"/>
    <x v="8"/>
    <n v="1"/>
    <n v="4000"/>
    <n v="4000"/>
    <n v="2400"/>
    <n v="400"/>
    <n v="400"/>
    <n v="3200"/>
    <n v="800"/>
    <x v="1"/>
    <x v="0"/>
    <n v="2022"/>
    <n v="0"/>
    <x v="1"/>
  </r>
  <r>
    <d v="2022-01-01T00:00:00"/>
    <s v="DH00008"/>
    <x v="2"/>
    <n v="2"/>
    <n v="3500"/>
    <n v="7000"/>
    <n v="4200"/>
    <n v="700"/>
    <n v="700"/>
    <n v="5600"/>
    <n v="1400"/>
    <x v="1"/>
    <x v="0"/>
    <n v="2022"/>
    <n v="0"/>
    <x v="1"/>
  </r>
  <r>
    <d v="2022-01-01T00:00:00"/>
    <s v="DH00008"/>
    <x v="3"/>
    <n v="4"/>
    <n v="1200"/>
    <n v="4800"/>
    <n v="3360"/>
    <n v="480"/>
    <n v="480"/>
    <n v="4320"/>
    <n v="480"/>
    <x v="1"/>
    <x v="0"/>
    <n v="2022"/>
    <n v="0"/>
    <x v="1"/>
  </r>
  <r>
    <d v="2022-01-01T00:00:00"/>
    <s v="DH00008"/>
    <x v="4"/>
    <n v="5"/>
    <n v="450"/>
    <n v="2250"/>
    <n v="1575"/>
    <n v="225"/>
    <n v="225"/>
    <n v="2025"/>
    <n v="225"/>
    <x v="1"/>
    <x v="0"/>
    <n v="2022"/>
    <n v="0"/>
    <x v="1"/>
  </r>
  <r>
    <d v="2022-01-01T00:00:00"/>
    <s v="DH00008"/>
    <x v="8"/>
    <n v="1"/>
    <n v="4000"/>
    <n v="4000"/>
    <n v="2400"/>
    <n v="400"/>
    <n v="400"/>
    <n v="3200"/>
    <n v="800"/>
    <x v="1"/>
    <x v="0"/>
    <n v="2022"/>
    <n v="0"/>
    <x v="1"/>
  </r>
  <r>
    <d v="2022-01-02T00:00:00"/>
    <s v="DH00009"/>
    <x v="6"/>
    <n v="2"/>
    <n v="1000"/>
    <n v="2000"/>
    <n v="1400"/>
    <n v="200"/>
    <n v="200"/>
    <n v="1800"/>
    <n v="200"/>
    <x v="5"/>
    <x v="0"/>
    <n v="2022"/>
    <n v="1"/>
    <x v="1"/>
  </r>
  <r>
    <d v="2022-01-02T00:00:00"/>
    <s v="DH00010"/>
    <x v="6"/>
    <n v="1"/>
    <n v="1000"/>
    <n v="1000"/>
    <n v="700"/>
    <n v="100"/>
    <n v="100"/>
    <n v="900"/>
    <n v="100"/>
    <x v="0"/>
    <x v="0"/>
    <n v="2022"/>
    <n v="1"/>
    <x v="0"/>
  </r>
  <r>
    <d v="2022-01-02T00:00:00"/>
    <s v="DH00011"/>
    <x v="8"/>
    <n v="1"/>
    <n v="4000"/>
    <n v="4000"/>
    <n v="2400"/>
    <n v="400"/>
    <n v="400"/>
    <n v="3200"/>
    <n v="800"/>
    <x v="1"/>
    <x v="0"/>
    <n v="2022"/>
    <n v="1"/>
    <x v="1"/>
  </r>
  <r>
    <d v="2022-01-02T00:00:00"/>
    <s v="DH00012"/>
    <x v="0"/>
    <n v="8"/>
    <n v="1000"/>
    <n v="8000"/>
    <n v="5600"/>
    <n v="800"/>
    <n v="800"/>
    <n v="7200"/>
    <n v="800"/>
    <x v="2"/>
    <x v="0"/>
    <n v="2022"/>
    <n v="1"/>
    <x v="1"/>
  </r>
  <r>
    <d v="2022-01-02T00:00:00"/>
    <s v="DH00013"/>
    <x v="1"/>
    <n v="1"/>
    <n v="2500"/>
    <n v="2500"/>
    <n v="1750"/>
    <n v="250"/>
    <n v="250"/>
    <n v="2250"/>
    <n v="250"/>
    <x v="3"/>
    <x v="0"/>
    <n v="2022"/>
    <n v="1"/>
    <x v="1"/>
  </r>
  <r>
    <d v="2022-01-02T00:00:00"/>
    <s v="DH00014"/>
    <x v="0"/>
    <n v="2"/>
    <n v="1000"/>
    <n v="2000"/>
    <n v="1400"/>
    <n v="200"/>
    <n v="200"/>
    <n v="1800"/>
    <n v="200"/>
    <x v="0"/>
    <x v="0"/>
    <n v="2022"/>
    <n v="1"/>
    <x v="0"/>
  </r>
  <r>
    <d v="2022-01-02T00:00:00"/>
    <s v="DH00015"/>
    <x v="1"/>
    <n v="4"/>
    <n v="2500"/>
    <n v="10000"/>
    <n v="7000"/>
    <n v="1000"/>
    <n v="1000"/>
    <n v="9000"/>
    <n v="1000"/>
    <x v="1"/>
    <x v="0"/>
    <n v="2022"/>
    <n v="1"/>
    <x v="0"/>
  </r>
  <r>
    <d v="2022-01-02T00:00:00"/>
    <s v="DH00016"/>
    <x v="8"/>
    <n v="1"/>
    <n v="4000"/>
    <n v="4000"/>
    <n v="2400"/>
    <n v="400"/>
    <n v="400"/>
    <n v="3200"/>
    <n v="800"/>
    <x v="2"/>
    <x v="0"/>
    <n v="2022"/>
    <n v="1"/>
    <x v="1"/>
  </r>
  <r>
    <d v="2022-01-03T00:00:00"/>
    <s v="DH00017"/>
    <x v="2"/>
    <n v="7"/>
    <n v="3500"/>
    <n v="24500"/>
    <n v="14700"/>
    <n v="2450"/>
    <n v="2450"/>
    <n v="19600"/>
    <n v="4900"/>
    <x v="3"/>
    <x v="0"/>
    <n v="2022"/>
    <n v="1"/>
    <x v="1"/>
  </r>
  <r>
    <d v="2022-01-03T00:00:00"/>
    <s v="DH00018"/>
    <x v="3"/>
    <n v="4"/>
    <n v="1200"/>
    <n v="4800"/>
    <n v="3360"/>
    <n v="480"/>
    <n v="480"/>
    <n v="4320"/>
    <n v="480"/>
    <x v="2"/>
    <x v="0"/>
    <n v="2022"/>
    <n v="1"/>
    <x v="1"/>
  </r>
  <r>
    <d v="2022-01-03T00:00:00"/>
    <s v="DH00019"/>
    <x v="4"/>
    <n v="10"/>
    <n v="450"/>
    <n v="4500"/>
    <n v="3150"/>
    <n v="450"/>
    <n v="450"/>
    <n v="4050"/>
    <n v="450"/>
    <x v="3"/>
    <x v="0"/>
    <n v="2022"/>
    <n v="1"/>
    <x v="0"/>
  </r>
  <r>
    <d v="2022-01-03T00:00:00"/>
    <s v="DH00020"/>
    <x v="0"/>
    <n v="2"/>
    <n v="1000"/>
    <n v="2000"/>
    <n v="1400"/>
    <n v="200"/>
    <n v="200"/>
    <n v="1800"/>
    <n v="200"/>
    <x v="4"/>
    <x v="0"/>
    <n v="2022"/>
    <n v="1"/>
    <x v="1"/>
  </r>
  <r>
    <d v="2022-01-03T00:00:00"/>
    <s v="DH00021"/>
    <x v="8"/>
    <n v="1"/>
    <n v="4000"/>
    <n v="4000"/>
    <n v="2400"/>
    <n v="400"/>
    <n v="400"/>
    <n v="3200"/>
    <n v="800"/>
    <x v="5"/>
    <x v="0"/>
    <n v="2022"/>
    <n v="1"/>
    <x v="1"/>
  </r>
  <r>
    <d v="2022-01-03T00:00:00"/>
    <s v="DH00022"/>
    <x v="1"/>
    <n v="6"/>
    <n v="2500"/>
    <n v="15000"/>
    <n v="10500"/>
    <n v="1500"/>
    <n v="1500"/>
    <n v="13500"/>
    <n v="1500"/>
    <x v="0"/>
    <x v="0"/>
    <n v="2022"/>
    <n v="1"/>
    <x v="1"/>
  </r>
  <r>
    <d v="2022-01-03T00:00:00"/>
    <s v="DH00023"/>
    <x v="2"/>
    <n v="1"/>
    <n v="3500"/>
    <n v="3500"/>
    <n v="2100"/>
    <n v="350"/>
    <n v="350"/>
    <n v="2800"/>
    <n v="700"/>
    <x v="1"/>
    <x v="0"/>
    <n v="2022"/>
    <n v="1"/>
    <x v="1"/>
  </r>
  <r>
    <d v="2022-01-03T00:00:00"/>
    <s v="DH00024"/>
    <x v="6"/>
    <n v="1"/>
    <n v="1000"/>
    <n v="1000"/>
    <n v="700"/>
    <n v="100"/>
    <n v="100"/>
    <n v="900"/>
    <n v="100"/>
    <x v="2"/>
    <x v="0"/>
    <n v="2022"/>
    <n v="1"/>
    <x v="1"/>
  </r>
  <r>
    <d v="2022-01-03T00:00:00"/>
    <s v="DH00024"/>
    <x v="4"/>
    <n v="1"/>
    <n v="450"/>
    <n v="450"/>
    <n v="315"/>
    <n v="45"/>
    <n v="45"/>
    <n v="405"/>
    <n v="45"/>
    <x v="2"/>
    <x v="0"/>
    <n v="2022"/>
    <n v="0"/>
    <x v="1"/>
  </r>
  <r>
    <d v="2022-01-03T00:00:00"/>
    <s v="DH00024"/>
    <x v="5"/>
    <n v="3"/>
    <n v="500"/>
    <n v="1500"/>
    <n v="1050"/>
    <n v="150"/>
    <n v="150"/>
    <n v="1350"/>
    <n v="150"/>
    <x v="2"/>
    <x v="0"/>
    <n v="2022"/>
    <n v="0"/>
    <x v="1"/>
  </r>
  <r>
    <d v="2022-01-04T00:00:00"/>
    <s v="DH00025"/>
    <x v="5"/>
    <n v="4"/>
    <n v="500"/>
    <n v="2000"/>
    <n v="1400"/>
    <n v="200"/>
    <n v="200"/>
    <n v="1800"/>
    <n v="200"/>
    <x v="1"/>
    <x v="0"/>
    <n v="2022"/>
    <n v="1"/>
    <x v="1"/>
  </r>
  <r>
    <d v="2022-01-04T00:00:00"/>
    <s v="DH00026"/>
    <x v="0"/>
    <n v="1"/>
    <n v="1000"/>
    <n v="1000"/>
    <n v="700"/>
    <n v="100"/>
    <n v="100"/>
    <n v="900"/>
    <n v="100"/>
    <x v="2"/>
    <x v="0"/>
    <n v="2022"/>
    <n v="1"/>
    <x v="1"/>
  </r>
  <r>
    <d v="2022-01-04T00:00:00"/>
    <s v="DH00027"/>
    <x v="2"/>
    <n v="2"/>
    <n v="3500"/>
    <n v="7000"/>
    <n v="4200"/>
    <n v="700"/>
    <n v="700"/>
    <n v="5600"/>
    <n v="1400"/>
    <x v="3"/>
    <x v="0"/>
    <n v="2022"/>
    <n v="1"/>
    <x v="0"/>
  </r>
  <r>
    <d v="2022-01-04T00:00:00"/>
    <s v="DH00028"/>
    <x v="1"/>
    <n v="4"/>
    <n v="2500"/>
    <n v="10000"/>
    <n v="7000"/>
    <n v="1000"/>
    <n v="1000"/>
    <n v="9000"/>
    <n v="1000"/>
    <x v="0"/>
    <x v="0"/>
    <n v="2022"/>
    <n v="1"/>
    <x v="1"/>
  </r>
  <r>
    <d v="2022-01-04T00:00:00"/>
    <s v="DH00029"/>
    <x v="7"/>
    <n v="1"/>
    <n v="3200"/>
    <n v="3200"/>
    <n v="1920"/>
    <n v="320"/>
    <n v="320"/>
    <n v="2560"/>
    <n v="640"/>
    <x v="1"/>
    <x v="0"/>
    <n v="2022"/>
    <n v="1"/>
    <x v="1"/>
  </r>
  <r>
    <d v="2022-01-04T00:00:00"/>
    <s v="DH00030"/>
    <x v="7"/>
    <n v="1"/>
    <n v="3200"/>
    <n v="3200"/>
    <n v="1920"/>
    <n v="320"/>
    <n v="320"/>
    <n v="2560"/>
    <n v="640"/>
    <x v="2"/>
    <x v="0"/>
    <n v="2022"/>
    <n v="1"/>
    <x v="0"/>
  </r>
  <r>
    <d v="2022-01-04T00:00:00"/>
    <s v="DH00031"/>
    <x v="2"/>
    <n v="3"/>
    <n v="3500"/>
    <n v="10500"/>
    <n v="6300"/>
    <n v="1050"/>
    <n v="1050"/>
    <n v="8400"/>
    <n v="2100"/>
    <x v="3"/>
    <x v="0"/>
    <n v="2022"/>
    <n v="1"/>
    <x v="1"/>
  </r>
  <r>
    <d v="2022-01-04T00:00:00"/>
    <s v="DH00032"/>
    <x v="5"/>
    <n v="2"/>
    <n v="500"/>
    <n v="1000"/>
    <n v="700"/>
    <n v="100"/>
    <n v="100"/>
    <n v="900"/>
    <n v="100"/>
    <x v="4"/>
    <x v="0"/>
    <n v="2022"/>
    <n v="1"/>
    <x v="1"/>
  </r>
  <r>
    <d v="2022-01-05T00:00:00"/>
    <s v="DH00033"/>
    <x v="1"/>
    <n v="3"/>
    <n v="2500"/>
    <n v="7500"/>
    <n v="5250"/>
    <n v="750"/>
    <n v="750"/>
    <n v="6750"/>
    <n v="750"/>
    <x v="5"/>
    <x v="0"/>
    <n v="2022"/>
    <n v="1"/>
    <x v="0"/>
  </r>
  <r>
    <d v="2022-01-05T00:00:00"/>
    <s v="DH00034"/>
    <x v="3"/>
    <n v="4"/>
    <n v="1200"/>
    <n v="4800"/>
    <n v="3360"/>
    <n v="480"/>
    <n v="480"/>
    <n v="4320"/>
    <n v="480"/>
    <x v="0"/>
    <x v="0"/>
    <n v="2022"/>
    <n v="1"/>
    <x v="1"/>
  </r>
  <r>
    <d v="2022-01-05T00:00:00"/>
    <s v="DH00035"/>
    <x v="0"/>
    <n v="6"/>
    <n v="1000"/>
    <n v="6000"/>
    <n v="4200"/>
    <n v="600"/>
    <n v="600"/>
    <n v="5400"/>
    <n v="600"/>
    <x v="1"/>
    <x v="0"/>
    <n v="2022"/>
    <n v="1"/>
    <x v="1"/>
  </r>
  <r>
    <d v="2022-01-05T00:00:00"/>
    <s v="DH00036"/>
    <x v="8"/>
    <n v="1"/>
    <n v="4000"/>
    <n v="4000"/>
    <n v="2400"/>
    <n v="400"/>
    <n v="400"/>
    <n v="3200"/>
    <n v="800"/>
    <x v="2"/>
    <x v="0"/>
    <n v="2022"/>
    <n v="1"/>
    <x v="1"/>
  </r>
  <r>
    <d v="2022-01-05T00:00:00"/>
    <s v="DH00037"/>
    <x v="0"/>
    <n v="9"/>
    <n v="1000"/>
    <n v="9000"/>
    <n v="6300"/>
    <n v="900"/>
    <n v="900"/>
    <n v="8100"/>
    <n v="900"/>
    <x v="3"/>
    <x v="0"/>
    <n v="2022"/>
    <n v="1"/>
    <x v="0"/>
  </r>
  <r>
    <d v="2022-01-05T00:00:00"/>
    <s v="DH00038"/>
    <x v="1"/>
    <n v="10"/>
    <n v="2500"/>
    <n v="25000"/>
    <n v="17500"/>
    <n v="2500"/>
    <n v="2500"/>
    <n v="22500"/>
    <n v="2500"/>
    <x v="4"/>
    <x v="0"/>
    <n v="2022"/>
    <n v="1"/>
    <x v="1"/>
  </r>
  <r>
    <d v="2022-01-05T00:00:00"/>
    <s v="DH00039"/>
    <x v="2"/>
    <n v="1"/>
    <n v="3500"/>
    <n v="3500"/>
    <n v="2100"/>
    <n v="350"/>
    <n v="350"/>
    <n v="2800"/>
    <n v="700"/>
    <x v="5"/>
    <x v="0"/>
    <n v="2022"/>
    <n v="1"/>
    <x v="1"/>
  </r>
  <r>
    <d v="2022-01-05T00:00:00"/>
    <s v="DH00040"/>
    <x v="3"/>
    <n v="5"/>
    <n v="1200"/>
    <n v="6000"/>
    <n v="4200"/>
    <n v="600"/>
    <n v="600"/>
    <n v="5400"/>
    <n v="600"/>
    <x v="0"/>
    <x v="0"/>
    <n v="2022"/>
    <n v="1"/>
    <x v="1"/>
  </r>
  <r>
    <d v="2022-01-05T00:00:00"/>
    <s v="DH00040"/>
    <x v="4"/>
    <n v="16"/>
    <n v="450"/>
    <n v="7200"/>
    <n v="5040"/>
    <n v="720"/>
    <n v="720"/>
    <n v="6480"/>
    <n v="720"/>
    <x v="0"/>
    <x v="0"/>
    <n v="2022"/>
    <n v="0"/>
    <x v="1"/>
  </r>
  <r>
    <d v="2022-01-05T00:00:00"/>
    <s v="DH00040"/>
    <x v="5"/>
    <n v="1"/>
    <n v="500"/>
    <n v="500"/>
    <n v="350"/>
    <n v="50"/>
    <n v="50"/>
    <n v="450"/>
    <n v="50"/>
    <x v="0"/>
    <x v="0"/>
    <n v="2022"/>
    <n v="0"/>
    <x v="1"/>
  </r>
  <r>
    <d v="2022-01-06T00:00:00"/>
    <s v="DH00041"/>
    <x v="6"/>
    <n v="1"/>
    <n v="1000"/>
    <n v="1000"/>
    <n v="700"/>
    <n v="100"/>
    <n v="100"/>
    <n v="900"/>
    <n v="100"/>
    <x v="1"/>
    <x v="0"/>
    <n v="2022"/>
    <n v="1"/>
    <x v="1"/>
  </r>
  <r>
    <d v="2022-01-06T00:00:00"/>
    <s v="DH00042"/>
    <x v="7"/>
    <n v="2"/>
    <n v="3200"/>
    <n v="6400"/>
    <n v="3840"/>
    <n v="640"/>
    <n v="640"/>
    <n v="5120"/>
    <n v="1280"/>
    <x v="2"/>
    <x v="0"/>
    <n v="2022"/>
    <n v="1"/>
    <x v="1"/>
  </r>
  <r>
    <d v="2022-01-06T00:00:00"/>
    <s v="DH00043"/>
    <x v="8"/>
    <n v="1"/>
    <n v="4000"/>
    <n v="4000"/>
    <n v="2400"/>
    <n v="400"/>
    <n v="400"/>
    <n v="3200"/>
    <n v="800"/>
    <x v="3"/>
    <x v="0"/>
    <n v="2022"/>
    <n v="1"/>
    <x v="1"/>
  </r>
  <r>
    <d v="2022-01-06T00:00:00"/>
    <s v="DH00044"/>
    <x v="8"/>
    <n v="1"/>
    <n v="4000"/>
    <n v="4000"/>
    <n v="2400"/>
    <n v="400"/>
    <n v="400"/>
    <n v="3200"/>
    <n v="800"/>
    <x v="0"/>
    <x v="0"/>
    <n v="2022"/>
    <n v="1"/>
    <x v="1"/>
  </r>
  <r>
    <d v="2022-01-06T00:00:00"/>
    <s v="DH00045"/>
    <x v="8"/>
    <n v="1"/>
    <n v="4000"/>
    <n v="4000"/>
    <n v="2400"/>
    <n v="400"/>
    <n v="400"/>
    <n v="3200"/>
    <n v="800"/>
    <x v="1"/>
    <x v="0"/>
    <n v="2022"/>
    <n v="1"/>
    <x v="1"/>
  </r>
  <r>
    <d v="2022-01-06T00:00:00"/>
    <s v="DH00046"/>
    <x v="2"/>
    <n v="1"/>
    <n v="3500"/>
    <n v="3500"/>
    <n v="2100"/>
    <n v="350"/>
    <n v="350"/>
    <n v="2800"/>
    <n v="700"/>
    <x v="2"/>
    <x v="0"/>
    <n v="2022"/>
    <n v="1"/>
    <x v="1"/>
  </r>
  <r>
    <d v="2022-01-06T00:00:00"/>
    <s v="DH00047"/>
    <x v="3"/>
    <n v="1"/>
    <n v="1200"/>
    <n v="1200"/>
    <n v="840"/>
    <n v="120"/>
    <n v="120"/>
    <n v="1080"/>
    <n v="120"/>
    <x v="3"/>
    <x v="0"/>
    <n v="2022"/>
    <n v="1"/>
    <x v="1"/>
  </r>
  <r>
    <d v="2022-01-06T00:00:00"/>
    <s v="DH00048"/>
    <x v="4"/>
    <n v="2"/>
    <n v="450"/>
    <n v="900"/>
    <n v="630"/>
    <n v="90"/>
    <n v="90"/>
    <n v="810"/>
    <n v="90"/>
    <x v="4"/>
    <x v="0"/>
    <n v="2022"/>
    <n v="1"/>
    <x v="1"/>
  </r>
  <r>
    <d v="2022-01-07T00:00:00"/>
    <s v="DH00049"/>
    <x v="5"/>
    <n v="3"/>
    <n v="500"/>
    <n v="1500"/>
    <n v="1050"/>
    <n v="150"/>
    <n v="150"/>
    <n v="1350"/>
    <n v="150"/>
    <x v="5"/>
    <x v="0"/>
    <n v="2022"/>
    <n v="1"/>
    <x v="1"/>
  </r>
  <r>
    <d v="2022-01-07T00:00:00"/>
    <s v="DH00050"/>
    <x v="6"/>
    <n v="4"/>
    <n v="1000"/>
    <n v="4000"/>
    <n v="2800"/>
    <n v="400"/>
    <n v="400"/>
    <n v="3600"/>
    <n v="400"/>
    <x v="0"/>
    <x v="0"/>
    <n v="2022"/>
    <n v="1"/>
    <x v="1"/>
  </r>
  <r>
    <d v="2022-01-07T00:00:00"/>
    <s v="DH00051"/>
    <x v="6"/>
    <n v="4"/>
    <n v="1000"/>
    <n v="4000"/>
    <n v="2800"/>
    <n v="400"/>
    <n v="400"/>
    <n v="3600"/>
    <n v="400"/>
    <x v="1"/>
    <x v="0"/>
    <n v="2022"/>
    <n v="1"/>
    <x v="1"/>
  </r>
  <r>
    <d v="2022-01-07T00:00:00"/>
    <s v="DH00052"/>
    <x v="8"/>
    <n v="1"/>
    <n v="4000"/>
    <n v="4000"/>
    <n v="2400"/>
    <n v="400"/>
    <n v="400"/>
    <n v="3200"/>
    <n v="800"/>
    <x v="2"/>
    <x v="0"/>
    <n v="2022"/>
    <n v="1"/>
    <x v="1"/>
  </r>
  <r>
    <d v="2022-01-07T00:00:00"/>
    <s v="DH00053"/>
    <x v="0"/>
    <n v="1"/>
    <n v="1000"/>
    <n v="1000"/>
    <n v="700"/>
    <n v="100"/>
    <n v="100"/>
    <n v="900"/>
    <n v="100"/>
    <x v="3"/>
    <x v="0"/>
    <n v="2022"/>
    <n v="1"/>
    <x v="1"/>
  </r>
  <r>
    <d v="2022-01-07T00:00:00"/>
    <s v="DH00054"/>
    <x v="1"/>
    <n v="1"/>
    <n v="2500"/>
    <n v="2500"/>
    <n v="1750"/>
    <n v="250"/>
    <n v="250"/>
    <n v="2250"/>
    <n v="250"/>
    <x v="4"/>
    <x v="0"/>
    <n v="2022"/>
    <n v="1"/>
    <x v="1"/>
  </r>
  <r>
    <d v="2022-01-07T00:00:00"/>
    <s v="DH00055"/>
    <x v="0"/>
    <n v="2"/>
    <n v="1000"/>
    <n v="2000"/>
    <n v="1400"/>
    <n v="200"/>
    <n v="200"/>
    <n v="1800"/>
    <n v="200"/>
    <x v="5"/>
    <x v="0"/>
    <n v="2022"/>
    <n v="1"/>
    <x v="1"/>
  </r>
  <r>
    <d v="2022-01-07T00:00:00"/>
    <s v="DH00056"/>
    <x v="1"/>
    <n v="2"/>
    <n v="2500"/>
    <n v="5000"/>
    <n v="3500"/>
    <n v="500"/>
    <n v="500"/>
    <n v="4500"/>
    <n v="500"/>
    <x v="3"/>
    <x v="0"/>
    <n v="2022"/>
    <n v="1"/>
    <x v="1"/>
  </r>
  <r>
    <d v="2022-01-07T00:00:00"/>
    <s v="DH00056"/>
    <x v="8"/>
    <n v="3"/>
    <n v="4000"/>
    <n v="12000"/>
    <n v="7200"/>
    <n v="1200"/>
    <n v="1200"/>
    <n v="9600"/>
    <n v="2400"/>
    <x v="3"/>
    <x v="0"/>
    <n v="2022"/>
    <n v="0"/>
    <x v="1"/>
  </r>
  <r>
    <d v="2022-01-07T00:00:00"/>
    <s v="DH00056"/>
    <x v="2"/>
    <n v="1"/>
    <n v="3500"/>
    <n v="3500"/>
    <n v="2100"/>
    <n v="350"/>
    <n v="350"/>
    <n v="2800"/>
    <n v="700"/>
    <x v="3"/>
    <x v="0"/>
    <n v="2022"/>
    <n v="0"/>
    <x v="1"/>
  </r>
  <r>
    <d v="2022-01-08T00:00:00"/>
    <s v="DH00057"/>
    <x v="3"/>
    <n v="9"/>
    <n v="1200"/>
    <n v="10800"/>
    <n v="7559.9999999999991"/>
    <n v="1080"/>
    <n v="1080"/>
    <n v="9720"/>
    <n v="1080.0000000000009"/>
    <x v="5"/>
    <x v="0"/>
    <n v="2022"/>
    <n v="1"/>
    <x v="1"/>
  </r>
  <r>
    <d v="2022-01-08T00:00:00"/>
    <s v="DH00058"/>
    <x v="4"/>
    <n v="1"/>
    <n v="450"/>
    <n v="450"/>
    <n v="315"/>
    <n v="45"/>
    <n v="45"/>
    <n v="405"/>
    <n v="45"/>
    <x v="0"/>
    <x v="0"/>
    <n v="2022"/>
    <n v="1"/>
    <x v="1"/>
  </r>
  <r>
    <d v="2022-01-08T00:00:00"/>
    <s v="DH00059"/>
    <x v="0"/>
    <n v="3"/>
    <n v="1000"/>
    <n v="3000"/>
    <n v="2100"/>
    <n v="300"/>
    <n v="300"/>
    <n v="2700"/>
    <n v="300"/>
    <x v="1"/>
    <x v="0"/>
    <n v="2022"/>
    <n v="1"/>
    <x v="1"/>
  </r>
  <r>
    <d v="2022-01-08T00:00:00"/>
    <s v="DH00060"/>
    <x v="8"/>
    <n v="1"/>
    <n v="4000"/>
    <n v="4000"/>
    <n v="2400"/>
    <n v="400"/>
    <n v="400"/>
    <n v="3200"/>
    <n v="800"/>
    <x v="2"/>
    <x v="0"/>
    <n v="2022"/>
    <n v="1"/>
    <x v="0"/>
  </r>
  <r>
    <d v="2022-01-08T00:00:00"/>
    <s v="DH00061"/>
    <x v="1"/>
    <n v="15"/>
    <n v="2500"/>
    <n v="37500"/>
    <n v="26250"/>
    <n v="3750"/>
    <n v="3750"/>
    <n v="33750"/>
    <n v="3750"/>
    <x v="3"/>
    <x v="0"/>
    <n v="2022"/>
    <n v="1"/>
    <x v="1"/>
  </r>
  <r>
    <d v="2022-01-08T00:00:00"/>
    <s v="DH00062"/>
    <x v="2"/>
    <n v="1"/>
    <n v="3500"/>
    <n v="3500"/>
    <n v="2100"/>
    <n v="350"/>
    <n v="350"/>
    <n v="2800"/>
    <n v="700"/>
    <x v="0"/>
    <x v="0"/>
    <n v="2022"/>
    <n v="1"/>
    <x v="1"/>
  </r>
  <r>
    <d v="2022-01-08T00:00:00"/>
    <s v="DH00063"/>
    <x v="6"/>
    <n v="7"/>
    <n v="1000"/>
    <n v="7000"/>
    <n v="4900"/>
    <n v="700"/>
    <n v="700"/>
    <n v="6300"/>
    <n v="700"/>
    <x v="1"/>
    <x v="0"/>
    <n v="2022"/>
    <n v="1"/>
    <x v="1"/>
  </r>
  <r>
    <d v="2022-01-08T00:00:00"/>
    <s v="DH00064"/>
    <x v="4"/>
    <n v="4"/>
    <n v="450"/>
    <n v="1800"/>
    <n v="1260"/>
    <n v="180"/>
    <n v="180"/>
    <n v="1620"/>
    <n v="180"/>
    <x v="2"/>
    <x v="0"/>
    <n v="2022"/>
    <n v="1"/>
    <x v="1"/>
  </r>
  <r>
    <d v="2022-01-09T00:00:00"/>
    <s v="DH00065"/>
    <x v="5"/>
    <n v="1"/>
    <n v="500"/>
    <n v="500"/>
    <n v="350"/>
    <n v="50"/>
    <n v="50"/>
    <n v="450"/>
    <n v="50"/>
    <x v="3"/>
    <x v="0"/>
    <n v="2022"/>
    <n v="1"/>
    <x v="1"/>
  </r>
  <r>
    <d v="2022-01-09T00:00:00"/>
    <s v="DH00066"/>
    <x v="5"/>
    <n v="5"/>
    <n v="500"/>
    <n v="2500"/>
    <n v="1750"/>
    <n v="250"/>
    <n v="250"/>
    <n v="2250"/>
    <n v="250"/>
    <x v="2"/>
    <x v="0"/>
    <n v="2022"/>
    <n v="1"/>
    <x v="1"/>
  </r>
  <r>
    <d v="2022-01-09T00:00:00"/>
    <s v="DH00067"/>
    <x v="0"/>
    <n v="1"/>
    <n v="1000"/>
    <n v="1000"/>
    <n v="700"/>
    <n v="100"/>
    <n v="100"/>
    <n v="900"/>
    <n v="100"/>
    <x v="3"/>
    <x v="0"/>
    <n v="2022"/>
    <n v="1"/>
    <x v="0"/>
  </r>
  <r>
    <d v="2022-01-09T00:00:00"/>
    <s v="DH00068"/>
    <x v="2"/>
    <n v="1"/>
    <n v="3500"/>
    <n v="3500"/>
    <n v="2100"/>
    <n v="350"/>
    <n v="350"/>
    <n v="2800"/>
    <n v="700"/>
    <x v="4"/>
    <x v="0"/>
    <n v="2022"/>
    <n v="1"/>
    <x v="0"/>
  </r>
  <r>
    <d v="2022-01-09T00:00:00"/>
    <s v="DH00069"/>
    <x v="1"/>
    <n v="1"/>
    <n v="2500"/>
    <n v="2500"/>
    <n v="1750"/>
    <n v="250"/>
    <n v="250"/>
    <n v="2250"/>
    <n v="250"/>
    <x v="5"/>
    <x v="0"/>
    <n v="2022"/>
    <n v="1"/>
    <x v="0"/>
  </r>
  <r>
    <d v="2022-01-09T00:00:00"/>
    <s v="DH00070"/>
    <x v="7"/>
    <n v="1"/>
    <n v="3200"/>
    <n v="3200"/>
    <n v="1920"/>
    <n v="320"/>
    <n v="320"/>
    <n v="2560"/>
    <n v="640"/>
    <x v="0"/>
    <x v="0"/>
    <n v="2022"/>
    <n v="1"/>
    <x v="1"/>
  </r>
  <r>
    <d v="2022-01-09T00:00:00"/>
    <s v="DH00071"/>
    <x v="7"/>
    <n v="5"/>
    <n v="3200"/>
    <n v="16000"/>
    <n v="9600"/>
    <n v="1600"/>
    <n v="1600"/>
    <n v="12800"/>
    <n v="3200"/>
    <x v="1"/>
    <x v="0"/>
    <n v="2022"/>
    <n v="1"/>
    <x v="1"/>
  </r>
  <r>
    <d v="2022-01-09T00:00:00"/>
    <s v="DH00072"/>
    <x v="2"/>
    <n v="1"/>
    <n v="3500"/>
    <n v="3500"/>
    <n v="2100"/>
    <n v="350"/>
    <n v="350"/>
    <n v="2800"/>
    <n v="700"/>
    <x v="1"/>
    <x v="0"/>
    <n v="2022"/>
    <n v="1"/>
    <x v="1"/>
  </r>
  <r>
    <d v="2022-01-09T00:00:00"/>
    <s v="DH00072"/>
    <x v="5"/>
    <n v="3"/>
    <n v="500"/>
    <n v="1500"/>
    <n v="1050"/>
    <n v="150"/>
    <n v="150"/>
    <n v="1350"/>
    <n v="150"/>
    <x v="1"/>
    <x v="0"/>
    <n v="2022"/>
    <n v="0"/>
    <x v="1"/>
  </r>
  <r>
    <d v="2022-01-09T00:00:00"/>
    <s v="DH00072"/>
    <x v="1"/>
    <n v="5"/>
    <n v="2500"/>
    <n v="12500"/>
    <n v="8750"/>
    <n v="1250"/>
    <n v="1250"/>
    <n v="11250"/>
    <n v="1250"/>
    <x v="1"/>
    <x v="0"/>
    <n v="2022"/>
    <n v="0"/>
    <x v="1"/>
  </r>
  <r>
    <d v="2022-01-10T00:00:00"/>
    <s v="DH00073"/>
    <x v="3"/>
    <n v="1"/>
    <n v="1200"/>
    <n v="1200"/>
    <n v="840"/>
    <n v="120"/>
    <n v="120"/>
    <n v="1080"/>
    <n v="120"/>
    <x v="1"/>
    <x v="0"/>
    <n v="2022"/>
    <n v="1"/>
    <x v="1"/>
  </r>
  <r>
    <d v="2022-01-10T00:00:00"/>
    <s v="DH00074"/>
    <x v="0"/>
    <n v="1"/>
    <n v="1000"/>
    <n v="1000"/>
    <n v="700"/>
    <n v="100"/>
    <n v="100"/>
    <n v="900"/>
    <n v="100"/>
    <x v="2"/>
    <x v="0"/>
    <n v="2022"/>
    <n v="1"/>
    <x v="1"/>
  </r>
  <r>
    <d v="2022-01-10T00:00:00"/>
    <s v="DH00075"/>
    <x v="8"/>
    <n v="3"/>
    <n v="4000"/>
    <n v="12000"/>
    <n v="7200"/>
    <n v="1200"/>
    <n v="1200"/>
    <n v="9600"/>
    <n v="2400"/>
    <x v="3"/>
    <x v="0"/>
    <n v="2022"/>
    <n v="1"/>
    <x v="1"/>
  </r>
  <r>
    <d v="2022-01-10T00:00:00"/>
    <s v="DH00076"/>
    <x v="0"/>
    <n v="2"/>
    <n v="1000"/>
    <n v="2000"/>
    <n v="1400"/>
    <n v="200"/>
    <n v="200"/>
    <n v="1800"/>
    <n v="200"/>
    <x v="0"/>
    <x v="0"/>
    <n v="2022"/>
    <n v="1"/>
    <x v="0"/>
  </r>
  <r>
    <d v="2022-01-10T00:00:00"/>
    <s v="DH00077"/>
    <x v="2"/>
    <n v="1"/>
    <n v="3500"/>
    <n v="3500"/>
    <n v="2100"/>
    <n v="350"/>
    <n v="350"/>
    <n v="2800"/>
    <n v="700"/>
    <x v="1"/>
    <x v="0"/>
    <n v="2022"/>
    <n v="1"/>
    <x v="1"/>
  </r>
  <r>
    <d v="2022-01-10T00:00:00"/>
    <s v="DH00078"/>
    <x v="1"/>
    <n v="4"/>
    <n v="2500"/>
    <n v="10000"/>
    <n v="7000"/>
    <n v="1000"/>
    <n v="1000"/>
    <n v="9000"/>
    <n v="1000"/>
    <x v="2"/>
    <x v="0"/>
    <n v="2022"/>
    <n v="1"/>
    <x v="0"/>
  </r>
  <r>
    <d v="2022-01-10T00:00:00"/>
    <s v="DH00079"/>
    <x v="1"/>
    <n v="1"/>
    <n v="2500"/>
    <n v="2500"/>
    <n v="1750"/>
    <n v="250"/>
    <n v="250"/>
    <n v="2250"/>
    <n v="250"/>
    <x v="3"/>
    <x v="0"/>
    <n v="2022"/>
    <n v="1"/>
    <x v="1"/>
  </r>
  <r>
    <d v="2022-01-10T00:00:00"/>
    <s v="DH00080"/>
    <x v="0"/>
    <n v="2"/>
    <n v="1000"/>
    <n v="2000"/>
    <n v="1400"/>
    <n v="200"/>
    <n v="200"/>
    <n v="1800"/>
    <n v="200"/>
    <x v="4"/>
    <x v="0"/>
    <n v="2022"/>
    <n v="1"/>
    <x v="0"/>
  </r>
  <r>
    <d v="2022-01-10T00:00:00"/>
    <s v="DH00080"/>
    <x v="1"/>
    <n v="1"/>
    <n v="2500"/>
    <n v="2500"/>
    <n v="1750"/>
    <n v="250"/>
    <n v="250"/>
    <n v="2250"/>
    <n v="250"/>
    <x v="4"/>
    <x v="0"/>
    <n v="2022"/>
    <n v="0"/>
    <x v="0"/>
  </r>
  <r>
    <d v="2022-01-10T00:00:00"/>
    <s v="DH00080"/>
    <x v="2"/>
    <n v="1"/>
    <n v="3500"/>
    <n v="3500"/>
    <n v="2100"/>
    <n v="350"/>
    <n v="350"/>
    <n v="2800"/>
    <n v="700"/>
    <x v="4"/>
    <x v="0"/>
    <n v="2022"/>
    <n v="0"/>
    <x v="0"/>
  </r>
  <r>
    <d v="2022-01-10T00:00:00"/>
    <s v="DH00080"/>
    <x v="3"/>
    <n v="1"/>
    <n v="1200"/>
    <n v="1200"/>
    <n v="840"/>
    <n v="120"/>
    <n v="120"/>
    <n v="1080"/>
    <n v="120"/>
    <x v="4"/>
    <x v="0"/>
    <n v="2022"/>
    <n v="0"/>
    <x v="0"/>
  </r>
  <r>
    <d v="2022-01-10T00:00:00"/>
    <s v="DH00080"/>
    <x v="4"/>
    <n v="3"/>
    <n v="450"/>
    <n v="1350"/>
    <n v="944.99999999999989"/>
    <n v="135"/>
    <n v="135"/>
    <n v="1215"/>
    <n v="135.00000000000011"/>
    <x v="4"/>
    <x v="0"/>
    <n v="2022"/>
    <n v="0"/>
    <x v="0"/>
  </r>
  <r>
    <d v="2022-01-10T00:00:00"/>
    <s v="DH00080"/>
    <x v="5"/>
    <n v="1"/>
    <n v="500"/>
    <n v="500"/>
    <n v="350"/>
    <n v="50"/>
    <n v="50"/>
    <n v="450"/>
    <n v="50"/>
    <x v="4"/>
    <x v="0"/>
    <n v="2022"/>
    <n v="0"/>
    <x v="0"/>
  </r>
  <r>
    <d v="2022-01-11T00:00:00"/>
    <s v="DH00081"/>
    <x v="6"/>
    <n v="2"/>
    <n v="1000"/>
    <n v="2000"/>
    <n v="1400"/>
    <n v="200"/>
    <n v="200"/>
    <n v="1800"/>
    <n v="200"/>
    <x v="4"/>
    <x v="0"/>
    <n v="2022"/>
    <n v="1"/>
    <x v="1"/>
  </r>
  <r>
    <d v="2022-01-11T00:00:00"/>
    <s v="DH00082"/>
    <x v="7"/>
    <n v="4"/>
    <n v="3200"/>
    <n v="12800"/>
    <n v="7680"/>
    <n v="1280"/>
    <n v="1280"/>
    <n v="10240"/>
    <n v="2560"/>
    <x v="5"/>
    <x v="0"/>
    <n v="2022"/>
    <n v="1"/>
    <x v="0"/>
  </r>
  <r>
    <d v="2022-01-11T00:00:00"/>
    <s v="DH00083"/>
    <x v="8"/>
    <n v="3"/>
    <n v="4000"/>
    <n v="12000"/>
    <n v="7200"/>
    <n v="1200"/>
    <n v="1200"/>
    <n v="9600"/>
    <n v="2400"/>
    <x v="4"/>
    <x v="0"/>
    <n v="2022"/>
    <n v="1"/>
    <x v="1"/>
  </r>
  <r>
    <d v="2022-01-11T00:00:00"/>
    <s v="DH00084"/>
    <x v="8"/>
    <n v="1"/>
    <n v="4000"/>
    <n v="4000"/>
    <n v="2400"/>
    <n v="400"/>
    <n v="400"/>
    <n v="3200"/>
    <n v="800"/>
    <x v="5"/>
    <x v="0"/>
    <n v="2022"/>
    <n v="1"/>
    <x v="1"/>
  </r>
  <r>
    <d v="2022-01-11T00:00:00"/>
    <s v="DH00085"/>
    <x v="8"/>
    <n v="2"/>
    <n v="4000"/>
    <n v="8000"/>
    <n v="4800"/>
    <n v="800"/>
    <n v="800"/>
    <n v="6400"/>
    <n v="1600"/>
    <x v="0"/>
    <x v="0"/>
    <n v="2022"/>
    <n v="1"/>
    <x v="1"/>
  </r>
  <r>
    <d v="2022-01-11T00:00:00"/>
    <s v="DH00086"/>
    <x v="2"/>
    <n v="1"/>
    <n v="3500"/>
    <n v="3500"/>
    <n v="2100"/>
    <n v="350"/>
    <n v="350"/>
    <n v="2800"/>
    <n v="700"/>
    <x v="1"/>
    <x v="0"/>
    <n v="2022"/>
    <n v="1"/>
    <x v="0"/>
  </r>
  <r>
    <d v="2022-01-11T00:00:00"/>
    <s v="DH00087"/>
    <x v="3"/>
    <n v="5"/>
    <n v="1200"/>
    <n v="6000"/>
    <n v="4200"/>
    <n v="600"/>
    <n v="600"/>
    <n v="5400"/>
    <n v="600"/>
    <x v="2"/>
    <x v="0"/>
    <n v="2022"/>
    <n v="1"/>
    <x v="1"/>
  </r>
  <r>
    <d v="2022-01-11T00:00:00"/>
    <s v="DH00088"/>
    <x v="4"/>
    <n v="8"/>
    <n v="450"/>
    <n v="3600"/>
    <n v="2520"/>
    <n v="360"/>
    <n v="360"/>
    <n v="3240"/>
    <n v="360"/>
    <x v="2"/>
    <x v="0"/>
    <n v="2022"/>
    <n v="1"/>
    <x v="1"/>
  </r>
  <r>
    <d v="2022-01-11T00:00:00"/>
    <s v="DH00088"/>
    <x v="5"/>
    <n v="2"/>
    <n v="500"/>
    <n v="1000"/>
    <n v="700"/>
    <n v="100"/>
    <n v="100"/>
    <n v="900"/>
    <n v="100"/>
    <x v="2"/>
    <x v="0"/>
    <n v="2022"/>
    <n v="0"/>
    <x v="1"/>
  </r>
  <r>
    <d v="2022-01-11T00:00:00"/>
    <s v="DH00088"/>
    <x v="6"/>
    <n v="1"/>
    <n v="1000"/>
    <n v="1000"/>
    <n v="700"/>
    <n v="100"/>
    <n v="100"/>
    <n v="900"/>
    <n v="100"/>
    <x v="2"/>
    <x v="0"/>
    <n v="2022"/>
    <n v="0"/>
    <x v="1"/>
  </r>
  <r>
    <d v="2022-01-12T00:00:00"/>
    <s v="DH00089"/>
    <x v="6"/>
    <n v="7"/>
    <n v="1000"/>
    <n v="7000"/>
    <n v="4900"/>
    <n v="700"/>
    <n v="700"/>
    <n v="6300"/>
    <n v="700"/>
    <x v="2"/>
    <x v="0"/>
    <n v="2022"/>
    <n v="1"/>
    <x v="0"/>
  </r>
  <r>
    <d v="2022-01-12T00:00:00"/>
    <s v="DH00090"/>
    <x v="8"/>
    <n v="8"/>
    <n v="4000"/>
    <n v="32000"/>
    <n v="19200"/>
    <n v="3200"/>
    <n v="3200"/>
    <n v="25600"/>
    <n v="6400"/>
    <x v="3"/>
    <x v="0"/>
    <n v="2022"/>
    <n v="1"/>
    <x v="1"/>
  </r>
  <r>
    <d v="2022-01-12T00:00:00"/>
    <s v="DH00091"/>
    <x v="0"/>
    <n v="1"/>
    <n v="1000"/>
    <n v="1000"/>
    <n v="700"/>
    <n v="100"/>
    <n v="100"/>
    <n v="900"/>
    <n v="100"/>
    <x v="4"/>
    <x v="0"/>
    <n v="2022"/>
    <n v="1"/>
    <x v="1"/>
  </r>
  <r>
    <d v="2022-01-12T00:00:00"/>
    <s v="DH00092"/>
    <x v="1"/>
    <n v="2"/>
    <n v="2500"/>
    <n v="5000"/>
    <n v="3500"/>
    <n v="500"/>
    <n v="500"/>
    <n v="4500"/>
    <n v="500"/>
    <x v="5"/>
    <x v="0"/>
    <n v="2022"/>
    <n v="1"/>
    <x v="1"/>
  </r>
  <r>
    <d v="2022-01-12T00:00:00"/>
    <s v="DH00093"/>
    <x v="0"/>
    <n v="4"/>
    <n v="1000"/>
    <n v="4000"/>
    <n v="2800"/>
    <n v="400"/>
    <n v="400"/>
    <n v="3600"/>
    <n v="400"/>
    <x v="0"/>
    <x v="0"/>
    <n v="2022"/>
    <n v="1"/>
    <x v="1"/>
  </r>
  <r>
    <d v="2022-01-12T00:00:00"/>
    <s v="DH00094"/>
    <x v="1"/>
    <n v="6"/>
    <n v="2500"/>
    <n v="15000"/>
    <n v="10500"/>
    <n v="1500"/>
    <n v="1500"/>
    <n v="13500"/>
    <n v="1500"/>
    <x v="1"/>
    <x v="0"/>
    <n v="2022"/>
    <n v="1"/>
    <x v="1"/>
  </r>
  <r>
    <d v="2022-01-12T00:00:00"/>
    <s v="DH00095"/>
    <x v="8"/>
    <n v="7"/>
    <n v="4000"/>
    <n v="28000"/>
    <n v="16800"/>
    <n v="2800"/>
    <n v="2800"/>
    <n v="22400"/>
    <n v="5600"/>
    <x v="2"/>
    <x v="0"/>
    <n v="2022"/>
    <n v="1"/>
    <x v="1"/>
  </r>
  <r>
    <d v="2022-01-12T00:00:00"/>
    <s v="DH00096"/>
    <x v="2"/>
    <n v="1"/>
    <n v="3500"/>
    <n v="3500"/>
    <n v="2100"/>
    <n v="350"/>
    <n v="350"/>
    <n v="2800"/>
    <n v="700"/>
    <x v="3"/>
    <x v="0"/>
    <n v="2022"/>
    <n v="1"/>
    <x v="0"/>
  </r>
  <r>
    <d v="2022-01-13T00:00:00"/>
    <s v="DH00097"/>
    <x v="3"/>
    <n v="1"/>
    <n v="1200"/>
    <n v="1200"/>
    <n v="840"/>
    <n v="120"/>
    <n v="120"/>
    <n v="1080"/>
    <n v="120"/>
    <x v="4"/>
    <x v="0"/>
    <n v="2022"/>
    <n v="1"/>
    <x v="0"/>
  </r>
  <r>
    <d v="2022-01-13T00:00:00"/>
    <s v="DH00098"/>
    <x v="4"/>
    <n v="2"/>
    <n v="450"/>
    <n v="900"/>
    <n v="630"/>
    <n v="90"/>
    <n v="90"/>
    <n v="810"/>
    <n v="90"/>
    <x v="5"/>
    <x v="0"/>
    <n v="2022"/>
    <n v="1"/>
    <x v="1"/>
  </r>
  <r>
    <d v="2022-01-13T00:00:00"/>
    <s v="DH00099"/>
    <x v="0"/>
    <n v="1"/>
    <n v="1000"/>
    <n v="1000"/>
    <n v="700"/>
    <n v="100"/>
    <n v="100"/>
    <n v="900"/>
    <n v="100"/>
    <x v="2"/>
    <x v="0"/>
    <n v="2022"/>
    <n v="1"/>
    <x v="0"/>
  </r>
  <r>
    <d v="2022-01-13T00:00:00"/>
    <s v="DH00100"/>
    <x v="8"/>
    <n v="6"/>
    <n v="4000"/>
    <n v="24000"/>
    <n v="14400"/>
    <n v="2400"/>
    <n v="2400"/>
    <n v="19200"/>
    <n v="4800"/>
    <x v="3"/>
    <x v="0"/>
    <n v="2022"/>
    <n v="1"/>
    <x v="1"/>
  </r>
  <r>
    <d v="2022-01-13T00:00:00"/>
    <s v="DH00101"/>
    <x v="1"/>
    <n v="1"/>
    <n v="2500"/>
    <n v="2500"/>
    <n v="1750"/>
    <n v="250"/>
    <n v="250"/>
    <n v="2250"/>
    <n v="250"/>
    <x v="4"/>
    <x v="0"/>
    <n v="2022"/>
    <n v="1"/>
    <x v="1"/>
  </r>
  <r>
    <d v="2022-01-13T00:00:00"/>
    <s v="DH00102"/>
    <x v="2"/>
    <n v="1"/>
    <n v="3500"/>
    <n v="3500"/>
    <n v="2100"/>
    <n v="350"/>
    <n v="350"/>
    <n v="2800"/>
    <n v="700"/>
    <x v="5"/>
    <x v="0"/>
    <n v="2022"/>
    <n v="1"/>
    <x v="1"/>
  </r>
  <r>
    <d v="2022-01-13T00:00:00"/>
    <s v="DH00103"/>
    <x v="6"/>
    <n v="1"/>
    <n v="1000"/>
    <n v="1000"/>
    <n v="700"/>
    <n v="100"/>
    <n v="100"/>
    <n v="900"/>
    <n v="100"/>
    <x v="0"/>
    <x v="0"/>
    <n v="2022"/>
    <n v="1"/>
    <x v="1"/>
  </r>
  <r>
    <d v="2022-01-13T00:00:00"/>
    <s v="DH00104"/>
    <x v="4"/>
    <n v="3"/>
    <n v="450"/>
    <n v="1350"/>
    <n v="944.99999999999989"/>
    <n v="135"/>
    <n v="135"/>
    <n v="1215"/>
    <n v="135.00000000000011"/>
    <x v="0"/>
    <x v="0"/>
    <n v="2022"/>
    <n v="1"/>
    <x v="1"/>
  </r>
  <r>
    <d v="2022-01-13T00:00:00"/>
    <s v="DH00104"/>
    <x v="5"/>
    <n v="20"/>
    <n v="500"/>
    <n v="10000"/>
    <n v="7000"/>
    <n v="1000"/>
    <n v="1000"/>
    <n v="9000"/>
    <n v="1000"/>
    <x v="0"/>
    <x v="0"/>
    <n v="2022"/>
    <n v="0"/>
    <x v="1"/>
  </r>
  <r>
    <d v="2022-01-13T00:00:00"/>
    <s v="DH00104"/>
    <x v="5"/>
    <n v="30"/>
    <n v="500"/>
    <n v="15000"/>
    <n v="10500"/>
    <n v="1500"/>
    <n v="1500"/>
    <n v="13500"/>
    <n v="1500"/>
    <x v="0"/>
    <x v="0"/>
    <n v="2022"/>
    <n v="0"/>
    <x v="1"/>
  </r>
  <r>
    <d v="2022-01-14T00:00:00"/>
    <s v="DH00105"/>
    <x v="0"/>
    <n v="2"/>
    <n v="1000"/>
    <n v="2000"/>
    <n v="1400"/>
    <n v="200"/>
    <n v="200"/>
    <n v="1800"/>
    <n v="200"/>
    <x v="0"/>
    <x v="0"/>
    <n v="2022"/>
    <n v="1"/>
    <x v="1"/>
  </r>
  <r>
    <d v="2022-01-14T00:00:00"/>
    <s v="DH00106"/>
    <x v="2"/>
    <n v="4"/>
    <n v="3500"/>
    <n v="14000"/>
    <n v="8400"/>
    <n v="1400"/>
    <n v="1400"/>
    <n v="11200"/>
    <n v="2800"/>
    <x v="1"/>
    <x v="0"/>
    <n v="2022"/>
    <n v="1"/>
    <x v="1"/>
  </r>
  <r>
    <d v="2022-01-14T00:00:00"/>
    <s v="DH00107"/>
    <x v="1"/>
    <n v="1"/>
    <n v="2500"/>
    <n v="2500"/>
    <n v="1750"/>
    <n v="250"/>
    <n v="250"/>
    <n v="2250"/>
    <n v="250"/>
    <x v="2"/>
    <x v="0"/>
    <n v="2022"/>
    <n v="1"/>
    <x v="1"/>
  </r>
  <r>
    <d v="2022-01-14T00:00:00"/>
    <s v="DH00108"/>
    <x v="7"/>
    <n v="1"/>
    <n v="3200"/>
    <n v="3200"/>
    <n v="1920"/>
    <n v="320"/>
    <n v="320"/>
    <n v="2560"/>
    <n v="640"/>
    <x v="3"/>
    <x v="0"/>
    <n v="2022"/>
    <n v="1"/>
    <x v="1"/>
  </r>
  <r>
    <d v="2022-01-14T00:00:00"/>
    <s v="DH00109"/>
    <x v="7"/>
    <n v="3"/>
    <n v="3200"/>
    <n v="9600"/>
    <n v="5760"/>
    <n v="960"/>
    <n v="960"/>
    <n v="7680"/>
    <n v="1920"/>
    <x v="2"/>
    <x v="0"/>
    <n v="2022"/>
    <n v="1"/>
    <x v="0"/>
  </r>
  <r>
    <d v="2022-01-14T00:00:00"/>
    <s v="DH00110"/>
    <x v="2"/>
    <n v="2"/>
    <n v="3500"/>
    <n v="7000"/>
    <n v="4200"/>
    <n v="700"/>
    <n v="700"/>
    <n v="5600"/>
    <n v="1400"/>
    <x v="3"/>
    <x v="0"/>
    <n v="2022"/>
    <n v="1"/>
    <x v="1"/>
  </r>
  <r>
    <d v="2022-01-14T00:00:00"/>
    <s v="DH00111"/>
    <x v="5"/>
    <n v="3"/>
    <n v="500"/>
    <n v="1500"/>
    <n v="1050"/>
    <n v="150"/>
    <n v="150"/>
    <n v="1350"/>
    <n v="150"/>
    <x v="4"/>
    <x v="0"/>
    <n v="2022"/>
    <n v="1"/>
    <x v="1"/>
  </r>
  <r>
    <d v="2022-01-14T00:00:00"/>
    <s v="DH00112"/>
    <x v="1"/>
    <n v="4"/>
    <n v="2500"/>
    <n v="10000"/>
    <n v="7000"/>
    <n v="1000"/>
    <n v="1000"/>
    <n v="9000"/>
    <n v="1000"/>
    <x v="5"/>
    <x v="0"/>
    <n v="2022"/>
    <n v="1"/>
    <x v="0"/>
  </r>
  <r>
    <d v="2022-01-15T00:00:00"/>
    <s v="DH00113"/>
    <x v="3"/>
    <n v="6"/>
    <n v="1200"/>
    <n v="7200"/>
    <n v="5040"/>
    <n v="720"/>
    <n v="720"/>
    <n v="6480"/>
    <n v="720"/>
    <x v="0"/>
    <x v="0"/>
    <n v="2022"/>
    <n v="1"/>
    <x v="1"/>
  </r>
  <r>
    <d v="2022-01-15T00:00:00"/>
    <s v="DH00114"/>
    <x v="0"/>
    <n v="8"/>
    <n v="1000"/>
    <n v="8000"/>
    <n v="5600"/>
    <n v="800"/>
    <n v="800"/>
    <n v="7200"/>
    <n v="800"/>
    <x v="1"/>
    <x v="0"/>
    <n v="2022"/>
    <n v="1"/>
    <x v="0"/>
  </r>
  <r>
    <d v="2022-01-15T00:00:00"/>
    <s v="DH00115"/>
    <x v="8"/>
    <n v="9"/>
    <n v="4000"/>
    <n v="36000"/>
    <n v="21600"/>
    <n v="3600"/>
    <n v="3600"/>
    <n v="28800"/>
    <n v="7200"/>
    <x v="2"/>
    <x v="0"/>
    <n v="2022"/>
    <n v="1"/>
    <x v="1"/>
  </r>
  <r>
    <d v="2022-01-15T00:00:00"/>
    <s v="DH00116"/>
    <x v="1"/>
    <n v="10"/>
    <n v="2500"/>
    <n v="25000"/>
    <n v="17500"/>
    <n v="2500"/>
    <n v="2500"/>
    <n v="22500"/>
    <n v="2500"/>
    <x v="3"/>
    <x v="0"/>
    <n v="2022"/>
    <n v="1"/>
    <x v="1"/>
  </r>
  <r>
    <d v="2022-01-15T00:00:00"/>
    <s v="DH00117"/>
    <x v="2"/>
    <n v="12"/>
    <n v="3500"/>
    <n v="42000"/>
    <n v="25200"/>
    <n v="4200"/>
    <n v="4200"/>
    <n v="33600"/>
    <n v="8400"/>
    <x v="0"/>
    <x v="0"/>
    <n v="2022"/>
    <n v="1"/>
    <x v="1"/>
  </r>
  <r>
    <d v="2022-01-15T00:00:00"/>
    <s v="DH00118"/>
    <x v="6"/>
    <n v="5"/>
    <n v="1000"/>
    <n v="5000"/>
    <n v="3500"/>
    <n v="500"/>
    <n v="500"/>
    <n v="4500"/>
    <n v="500"/>
    <x v="1"/>
    <x v="0"/>
    <n v="2022"/>
    <n v="1"/>
    <x v="0"/>
  </r>
  <r>
    <d v="2022-01-15T00:00:00"/>
    <s v="DH00119"/>
    <x v="0"/>
    <n v="16"/>
    <n v="1000"/>
    <n v="16000"/>
    <n v="11200"/>
    <n v="1600"/>
    <n v="1600"/>
    <n v="14400"/>
    <n v="1600"/>
    <x v="2"/>
    <x v="0"/>
    <n v="2022"/>
    <n v="1"/>
    <x v="1"/>
  </r>
  <r>
    <d v="2022-01-15T00:00:00"/>
    <s v="DH00120"/>
    <x v="1"/>
    <n v="1"/>
    <n v="2500"/>
    <n v="2500"/>
    <n v="1750"/>
    <n v="250"/>
    <n v="250"/>
    <n v="2250"/>
    <n v="250"/>
    <x v="3"/>
    <x v="0"/>
    <n v="2022"/>
    <n v="1"/>
    <x v="1"/>
  </r>
  <r>
    <d v="2022-01-15T00:00:00"/>
    <s v="DH00120"/>
    <x v="0"/>
    <n v="1"/>
    <n v="1000"/>
    <n v="1000"/>
    <n v="700"/>
    <n v="100"/>
    <n v="100"/>
    <n v="900"/>
    <n v="100"/>
    <x v="3"/>
    <x v="0"/>
    <n v="2022"/>
    <n v="0"/>
    <x v="1"/>
  </r>
  <r>
    <d v="2022-01-15T00:00:00"/>
    <s v="DH00120"/>
    <x v="0"/>
    <n v="2"/>
    <n v="1000"/>
    <n v="2000"/>
    <n v="1400"/>
    <n v="200"/>
    <n v="200"/>
    <n v="1800"/>
    <n v="200"/>
    <x v="3"/>
    <x v="0"/>
    <n v="2022"/>
    <n v="0"/>
    <x v="1"/>
  </r>
  <r>
    <d v="2022-01-16T00:00:00"/>
    <s v="DH00121"/>
    <x v="1"/>
    <n v="5"/>
    <n v="2500"/>
    <n v="12500"/>
    <n v="8750"/>
    <n v="1250"/>
    <n v="1250"/>
    <n v="11250"/>
    <n v="1250"/>
    <x v="2"/>
    <x v="0"/>
    <n v="2022"/>
    <n v="1"/>
    <x v="0"/>
  </r>
  <r>
    <d v="2022-01-16T00:00:00"/>
    <s v="DH00122"/>
    <x v="2"/>
    <n v="7"/>
    <n v="3500"/>
    <n v="24500"/>
    <n v="14700"/>
    <n v="2450"/>
    <n v="2450"/>
    <n v="19600"/>
    <n v="4900"/>
    <x v="3"/>
    <x v="0"/>
    <n v="2022"/>
    <n v="1"/>
    <x v="1"/>
  </r>
  <r>
    <d v="2022-01-16T00:00:00"/>
    <s v="DH00123"/>
    <x v="3"/>
    <n v="8"/>
    <n v="1200"/>
    <n v="9600"/>
    <n v="6720"/>
    <n v="960"/>
    <n v="960"/>
    <n v="8640"/>
    <n v="960"/>
    <x v="4"/>
    <x v="0"/>
    <n v="2022"/>
    <n v="1"/>
    <x v="1"/>
  </r>
  <r>
    <d v="2022-01-16T00:00:00"/>
    <s v="DH00124"/>
    <x v="4"/>
    <n v="1"/>
    <n v="450"/>
    <n v="450"/>
    <n v="315"/>
    <n v="45"/>
    <n v="45"/>
    <n v="405"/>
    <n v="45"/>
    <x v="5"/>
    <x v="0"/>
    <n v="2022"/>
    <n v="1"/>
    <x v="1"/>
  </r>
  <r>
    <d v="2022-01-16T00:00:00"/>
    <s v="DH00125"/>
    <x v="5"/>
    <n v="1"/>
    <n v="500"/>
    <n v="500"/>
    <n v="350"/>
    <n v="50"/>
    <n v="50"/>
    <n v="450"/>
    <n v="50"/>
    <x v="0"/>
    <x v="0"/>
    <n v="2022"/>
    <n v="1"/>
    <x v="1"/>
  </r>
  <r>
    <d v="2022-01-16T00:00:00"/>
    <s v="DH00126"/>
    <x v="6"/>
    <n v="2"/>
    <n v="1000"/>
    <n v="2000"/>
    <n v="1400"/>
    <n v="200"/>
    <n v="200"/>
    <n v="1800"/>
    <n v="200"/>
    <x v="1"/>
    <x v="0"/>
    <n v="2022"/>
    <n v="1"/>
    <x v="1"/>
  </r>
  <r>
    <d v="2022-01-16T00:00:00"/>
    <s v="DH00127"/>
    <x v="7"/>
    <n v="3"/>
    <n v="3200"/>
    <n v="9600"/>
    <n v="5760"/>
    <n v="960"/>
    <n v="960"/>
    <n v="7680"/>
    <n v="1920"/>
    <x v="2"/>
    <x v="0"/>
    <n v="2022"/>
    <n v="1"/>
    <x v="1"/>
  </r>
  <r>
    <d v="2022-01-16T00:00:00"/>
    <s v="DH00128"/>
    <x v="8"/>
    <n v="4"/>
    <n v="4000"/>
    <n v="16000"/>
    <n v="9600"/>
    <n v="1600"/>
    <n v="1600"/>
    <n v="12800"/>
    <n v="3200"/>
    <x v="3"/>
    <x v="0"/>
    <n v="2022"/>
    <n v="1"/>
    <x v="1"/>
  </r>
  <r>
    <d v="2022-01-17T00:00:00"/>
    <s v="DH00129"/>
    <x v="8"/>
    <n v="4"/>
    <n v="4000"/>
    <n v="16000"/>
    <n v="9600"/>
    <n v="1600"/>
    <n v="1600"/>
    <n v="12800"/>
    <n v="3200"/>
    <x v="4"/>
    <x v="0"/>
    <n v="2022"/>
    <n v="1"/>
    <x v="0"/>
  </r>
  <r>
    <d v="2022-01-17T00:00:00"/>
    <s v="DH00130"/>
    <x v="8"/>
    <n v="1"/>
    <n v="4000"/>
    <n v="4000"/>
    <n v="2400"/>
    <n v="400"/>
    <n v="400"/>
    <n v="3200"/>
    <n v="800"/>
    <x v="5"/>
    <x v="0"/>
    <n v="2022"/>
    <n v="1"/>
    <x v="0"/>
  </r>
  <r>
    <d v="2022-01-17T00:00:00"/>
    <s v="DH00131"/>
    <x v="2"/>
    <n v="1"/>
    <n v="3500"/>
    <n v="3500"/>
    <n v="2100"/>
    <n v="350"/>
    <n v="350"/>
    <n v="2800"/>
    <n v="700"/>
    <x v="4"/>
    <x v="0"/>
    <n v="2022"/>
    <n v="1"/>
    <x v="0"/>
  </r>
  <r>
    <d v="2022-01-17T00:00:00"/>
    <s v="DH00132"/>
    <x v="3"/>
    <n v="1"/>
    <n v="1200"/>
    <n v="1200"/>
    <n v="840"/>
    <n v="120"/>
    <n v="120"/>
    <n v="1080"/>
    <n v="120"/>
    <x v="5"/>
    <x v="0"/>
    <n v="2022"/>
    <n v="1"/>
    <x v="0"/>
  </r>
  <r>
    <d v="2022-01-17T00:00:00"/>
    <s v="DH00133"/>
    <x v="4"/>
    <n v="2"/>
    <n v="450"/>
    <n v="900"/>
    <n v="630"/>
    <n v="90"/>
    <n v="90"/>
    <n v="810"/>
    <n v="90"/>
    <x v="0"/>
    <x v="0"/>
    <n v="2022"/>
    <n v="1"/>
    <x v="1"/>
  </r>
  <r>
    <d v="2022-01-17T00:00:00"/>
    <s v="DH00134"/>
    <x v="5"/>
    <n v="2"/>
    <n v="500"/>
    <n v="1000"/>
    <n v="700"/>
    <n v="100"/>
    <n v="100"/>
    <n v="900"/>
    <n v="100"/>
    <x v="1"/>
    <x v="0"/>
    <n v="2022"/>
    <n v="1"/>
    <x v="0"/>
  </r>
  <r>
    <d v="2022-01-17T00:00:00"/>
    <s v="DH00135"/>
    <x v="6"/>
    <n v="3"/>
    <n v="1000"/>
    <n v="3000"/>
    <n v="2100"/>
    <n v="300"/>
    <n v="300"/>
    <n v="2700"/>
    <n v="300"/>
    <x v="2"/>
    <x v="0"/>
    <n v="2022"/>
    <n v="1"/>
    <x v="1"/>
  </r>
  <r>
    <d v="2022-01-17T00:00:00"/>
    <s v="DH00136"/>
    <x v="6"/>
    <n v="8"/>
    <n v="1000"/>
    <n v="8000"/>
    <n v="5600"/>
    <n v="800"/>
    <n v="800"/>
    <n v="7200"/>
    <n v="800"/>
    <x v="1"/>
    <x v="0"/>
    <n v="2022"/>
    <n v="1"/>
    <x v="1"/>
  </r>
  <r>
    <d v="2022-01-17T00:00:00"/>
    <s v="DH00136"/>
    <x v="8"/>
    <n v="9"/>
    <n v="4000"/>
    <n v="36000"/>
    <n v="21600"/>
    <n v="3600"/>
    <n v="3600"/>
    <n v="28800"/>
    <n v="7200"/>
    <x v="1"/>
    <x v="0"/>
    <n v="2022"/>
    <n v="0"/>
    <x v="1"/>
  </r>
  <r>
    <d v="2022-01-17T00:00:00"/>
    <s v="DH00136"/>
    <x v="0"/>
    <n v="1"/>
    <n v="1000"/>
    <n v="1000"/>
    <n v="700"/>
    <n v="100"/>
    <n v="100"/>
    <n v="900"/>
    <n v="100"/>
    <x v="1"/>
    <x v="0"/>
    <n v="2022"/>
    <n v="0"/>
    <x v="1"/>
  </r>
  <r>
    <d v="2022-01-18T00:00:00"/>
    <s v="DH00137"/>
    <x v="1"/>
    <n v="3"/>
    <n v="2500"/>
    <n v="7500"/>
    <n v="5250"/>
    <n v="750"/>
    <n v="750"/>
    <n v="6750"/>
    <n v="750"/>
    <x v="2"/>
    <x v="0"/>
    <n v="2022"/>
    <n v="1"/>
    <x v="1"/>
  </r>
  <r>
    <d v="2022-01-18T00:00:00"/>
    <s v="DH00138"/>
    <x v="0"/>
    <n v="6"/>
    <n v="1000"/>
    <n v="6000"/>
    <n v="4200"/>
    <n v="600"/>
    <n v="600"/>
    <n v="5400"/>
    <n v="600"/>
    <x v="3"/>
    <x v="0"/>
    <n v="2022"/>
    <n v="1"/>
    <x v="1"/>
  </r>
  <r>
    <d v="2022-01-18T00:00:00"/>
    <s v="DH00139"/>
    <x v="1"/>
    <n v="15"/>
    <n v="2500"/>
    <n v="37500"/>
    <n v="26250"/>
    <n v="3750"/>
    <n v="3750"/>
    <n v="33750"/>
    <n v="3750"/>
    <x v="4"/>
    <x v="0"/>
    <n v="2022"/>
    <n v="1"/>
    <x v="1"/>
  </r>
  <r>
    <d v="2022-01-18T00:00:00"/>
    <s v="DH00140"/>
    <x v="8"/>
    <n v="10"/>
    <n v="4000"/>
    <n v="40000"/>
    <n v="24000"/>
    <n v="4000"/>
    <n v="4000"/>
    <n v="32000"/>
    <n v="8000"/>
    <x v="5"/>
    <x v="0"/>
    <n v="2022"/>
    <n v="1"/>
    <x v="0"/>
  </r>
  <r>
    <d v="2022-01-18T00:00:00"/>
    <s v="DH00141"/>
    <x v="2"/>
    <n v="7"/>
    <n v="3500"/>
    <n v="24500"/>
    <n v="14700"/>
    <n v="2450"/>
    <n v="2450"/>
    <n v="19600"/>
    <n v="4900"/>
    <x v="0"/>
    <x v="0"/>
    <n v="2022"/>
    <n v="1"/>
    <x v="1"/>
  </r>
  <r>
    <d v="2022-01-18T00:00:00"/>
    <s v="DH00142"/>
    <x v="3"/>
    <n v="4"/>
    <n v="1200"/>
    <n v="4800"/>
    <n v="3360"/>
    <n v="480"/>
    <n v="480"/>
    <n v="4320"/>
    <n v="480"/>
    <x v="1"/>
    <x v="0"/>
    <n v="2022"/>
    <n v="1"/>
    <x v="1"/>
  </r>
  <r>
    <d v="2022-01-18T00:00:00"/>
    <s v="DH00143"/>
    <x v="4"/>
    <n v="30"/>
    <n v="450"/>
    <n v="13500"/>
    <n v="9450"/>
    <n v="1350"/>
    <n v="1350"/>
    <n v="12150"/>
    <n v="1350"/>
    <x v="2"/>
    <x v="0"/>
    <n v="2022"/>
    <n v="1"/>
    <x v="1"/>
  </r>
  <r>
    <d v="2022-01-18T00:00:00"/>
    <s v="DH00144"/>
    <x v="0"/>
    <n v="5"/>
    <n v="1000"/>
    <n v="5000"/>
    <n v="3500"/>
    <n v="500"/>
    <n v="500"/>
    <n v="4500"/>
    <n v="500"/>
    <x v="3"/>
    <x v="0"/>
    <n v="2022"/>
    <n v="1"/>
    <x v="0"/>
  </r>
  <r>
    <d v="2022-01-19T00:00:00"/>
    <s v="DH00145"/>
    <x v="8"/>
    <n v="1"/>
    <n v="4000"/>
    <n v="4000"/>
    <n v="2400"/>
    <n v="400"/>
    <n v="400"/>
    <n v="3200"/>
    <n v="800"/>
    <x v="4"/>
    <x v="0"/>
    <n v="2022"/>
    <n v="1"/>
    <x v="0"/>
  </r>
  <r>
    <d v="2022-01-19T00:00:00"/>
    <s v="DH00146"/>
    <x v="1"/>
    <n v="1"/>
    <n v="2500"/>
    <n v="2500"/>
    <n v="1750"/>
    <n v="250"/>
    <n v="250"/>
    <n v="2250"/>
    <n v="250"/>
    <x v="5"/>
    <x v="0"/>
    <n v="2022"/>
    <n v="1"/>
    <x v="1"/>
  </r>
  <r>
    <d v="2022-01-19T00:00:00"/>
    <s v="DH00147"/>
    <x v="2"/>
    <n v="1"/>
    <n v="3500"/>
    <n v="3500"/>
    <n v="2100"/>
    <n v="350"/>
    <n v="350"/>
    <n v="2800"/>
    <n v="700"/>
    <x v="2"/>
    <x v="0"/>
    <n v="2022"/>
    <n v="1"/>
    <x v="0"/>
  </r>
  <r>
    <d v="2022-01-19T00:00:00"/>
    <s v="DH00148"/>
    <x v="6"/>
    <n v="1"/>
    <n v="1000"/>
    <n v="1000"/>
    <n v="700"/>
    <n v="100"/>
    <n v="100"/>
    <n v="900"/>
    <n v="100"/>
    <x v="3"/>
    <x v="0"/>
    <n v="2022"/>
    <n v="1"/>
    <x v="1"/>
  </r>
  <r>
    <d v="2022-01-19T00:00:00"/>
    <s v="DH00149"/>
    <x v="4"/>
    <n v="5"/>
    <n v="450"/>
    <n v="2250"/>
    <n v="1575"/>
    <n v="225"/>
    <n v="225"/>
    <n v="2025"/>
    <n v="225"/>
    <x v="4"/>
    <x v="0"/>
    <n v="2022"/>
    <n v="1"/>
    <x v="1"/>
  </r>
  <r>
    <d v="2022-01-19T00:00:00"/>
    <s v="DH00150"/>
    <x v="5"/>
    <n v="1"/>
    <n v="500"/>
    <n v="500"/>
    <n v="350"/>
    <n v="50"/>
    <n v="50"/>
    <n v="450"/>
    <n v="50"/>
    <x v="5"/>
    <x v="0"/>
    <n v="2022"/>
    <n v="1"/>
    <x v="0"/>
  </r>
  <r>
    <d v="2022-01-19T00:00:00"/>
    <s v="DH00151"/>
    <x v="5"/>
    <n v="3"/>
    <n v="500"/>
    <n v="1500"/>
    <n v="1050"/>
    <n v="150"/>
    <n v="150"/>
    <n v="1350"/>
    <n v="150"/>
    <x v="0"/>
    <x v="0"/>
    <n v="2022"/>
    <n v="1"/>
    <x v="1"/>
  </r>
  <r>
    <d v="2022-01-19T00:00:00"/>
    <s v="DH00152"/>
    <x v="0"/>
    <n v="5"/>
    <n v="1000"/>
    <n v="5000"/>
    <n v="3500"/>
    <n v="500"/>
    <n v="500"/>
    <n v="4500"/>
    <n v="500"/>
    <x v="2"/>
    <x v="0"/>
    <n v="2022"/>
    <n v="1"/>
    <x v="1"/>
  </r>
  <r>
    <d v="2022-01-19T00:00:00"/>
    <s v="DH00152"/>
    <x v="2"/>
    <n v="1"/>
    <n v="3500"/>
    <n v="3500"/>
    <n v="2100"/>
    <n v="350"/>
    <n v="350"/>
    <n v="2800"/>
    <n v="700"/>
    <x v="2"/>
    <x v="0"/>
    <n v="2022"/>
    <n v="0"/>
    <x v="1"/>
  </r>
  <r>
    <d v="2022-01-19T00:00:00"/>
    <s v="DH00152"/>
    <x v="1"/>
    <n v="1"/>
    <n v="2500"/>
    <n v="2500"/>
    <n v="1750"/>
    <n v="250"/>
    <n v="250"/>
    <n v="2250"/>
    <n v="250"/>
    <x v="2"/>
    <x v="0"/>
    <n v="2022"/>
    <n v="0"/>
    <x v="1"/>
  </r>
  <r>
    <d v="2022-01-19T00:00:00"/>
    <s v="DH00152"/>
    <x v="7"/>
    <n v="3"/>
    <n v="3200"/>
    <n v="9600"/>
    <n v="5760"/>
    <n v="960"/>
    <n v="960"/>
    <n v="7680"/>
    <n v="1920"/>
    <x v="2"/>
    <x v="0"/>
    <n v="2022"/>
    <n v="0"/>
    <x v="1"/>
  </r>
  <r>
    <d v="2022-01-19T00:00:00"/>
    <s v="DH00152"/>
    <x v="7"/>
    <n v="2"/>
    <n v="3200"/>
    <n v="6400"/>
    <n v="3840"/>
    <n v="640"/>
    <n v="640"/>
    <n v="5120"/>
    <n v="1280"/>
    <x v="2"/>
    <x v="0"/>
    <n v="2022"/>
    <n v="0"/>
    <x v="1"/>
  </r>
  <r>
    <d v="2022-01-19T00:00:00"/>
    <s v="DH00152"/>
    <x v="2"/>
    <n v="1"/>
    <n v="3500"/>
    <n v="3500"/>
    <n v="2100"/>
    <n v="350"/>
    <n v="350"/>
    <n v="2800"/>
    <n v="700"/>
    <x v="2"/>
    <x v="0"/>
    <n v="2022"/>
    <n v="0"/>
    <x v="1"/>
  </r>
  <r>
    <d v="2022-01-19T00:00:00"/>
    <s v="DH00152"/>
    <x v="5"/>
    <n v="4"/>
    <n v="500"/>
    <n v="2000"/>
    <n v="1400"/>
    <n v="200"/>
    <n v="200"/>
    <n v="1800"/>
    <n v="200"/>
    <x v="2"/>
    <x v="0"/>
    <n v="2022"/>
    <n v="0"/>
    <x v="1"/>
  </r>
  <r>
    <d v="2022-01-19T00:00:00"/>
    <s v="DH00152"/>
    <x v="1"/>
    <n v="5"/>
    <n v="2500"/>
    <n v="12500"/>
    <n v="8750"/>
    <n v="1250"/>
    <n v="1250"/>
    <n v="11250"/>
    <n v="1250"/>
    <x v="2"/>
    <x v="0"/>
    <n v="2022"/>
    <n v="0"/>
    <x v="1"/>
  </r>
  <r>
    <d v="2022-01-20T00:00:00"/>
    <s v="DH00153"/>
    <x v="3"/>
    <n v="8"/>
    <n v="1200"/>
    <n v="9600"/>
    <n v="6720"/>
    <n v="960"/>
    <n v="960"/>
    <n v="8640"/>
    <n v="960"/>
    <x v="3"/>
    <x v="0"/>
    <n v="2022"/>
    <n v="1"/>
    <x v="1"/>
  </r>
  <r>
    <d v="2022-01-20T00:00:00"/>
    <s v="DH00154"/>
    <x v="0"/>
    <n v="2"/>
    <n v="1000"/>
    <n v="2000"/>
    <n v="1400"/>
    <n v="200"/>
    <n v="200"/>
    <n v="1800"/>
    <n v="200"/>
    <x v="4"/>
    <x v="0"/>
    <n v="2022"/>
    <n v="1"/>
    <x v="0"/>
  </r>
  <r>
    <d v="2022-01-20T00:00:00"/>
    <s v="DH00155"/>
    <x v="8"/>
    <n v="1"/>
    <n v="4000"/>
    <n v="4000"/>
    <n v="2400"/>
    <n v="400"/>
    <n v="400"/>
    <n v="3200"/>
    <n v="800"/>
    <x v="5"/>
    <x v="0"/>
    <n v="2022"/>
    <n v="1"/>
    <x v="1"/>
  </r>
  <r>
    <d v="2022-01-20T00:00:00"/>
    <s v="DH00156"/>
    <x v="0"/>
    <n v="7"/>
    <n v="1000"/>
    <n v="7000"/>
    <n v="4900"/>
    <n v="700"/>
    <n v="700"/>
    <n v="6300"/>
    <n v="700"/>
    <x v="0"/>
    <x v="0"/>
    <n v="2022"/>
    <n v="1"/>
    <x v="1"/>
  </r>
  <r>
    <d v="2022-01-20T00:00:00"/>
    <s v="DH00157"/>
    <x v="1"/>
    <n v="8"/>
    <n v="2500"/>
    <n v="20000"/>
    <n v="14000"/>
    <n v="2000"/>
    <n v="2000"/>
    <n v="18000"/>
    <n v="2000"/>
    <x v="1"/>
    <x v="0"/>
    <n v="2022"/>
    <n v="1"/>
    <x v="1"/>
  </r>
  <r>
    <d v="2022-01-20T00:00:00"/>
    <s v="DH00158"/>
    <x v="2"/>
    <n v="1"/>
    <n v="3500"/>
    <n v="3500"/>
    <n v="2100"/>
    <n v="350"/>
    <n v="350"/>
    <n v="2800"/>
    <n v="700"/>
    <x v="2"/>
    <x v="0"/>
    <n v="2022"/>
    <n v="1"/>
    <x v="1"/>
  </r>
  <r>
    <d v="2022-01-20T00:00:00"/>
    <s v="DH00159"/>
    <x v="3"/>
    <n v="2"/>
    <n v="1200"/>
    <n v="2400"/>
    <n v="1680"/>
    <n v="240"/>
    <n v="240"/>
    <n v="2160"/>
    <n v="240"/>
    <x v="3"/>
    <x v="0"/>
    <n v="2022"/>
    <n v="1"/>
    <x v="0"/>
  </r>
  <r>
    <d v="2022-01-20T00:00:00"/>
    <s v="DH00160"/>
    <x v="4"/>
    <n v="4"/>
    <n v="450"/>
    <n v="1800"/>
    <n v="1260"/>
    <n v="180"/>
    <n v="180"/>
    <n v="1620"/>
    <n v="180"/>
    <x v="0"/>
    <x v="0"/>
    <n v="2022"/>
    <n v="1"/>
    <x v="1"/>
  </r>
  <r>
    <d v="2022-01-21T00:00:00"/>
    <s v="DH00161"/>
    <x v="5"/>
    <n v="6"/>
    <n v="500"/>
    <n v="3000"/>
    <n v="2100"/>
    <n v="300"/>
    <n v="300"/>
    <n v="2700"/>
    <n v="300"/>
    <x v="1"/>
    <x v="0"/>
    <n v="2022"/>
    <n v="1"/>
    <x v="1"/>
  </r>
  <r>
    <d v="2022-01-21T00:00:00"/>
    <s v="DH00162"/>
    <x v="6"/>
    <n v="7"/>
    <n v="1000"/>
    <n v="7000"/>
    <n v="4900"/>
    <n v="700"/>
    <n v="700"/>
    <n v="6300"/>
    <n v="700"/>
    <x v="2"/>
    <x v="0"/>
    <n v="2022"/>
    <n v="1"/>
    <x v="1"/>
  </r>
  <r>
    <d v="2022-01-21T00:00:00"/>
    <s v="DH00163"/>
    <x v="7"/>
    <n v="4"/>
    <n v="3200"/>
    <n v="12800"/>
    <n v="7680"/>
    <n v="1280"/>
    <n v="1280"/>
    <n v="10240"/>
    <n v="2560"/>
    <x v="3"/>
    <x v="0"/>
    <n v="2022"/>
    <n v="1"/>
    <x v="1"/>
  </r>
  <r>
    <d v="2022-01-21T00:00:00"/>
    <s v="DH00164"/>
    <x v="8"/>
    <n v="1"/>
    <n v="4000"/>
    <n v="4000"/>
    <n v="2400"/>
    <n v="400"/>
    <n v="400"/>
    <n v="3200"/>
    <n v="800"/>
    <x v="0"/>
    <x v="0"/>
    <n v="2022"/>
    <n v="1"/>
    <x v="1"/>
  </r>
  <r>
    <d v="2022-01-21T00:00:00"/>
    <s v="DH00165"/>
    <x v="8"/>
    <n v="2"/>
    <n v="4000"/>
    <n v="8000"/>
    <n v="4800"/>
    <n v="800"/>
    <n v="800"/>
    <n v="6400"/>
    <n v="1600"/>
    <x v="1"/>
    <x v="0"/>
    <n v="2022"/>
    <n v="1"/>
    <x v="1"/>
  </r>
  <r>
    <d v="2022-01-21T00:00:00"/>
    <s v="DH00166"/>
    <x v="8"/>
    <n v="1"/>
    <n v="4000"/>
    <n v="4000"/>
    <n v="2400"/>
    <n v="400"/>
    <n v="400"/>
    <n v="3200"/>
    <n v="800"/>
    <x v="2"/>
    <x v="0"/>
    <n v="2022"/>
    <n v="1"/>
    <x v="1"/>
  </r>
  <r>
    <d v="2022-01-21T00:00:00"/>
    <s v="DH00167"/>
    <x v="2"/>
    <n v="6"/>
    <n v="3500"/>
    <n v="21000"/>
    <n v="12600"/>
    <n v="2100"/>
    <n v="2100"/>
    <n v="16800"/>
    <n v="4200"/>
    <x v="3"/>
    <x v="0"/>
    <n v="2022"/>
    <n v="1"/>
    <x v="1"/>
  </r>
  <r>
    <d v="2022-01-21T00:00:00"/>
    <s v="DH00168"/>
    <x v="3"/>
    <n v="1"/>
    <n v="1200"/>
    <n v="1200"/>
    <n v="840"/>
    <n v="120"/>
    <n v="120"/>
    <n v="1080"/>
    <n v="120"/>
    <x v="0"/>
    <x v="0"/>
    <n v="2022"/>
    <n v="1"/>
    <x v="1"/>
  </r>
  <r>
    <d v="2022-01-21T00:00:00"/>
    <s v="DH00168"/>
    <x v="4"/>
    <n v="1"/>
    <n v="450"/>
    <n v="450"/>
    <n v="315"/>
    <n v="45"/>
    <n v="45"/>
    <n v="405"/>
    <n v="45"/>
    <x v="0"/>
    <x v="0"/>
    <n v="2022"/>
    <n v="0"/>
    <x v="1"/>
  </r>
  <r>
    <d v="2022-01-21T00:00:00"/>
    <s v="DH00168"/>
    <x v="5"/>
    <n v="1"/>
    <n v="500"/>
    <n v="500"/>
    <n v="350"/>
    <n v="50"/>
    <n v="50"/>
    <n v="450"/>
    <n v="50"/>
    <x v="0"/>
    <x v="0"/>
    <n v="2022"/>
    <n v="0"/>
    <x v="1"/>
  </r>
  <r>
    <d v="2022-01-22T00:00:00"/>
    <s v="DH00169"/>
    <x v="6"/>
    <n v="3"/>
    <n v="1000"/>
    <n v="3000"/>
    <n v="2100"/>
    <n v="300"/>
    <n v="300"/>
    <n v="2700"/>
    <n v="300"/>
    <x v="1"/>
    <x v="0"/>
    <n v="2022"/>
    <n v="1"/>
    <x v="1"/>
  </r>
  <r>
    <d v="2022-01-22T00:00:00"/>
    <s v="DH00170"/>
    <x v="6"/>
    <n v="4"/>
    <n v="1000"/>
    <n v="4000"/>
    <n v="2800"/>
    <n v="400"/>
    <n v="400"/>
    <n v="3600"/>
    <n v="400"/>
    <x v="2"/>
    <x v="0"/>
    <n v="2022"/>
    <n v="1"/>
    <x v="1"/>
  </r>
  <r>
    <d v="2022-01-22T00:00:00"/>
    <s v="DH00171"/>
    <x v="8"/>
    <n v="1"/>
    <n v="4000"/>
    <n v="4000"/>
    <n v="2400"/>
    <n v="400"/>
    <n v="400"/>
    <n v="3200"/>
    <n v="800"/>
    <x v="3"/>
    <x v="0"/>
    <n v="2022"/>
    <n v="1"/>
    <x v="0"/>
  </r>
  <r>
    <d v="2022-01-22T00:00:00"/>
    <s v="DH00172"/>
    <x v="0"/>
    <n v="2"/>
    <n v="1000"/>
    <n v="2000"/>
    <n v="1400"/>
    <n v="200"/>
    <n v="200"/>
    <n v="1800"/>
    <n v="200"/>
    <x v="4"/>
    <x v="0"/>
    <n v="2022"/>
    <n v="1"/>
    <x v="1"/>
  </r>
  <r>
    <d v="2022-01-22T00:00:00"/>
    <s v="DH00173"/>
    <x v="1"/>
    <n v="4"/>
    <n v="2500"/>
    <n v="10000"/>
    <n v="7000"/>
    <n v="1000"/>
    <n v="1000"/>
    <n v="9000"/>
    <n v="1000"/>
    <x v="5"/>
    <x v="0"/>
    <n v="2022"/>
    <n v="1"/>
    <x v="0"/>
  </r>
  <r>
    <d v="2022-01-22T00:00:00"/>
    <s v="DH00174"/>
    <x v="0"/>
    <n v="1"/>
    <n v="1000"/>
    <n v="1000"/>
    <n v="700"/>
    <n v="100"/>
    <n v="100"/>
    <n v="900"/>
    <n v="100"/>
    <x v="4"/>
    <x v="0"/>
    <n v="2022"/>
    <n v="1"/>
    <x v="1"/>
  </r>
  <r>
    <d v="2022-01-22T00:00:00"/>
    <s v="DH00175"/>
    <x v="1"/>
    <n v="1"/>
    <n v="2500"/>
    <n v="2500"/>
    <n v="1750"/>
    <n v="250"/>
    <n v="250"/>
    <n v="2250"/>
    <n v="250"/>
    <x v="5"/>
    <x v="0"/>
    <n v="2022"/>
    <n v="1"/>
    <x v="1"/>
  </r>
  <r>
    <d v="2022-01-22T00:00:00"/>
    <s v="DH00176"/>
    <x v="8"/>
    <n v="3"/>
    <n v="4000"/>
    <n v="12000"/>
    <n v="7200"/>
    <n v="1200"/>
    <n v="1200"/>
    <n v="9600"/>
    <n v="2400"/>
    <x v="0"/>
    <x v="0"/>
    <n v="2022"/>
    <n v="1"/>
    <x v="1"/>
  </r>
  <r>
    <d v="2022-01-23T00:00:00"/>
    <s v="DH00177"/>
    <x v="2"/>
    <n v="2"/>
    <n v="3500"/>
    <n v="7000"/>
    <n v="4200"/>
    <n v="700"/>
    <n v="700"/>
    <n v="5600"/>
    <n v="1400"/>
    <x v="1"/>
    <x v="0"/>
    <n v="2022"/>
    <n v="1"/>
    <x v="1"/>
  </r>
  <r>
    <d v="2022-01-23T00:00:00"/>
    <s v="DH00178"/>
    <x v="3"/>
    <n v="3"/>
    <n v="1200"/>
    <n v="3600"/>
    <n v="2520"/>
    <n v="360"/>
    <n v="360"/>
    <n v="3240"/>
    <n v="360"/>
    <x v="2"/>
    <x v="0"/>
    <n v="2022"/>
    <n v="1"/>
    <x v="1"/>
  </r>
  <r>
    <d v="2022-01-23T00:00:00"/>
    <s v="DH00179"/>
    <x v="4"/>
    <n v="4"/>
    <n v="450"/>
    <n v="1800"/>
    <n v="1260"/>
    <n v="180"/>
    <n v="180"/>
    <n v="1620"/>
    <n v="180"/>
    <x v="3"/>
    <x v="0"/>
    <n v="2022"/>
    <n v="1"/>
    <x v="1"/>
  </r>
  <r>
    <d v="2022-01-23T00:00:00"/>
    <s v="DH00180"/>
    <x v="0"/>
    <n v="6"/>
    <n v="1000"/>
    <n v="6000"/>
    <n v="4200"/>
    <n v="600"/>
    <n v="600"/>
    <n v="5400"/>
    <n v="600"/>
    <x v="0"/>
    <x v="0"/>
    <n v="2022"/>
    <n v="1"/>
    <x v="1"/>
  </r>
  <r>
    <d v="2022-01-23T00:00:00"/>
    <s v="DH00181"/>
    <x v="8"/>
    <n v="8"/>
    <n v="4000"/>
    <n v="32000"/>
    <n v="19200"/>
    <n v="3200"/>
    <n v="3200"/>
    <n v="25600"/>
    <n v="6400"/>
    <x v="1"/>
    <x v="0"/>
    <n v="2022"/>
    <n v="1"/>
    <x v="1"/>
  </r>
  <r>
    <d v="2022-01-23T00:00:00"/>
    <s v="DH00182"/>
    <x v="1"/>
    <n v="9"/>
    <n v="2500"/>
    <n v="22500"/>
    <n v="15749.999999999998"/>
    <n v="2250"/>
    <n v="2250"/>
    <n v="20250"/>
    <n v="2250.0000000000018"/>
    <x v="2"/>
    <x v="0"/>
    <n v="2022"/>
    <n v="1"/>
    <x v="1"/>
  </r>
  <r>
    <d v="2022-01-23T00:00:00"/>
    <s v="DH00183"/>
    <x v="2"/>
    <n v="10"/>
    <n v="3500"/>
    <n v="35000"/>
    <n v="21000"/>
    <n v="3500"/>
    <n v="3500"/>
    <n v="28000"/>
    <n v="7000"/>
    <x v="3"/>
    <x v="0"/>
    <n v="2022"/>
    <n v="1"/>
    <x v="1"/>
  </r>
  <r>
    <d v="2022-01-23T00:00:00"/>
    <s v="DH00184"/>
    <x v="6"/>
    <n v="12"/>
    <n v="1000"/>
    <n v="12000"/>
    <n v="8400"/>
    <n v="1200"/>
    <n v="1200"/>
    <n v="10800"/>
    <n v="1200"/>
    <x v="3"/>
    <x v="0"/>
    <n v="2022"/>
    <n v="1"/>
    <x v="1"/>
  </r>
  <r>
    <d v="2022-01-23T00:00:00"/>
    <s v="DH00184"/>
    <x v="4"/>
    <n v="5"/>
    <n v="450"/>
    <n v="2250"/>
    <n v="1575"/>
    <n v="225"/>
    <n v="225"/>
    <n v="2025"/>
    <n v="225"/>
    <x v="3"/>
    <x v="0"/>
    <n v="2022"/>
    <n v="0"/>
    <x v="1"/>
  </r>
  <r>
    <d v="2022-01-23T00:00:00"/>
    <s v="DH00184"/>
    <x v="5"/>
    <n v="16"/>
    <n v="500"/>
    <n v="8000"/>
    <n v="5600"/>
    <n v="800"/>
    <n v="800"/>
    <n v="7200"/>
    <n v="800"/>
    <x v="3"/>
    <x v="0"/>
    <n v="2022"/>
    <n v="0"/>
    <x v="1"/>
  </r>
  <r>
    <d v="2022-01-24T00:00:00"/>
    <s v="DH00185"/>
    <x v="5"/>
    <n v="1"/>
    <n v="500"/>
    <n v="500"/>
    <n v="350"/>
    <n v="50"/>
    <n v="50"/>
    <n v="450"/>
    <n v="50"/>
    <x v="1"/>
    <x v="0"/>
    <n v="2022"/>
    <n v="1"/>
    <x v="1"/>
  </r>
  <r>
    <d v="2022-01-24T00:00:00"/>
    <s v="DH00186"/>
    <x v="0"/>
    <n v="1"/>
    <n v="1000"/>
    <n v="1000"/>
    <n v="700"/>
    <n v="100"/>
    <n v="100"/>
    <n v="900"/>
    <n v="100"/>
    <x v="2"/>
    <x v="0"/>
    <n v="2022"/>
    <n v="1"/>
    <x v="1"/>
  </r>
  <r>
    <d v="2022-01-24T00:00:00"/>
    <s v="DH00187"/>
    <x v="2"/>
    <n v="2"/>
    <n v="3500"/>
    <n v="7000"/>
    <n v="4200"/>
    <n v="700"/>
    <n v="700"/>
    <n v="5600"/>
    <n v="1400"/>
    <x v="3"/>
    <x v="0"/>
    <n v="2022"/>
    <n v="1"/>
    <x v="1"/>
  </r>
  <r>
    <d v="2022-01-24T00:00:00"/>
    <s v="DH00188"/>
    <x v="1"/>
    <n v="5"/>
    <n v="2500"/>
    <n v="12500"/>
    <n v="8750"/>
    <n v="1250"/>
    <n v="1250"/>
    <n v="11250"/>
    <n v="1250"/>
    <x v="4"/>
    <x v="0"/>
    <n v="2022"/>
    <n v="1"/>
    <x v="1"/>
  </r>
  <r>
    <d v="2022-01-24T00:00:00"/>
    <s v="DH00189"/>
    <x v="7"/>
    <n v="7"/>
    <n v="3200"/>
    <n v="22400"/>
    <n v="13440"/>
    <n v="2240"/>
    <n v="2240"/>
    <n v="17920"/>
    <n v="4480"/>
    <x v="5"/>
    <x v="0"/>
    <n v="2022"/>
    <n v="1"/>
    <x v="1"/>
  </r>
  <r>
    <d v="2022-01-24T00:00:00"/>
    <s v="DH00190"/>
    <x v="7"/>
    <n v="8"/>
    <n v="3200"/>
    <n v="25600"/>
    <n v="15360"/>
    <n v="2560"/>
    <n v="2560"/>
    <n v="20480"/>
    <n v="5120"/>
    <x v="2"/>
    <x v="0"/>
    <n v="2022"/>
    <n v="1"/>
    <x v="1"/>
  </r>
  <r>
    <d v="2022-01-24T00:00:00"/>
    <s v="DH00191"/>
    <x v="2"/>
    <n v="1"/>
    <n v="3500"/>
    <n v="3500"/>
    <n v="2100"/>
    <n v="350"/>
    <n v="350"/>
    <n v="2800"/>
    <n v="700"/>
    <x v="3"/>
    <x v="0"/>
    <n v="2022"/>
    <n v="1"/>
    <x v="1"/>
  </r>
  <r>
    <d v="2022-01-24T00:00:00"/>
    <s v="DH00192"/>
    <x v="5"/>
    <n v="20"/>
    <n v="500"/>
    <n v="10000"/>
    <n v="7000"/>
    <n v="1000"/>
    <n v="1000"/>
    <n v="9000"/>
    <n v="1000"/>
    <x v="4"/>
    <x v="0"/>
    <n v="2022"/>
    <n v="1"/>
    <x v="1"/>
  </r>
  <r>
    <d v="2022-01-25T00:00:00"/>
    <s v="DH00193"/>
    <x v="1"/>
    <n v="2"/>
    <n v="2500"/>
    <n v="5000"/>
    <n v="3500"/>
    <n v="500"/>
    <n v="500"/>
    <n v="4500"/>
    <n v="500"/>
    <x v="5"/>
    <x v="0"/>
    <n v="2022"/>
    <n v="1"/>
    <x v="1"/>
  </r>
  <r>
    <d v="2022-01-25T00:00:00"/>
    <s v="DH00194"/>
    <x v="3"/>
    <n v="3"/>
    <n v="1200"/>
    <n v="3600"/>
    <n v="2520"/>
    <n v="360"/>
    <n v="360"/>
    <n v="3240"/>
    <n v="360"/>
    <x v="0"/>
    <x v="0"/>
    <n v="2022"/>
    <n v="1"/>
    <x v="0"/>
  </r>
  <r>
    <d v="2022-01-25T00:00:00"/>
    <s v="DH00195"/>
    <x v="0"/>
    <n v="4"/>
    <n v="1000"/>
    <n v="4000"/>
    <n v="2800"/>
    <n v="400"/>
    <n v="400"/>
    <n v="3600"/>
    <n v="400"/>
    <x v="1"/>
    <x v="0"/>
    <n v="2022"/>
    <n v="1"/>
    <x v="1"/>
  </r>
  <r>
    <d v="2022-01-25T00:00:00"/>
    <s v="DH00196"/>
    <x v="8"/>
    <n v="4"/>
    <n v="4000"/>
    <n v="16000"/>
    <n v="9600"/>
    <n v="1600"/>
    <n v="1600"/>
    <n v="12800"/>
    <n v="3200"/>
    <x v="2"/>
    <x v="0"/>
    <n v="2022"/>
    <n v="1"/>
    <x v="1"/>
  </r>
  <r>
    <d v="2022-01-25T00:00:00"/>
    <s v="DH00197"/>
    <x v="0"/>
    <n v="1"/>
    <n v="1000"/>
    <n v="1000"/>
    <n v="700"/>
    <n v="100"/>
    <n v="100"/>
    <n v="900"/>
    <n v="100"/>
    <x v="3"/>
    <x v="0"/>
    <n v="2022"/>
    <n v="1"/>
    <x v="1"/>
  </r>
  <r>
    <d v="2022-01-25T00:00:00"/>
    <s v="DH00198"/>
    <x v="2"/>
    <n v="1"/>
    <n v="3500"/>
    <n v="3500"/>
    <n v="2100"/>
    <n v="350"/>
    <n v="350"/>
    <n v="2800"/>
    <n v="700"/>
    <x v="0"/>
    <x v="0"/>
    <n v="2022"/>
    <n v="1"/>
    <x v="1"/>
  </r>
  <r>
    <d v="2022-01-25T00:00:00"/>
    <s v="DH00199"/>
    <x v="1"/>
    <n v="1"/>
    <n v="2500"/>
    <n v="2500"/>
    <n v="1750"/>
    <n v="250"/>
    <n v="250"/>
    <n v="2250"/>
    <n v="250"/>
    <x v="1"/>
    <x v="0"/>
    <n v="2022"/>
    <n v="1"/>
    <x v="0"/>
  </r>
  <r>
    <d v="2022-01-25T00:00:00"/>
    <s v="DH00200"/>
    <x v="1"/>
    <n v="2"/>
    <n v="2500"/>
    <n v="5000"/>
    <n v="3500"/>
    <n v="500"/>
    <n v="500"/>
    <n v="4500"/>
    <n v="500"/>
    <x v="1"/>
    <x v="0"/>
    <n v="2022"/>
    <n v="1"/>
    <x v="1"/>
  </r>
  <r>
    <d v="2022-01-25T00:00:00"/>
    <s v="DH00200"/>
    <x v="0"/>
    <n v="2"/>
    <n v="1000"/>
    <n v="2000"/>
    <n v="1400"/>
    <n v="200"/>
    <n v="200"/>
    <n v="1800"/>
    <n v="200"/>
    <x v="1"/>
    <x v="0"/>
    <n v="2022"/>
    <n v="0"/>
    <x v="1"/>
  </r>
  <r>
    <d v="2022-01-25T00:00:00"/>
    <s v="DH00200"/>
    <x v="1"/>
    <n v="3"/>
    <n v="2500"/>
    <n v="7500"/>
    <n v="5250"/>
    <n v="750"/>
    <n v="750"/>
    <n v="6750"/>
    <n v="750"/>
    <x v="1"/>
    <x v="0"/>
    <n v="2022"/>
    <n v="0"/>
    <x v="1"/>
  </r>
  <r>
    <d v="2022-01-26T00:00:00"/>
    <s v="DH00201"/>
    <x v="2"/>
    <n v="8"/>
    <n v="3500"/>
    <n v="28000"/>
    <n v="16800"/>
    <n v="2800"/>
    <n v="2800"/>
    <n v="22400"/>
    <n v="5600"/>
    <x v="3"/>
    <x v="0"/>
    <n v="2022"/>
    <n v="1"/>
    <x v="1"/>
  </r>
  <r>
    <d v="2022-01-26T00:00:00"/>
    <s v="DH00202"/>
    <x v="3"/>
    <n v="9"/>
    <n v="1200"/>
    <n v="10800"/>
    <n v="7559.9999999999991"/>
    <n v="1080"/>
    <n v="1080"/>
    <n v="9720"/>
    <n v="1080.0000000000009"/>
    <x v="4"/>
    <x v="0"/>
    <n v="2022"/>
    <n v="1"/>
    <x v="1"/>
  </r>
  <r>
    <d v="2022-01-26T00:00:00"/>
    <s v="DH00203"/>
    <x v="4"/>
    <n v="1"/>
    <n v="450"/>
    <n v="450"/>
    <n v="315"/>
    <n v="45"/>
    <n v="45"/>
    <n v="405"/>
    <n v="45"/>
    <x v="5"/>
    <x v="0"/>
    <n v="2022"/>
    <n v="1"/>
    <x v="0"/>
  </r>
  <r>
    <d v="2022-01-26T00:00:00"/>
    <s v="DH00204"/>
    <x v="5"/>
    <n v="3"/>
    <n v="500"/>
    <n v="1500"/>
    <n v="1050"/>
    <n v="150"/>
    <n v="150"/>
    <n v="1350"/>
    <n v="150"/>
    <x v="0"/>
    <x v="0"/>
    <n v="2022"/>
    <n v="1"/>
    <x v="0"/>
  </r>
  <r>
    <d v="2022-01-26T00:00:00"/>
    <s v="DH00205"/>
    <x v="6"/>
    <n v="6"/>
    <n v="1000"/>
    <n v="6000"/>
    <n v="4200"/>
    <n v="600"/>
    <n v="600"/>
    <n v="5400"/>
    <n v="600"/>
    <x v="1"/>
    <x v="0"/>
    <n v="2022"/>
    <n v="1"/>
    <x v="1"/>
  </r>
  <r>
    <d v="2022-01-26T00:00:00"/>
    <s v="DH00206"/>
    <x v="7"/>
    <n v="15"/>
    <n v="3200"/>
    <n v="48000"/>
    <n v="28800"/>
    <n v="4800"/>
    <n v="4800"/>
    <n v="38400"/>
    <n v="9600"/>
    <x v="2"/>
    <x v="0"/>
    <n v="2022"/>
    <n v="1"/>
    <x v="1"/>
  </r>
  <r>
    <d v="2022-01-26T00:00:00"/>
    <s v="DH00207"/>
    <x v="8"/>
    <n v="1"/>
    <n v="4000"/>
    <n v="4000"/>
    <n v="2400"/>
    <n v="400"/>
    <n v="400"/>
    <n v="3200"/>
    <n v="800"/>
    <x v="3"/>
    <x v="0"/>
    <n v="2022"/>
    <n v="1"/>
    <x v="1"/>
  </r>
  <r>
    <d v="2022-01-26T00:00:00"/>
    <s v="DH00208"/>
    <x v="8"/>
    <n v="7"/>
    <n v="4000"/>
    <n v="28000"/>
    <n v="16800"/>
    <n v="2800"/>
    <n v="2800"/>
    <n v="22400"/>
    <n v="5600"/>
    <x v="0"/>
    <x v="0"/>
    <n v="2022"/>
    <n v="1"/>
    <x v="1"/>
  </r>
  <r>
    <d v="2022-01-27T00:00:00"/>
    <s v="DH00209"/>
    <x v="8"/>
    <n v="4"/>
    <n v="4000"/>
    <n v="16000"/>
    <n v="9600"/>
    <n v="1600"/>
    <n v="1600"/>
    <n v="12800"/>
    <n v="3200"/>
    <x v="1"/>
    <x v="0"/>
    <n v="2022"/>
    <n v="1"/>
    <x v="1"/>
  </r>
  <r>
    <d v="2022-01-27T00:00:00"/>
    <s v="DH00210"/>
    <x v="2"/>
    <n v="1"/>
    <n v="3500"/>
    <n v="3500"/>
    <n v="2100"/>
    <n v="350"/>
    <n v="350"/>
    <n v="2800"/>
    <n v="700"/>
    <x v="2"/>
    <x v="0"/>
    <n v="2022"/>
    <n v="1"/>
    <x v="0"/>
  </r>
  <r>
    <d v="2022-01-27T00:00:00"/>
    <s v="DH00211"/>
    <x v="3"/>
    <n v="5"/>
    <n v="1200"/>
    <n v="6000"/>
    <n v="4200"/>
    <n v="600"/>
    <n v="600"/>
    <n v="5400"/>
    <n v="600"/>
    <x v="3"/>
    <x v="0"/>
    <n v="2022"/>
    <n v="1"/>
    <x v="1"/>
  </r>
  <r>
    <d v="2022-01-27T00:00:00"/>
    <s v="DH00212"/>
    <x v="4"/>
    <n v="1"/>
    <n v="450"/>
    <n v="450"/>
    <n v="315"/>
    <n v="45"/>
    <n v="45"/>
    <n v="405"/>
    <n v="45"/>
    <x v="0"/>
    <x v="0"/>
    <n v="2022"/>
    <n v="1"/>
    <x v="1"/>
  </r>
  <r>
    <d v="2022-01-27T00:00:00"/>
    <s v="DH00213"/>
    <x v="5"/>
    <n v="1"/>
    <n v="500"/>
    <n v="500"/>
    <n v="350"/>
    <n v="50"/>
    <n v="50"/>
    <n v="450"/>
    <n v="50"/>
    <x v="1"/>
    <x v="0"/>
    <n v="2022"/>
    <n v="1"/>
    <x v="1"/>
  </r>
  <r>
    <d v="2022-01-27T00:00:00"/>
    <s v="DH00214"/>
    <x v="6"/>
    <n v="1"/>
    <n v="1000"/>
    <n v="1000"/>
    <n v="700"/>
    <n v="100"/>
    <n v="100"/>
    <n v="900"/>
    <n v="100"/>
    <x v="2"/>
    <x v="0"/>
    <n v="2022"/>
    <n v="1"/>
    <x v="1"/>
  </r>
  <r>
    <d v="2022-01-27T00:00:00"/>
    <s v="DH00215"/>
    <x v="6"/>
    <n v="1"/>
    <n v="1000"/>
    <n v="1000"/>
    <n v="700"/>
    <n v="100"/>
    <n v="100"/>
    <n v="900"/>
    <n v="100"/>
    <x v="3"/>
    <x v="0"/>
    <n v="2022"/>
    <n v="1"/>
    <x v="1"/>
  </r>
  <r>
    <d v="2022-01-27T00:00:00"/>
    <s v="DH00216"/>
    <x v="8"/>
    <n v="5"/>
    <n v="4000"/>
    <n v="20000"/>
    <n v="12000"/>
    <n v="2000"/>
    <n v="2000"/>
    <n v="16000"/>
    <n v="4000"/>
    <x v="4"/>
    <x v="0"/>
    <n v="2022"/>
    <n v="1"/>
    <x v="1"/>
  </r>
  <r>
    <d v="2022-01-27T00:00:00"/>
    <s v="DH00216"/>
    <x v="0"/>
    <n v="1"/>
    <n v="1000"/>
    <n v="1000"/>
    <n v="700"/>
    <n v="100"/>
    <n v="100"/>
    <n v="900"/>
    <n v="100"/>
    <x v="4"/>
    <x v="0"/>
    <n v="2022"/>
    <n v="0"/>
    <x v="1"/>
  </r>
  <r>
    <d v="2022-01-27T00:00:00"/>
    <s v="DH00216"/>
    <x v="1"/>
    <n v="3"/>
    <n v="2500"/>
    <n v="7500"/>
    <n v="5250"/>
    <n v="750"/>
    <n v="750"/>
    <n v="6750"/>
    <n v="750"/>
    <x v="4"/>
    <x v="0"/>
    <n v="2022"/>
    <n v="0"/>
    <x v="1"/>
  </r>
  <r>
    <d v="2022-01-28T00:00:00"/>
    <s v="DH00216"/>
    <x v="0"/>
    <n v="5"/>
    <n v="1000"/>
    <n v="5000"/>
    <n v="3500"/>
    <n v="500"/>
    <n v="500"/>
    <n v="4500"/>
    <n v="500"/>
    <x v="4"/>
    <x v="0"/>
    <n v="2022"/>
    <n v="0"/>
    <x v="1"/>
  </r>
  <r>
    <d v="2022-01-28T00:00:00"/>
    <s v="DH00218"/>
    <x v="1"/>
    <n v="1"/>
    <n v="2500"/>
    <n v="2500"/>
    <n v="1750"/>
    <n v="250"/>
    <n v="250"/>
    <n v="2250"/>
    <n v="250"/>
    <x v="2"/>
    <x v="0"/>
    <n v="2022"/>
    <n v="1"/>
    <x v="1"/>
  </r>
  <r>
    <d v="2022-01-28T00:00:00"/>
    <s v="DH00219"/>
    <x v="8"/>
    <n v="1"/>
    <n v="4000"/>
    <n v="4000"/>
    <n v="2400"/>
    <n v="400"/>
    <n v="400"/>
    <n v="3200"/>
    <n v="800"/>
    <x v="3"/>
    <x v="0"/>
    <n v="2022"/>
    <n v="1"/>
    <x v="1"/>
  </r>
  <r>
    <d v="2022-01-28T00:00:00"/>
    <s v="DH00220"/>
    <x v="2"/>
    <n v="3"/>
    <n v="3500"/>
    <n v="10500"/>
    <n v="6300"/>
    <n v="1050"/>
    <n v="1050"/>
    <n v="8400"/>
    <n v="2100"/>
    <x v="4"/>
    <x v="0"/>
    <n v="2022"/>
    <n v="1"/>
    <x v="0"/>
  </r>
  <r>
    <d v="2022-01-28T00:00:00"/>
    <s v="DH00221"/>
    <x v="3"/>
    <n v="2"/>
    <n v="1200"/>
    <n v="2400"/>
    <n v="1680"/>
    <n v="240"/>
    <n v="240"/>
    <n v="2160"/>
    <n v="240"/>
    <x v="5"/>
    <x v="0"/>
    <n v="2022"/>
    <n v="1"/>
    <x v="1"/>
  </r>
  <r>
    <d v="2022-01-28T00:00:00"/>
    <s v="DH00222"/>
    <x v="4"/>
    <n v="1"/>
    <n v="450"/>
    <n v="450"/>
    <n v="315"/>
    <n v="45"/>
    <n v="45"/>
    <n v="405"/>
    <n v="45"/>
    <x v="4"/>
    <x v="0"/>
    <n v="2022"/>
    <n v="1"/>
    <x v="1"/>
  </r>
  <r>
    <d v="2022-01-28T00:00:00"/>
    <s v="DH00223"/>
    <x v="0"/>
    <n v="4"/>
    <n v="1000"/>
    <n v="4000"/>
    <n v="2800"/>
    <n v="400"/>
    <n v="400"/>
    <n v="3600"/>
    <n v="400"/>
    <x v="5"/>
    <x v="0"/>
    <n v="2022"/>
    <n v="1"/>
    <x v="1"/>
  </r>
  <r>
    <d v="2022-01-28T00:00:00"/>
    <s v="DH00224"/>
    <x v="8"/>
    <n v="1"/>
    <n v="4000"/>
    <n v="4000"/>
    <n v="2400"/>
    <n v="400"/>
    <n v="400"/>
    <n v="3200"/>
    <n v="800"/>
    <x v="0"/>
    <x v="0"/>
    <n v="2022"/>
    <n v="1"/>
    <x v="1"/>
  </r>
  <r>
    <d v="2022-01-28T00:00:00"/>
    <s v="DH00224"/>
    <x v="1"/>
    <n v="2"/>
    <n v="2500"/>
    <n v="5000"/>
    <n v="3500"/>
    <n v="500"/>
    <n v="500"/>
    <n v="4500"/>
    <n v="500"/>
    <x v="0"/>
    <x v="0"/>
    <n v="2022"/>
    <n v="0"/>
    <x v="1"/>
  </r>
  <r>
    <d v="2022-01-28T00:00:00"/>
    <s v="DH00224"/>
    <x v="2"/>
    <n v="1"/>
    <n v="3500"/>
    <n v="3500"/>
    <n v="2100"/>
    <n v="350"/>
    <n v="350"/>
    <n v="2800"/>
    <n v="700"/>
    <x v="0"/>
    <x v="0"/>
    <n v="2022"/>
    <n v="0"/>
    <x v="1"/>
  </r>
  <r>
    <d v="2022-01-28T00:00:00"/>
    <s v="DH00224"/>
    <x v="6"/>
    <n v="2"/>
    <n v="1000"/>
    <n v="2000"/>
    <n v="1400"/>
    <n v="200"/>
    <n v="200"/>
    <n v="1800"/>
    <n v="200"/>
    <x v="0"/>
    <x v="0"/>
    <n v="2022"/>
    <n v="0"/>
    <x v="1"/>
  </r>
  <r>
    <d v="2022-01-28T00:00:00"/>
    <s v="DH00224"/>
    <x v="4"/>
    <n v="1"/>
    <n v="450"/>
    <n v="450"/>
    <n v="315"/>
    <n v="45"/>
    <n v="45"/>
    <n v="405"/>
    <n v="45"/>
    <x v="0"/>
    <x v="0"/>
    <n v="2022"/>
    <n v="0"/>
    <x v="1"/>
  </r>
  <r>
    <d v="2022-01-28T00:00:00"/>
    <s v="DH00224"/>
    <x v="5"/>
    <n v="3"/>
    <n v="500"/>
    <n v="1500"/>
    <n v="1050"/>
    <n v="150"/>
    <n v="150"/>
    <n v="1350"/>
    <n v="150"/>
    <x v="0"/>
    <x v="0"/>
    <n v="2022"/>
    <n v="0"/>
    <x v="1"/>
  </r>
  <r>
    <d v="2022-01-29T00:00:00"/>
    <s v="DH00225"/>
    <x v="5"/>
    <n v="1"/>
    <n v="500"/>
    <n v="500"/>
    <n v="350"/>
    <n v="50"/>
    <n v="50"/>
    <n v="450"/>
    <n v="50"/>
    <x v="2"/>
    <x v="0"/>
    <n v="2022"/>
    <n v="1"/>
    <x v="0"/>
  </r>
  <r>
    <d v="2022-01-29T00:00:00"/>
    <s v="DH00226"/>
    <x v="0"/>
    <n v="2"/>
    <n v="1000"/>
    <n v="2000"/>
    <n v="1400"/>
    <n v="200"/>
    <n v="200"/>
    <n v="1800"/>
    <n v="200"/>
    <x v="3"/>
    <x v="0"/>
    <n v="2022"/>
    <n v="1"/>
    <x v="1"/>
  </r>
  <r>
    <d v="2022-01-29T00:00:00"/>
    <s v="DH00227"/>
    <x v="2"/>
    <n v="4"/>
    <n v="3500"/>
    <n v="14000"/>
    <n v="8400"/>
    <n v="1400"/>
    <n v="1400"/>
    <n v="11200"/>
    <n v="2800"/>
    <x v="4"/>
    <x v="0"/>
    <n v="2022"/>
    <n v="1"/>
    <x v="1"/>
  </r>
  <r>
    <d v="2022-01-29T00:00:00"/>
    <s v="DH00228"/>
    <x v="1"/>
    <n v="3"/>
    <n v="2500"/>
    <n v="7500"/>
    <n v="5250"/>
    <n v="750"/>
    <n v="750"/>
    <n v="6750"/>
    <n v="750"/>
    <x v="5"/>
    <x v="0"/>
    <n v="2022"/>
    <n v="1"/>
    <x v="1"/>
  </r>
  <r>
    <d v="2022-01-29T00:00:00"/>
    <s v="DH00229"/>
    <x v="7"/>
    <n v="1"/>
    <n v="3200"/>
    <n v="3200"/>
    <n v="1920"/>
    <n v="320"/>
    <n v="320"/>
    <n v="2560"/>
    <n v="640"/>
    <x v="0"/>
    <x v="0"/>
    <n v="2022"/>
    <n v="1"/>
    <x v="0"/>
  </r>
  <r>
    <d v="2022-01-29T00:00:00"/>
    <s v="DH00230"/>
    <x v="7"/>
    <n v="2"/>
    <n v="3200"/>
    <n v="6400"/>
    <n v="3840"/>
    <n v="640"/>
    <n v="640"/>
    <n v="5120"/>
    <n v="1280"/>
    <x v="1"/>
    <x v="0"/>
    <n v="2022"/>
    <n v="1"/>
    <x v="0"/>
  </r>
  <r>
    <d v="2022-01-29T00:00:00"/>
    <s v="DH00231"/>
    <x v="2"/>
    <n v="4"/>
    <n v="3500"/>
    <n v="14000"/>
    <n v="8400"/>
    <n v="1400"/>
    <n v="1400"/>
    <n v="11200"/>
    <n v="2800"/>
    <x v="2"/>
    <x v="0"/>
    <n v="2022"/>
    <n v="1"/>
    <x v="1"/>
  </r>
  <r>
    <d v="2022-01-29T00:00:00"/>
    <s v="DH00232"/>
    <x v="5"/>
    <n v="5"/>
    <n v="500"/>
    <n v="2500"/>
    <n v="1750"/>
    <n v="250"/>
    <n v="250"/>
    <n v="2250"/>
    <n v="250"/>
    <x v="0"/>
    <x v="0"/>
    <n v="2022"/>
    <n v="1"/>
    <x v="1"/>
  </r>
  <r>
    <d v="2022-01-29T00:00:00"/>
    <s v="DH00232"/>
    <x v="1"/>
    <n v="8"/>
    <n v="2500"/>
    <n v="20000"/>
    <n v="14000"/>
    <n v="2000"/>
    <n v="2000"/>
    <n v="18000"/>
    <n v="2000"/>
    <x v="0"/>
    <x v="0"/>
    <n v="2022"/>
    <n v="0"/>
    <x v="1"/>
  </r>
  <r>
    <d v="2022-01-29T00:00:00"/>
    <s v="DH00232"/>
    <x v="3"/>
    <n v="2"/>
    <n v="1200"/>
    <n v="2400"/>
    <n v="1680"/>
    <n v="240"/>
    <n v="240"/>
    <n v="2160"/>
    <n v="240"/>
    <x v="0"/>
    <x v="0"/>
    <n v="2022"/>
    <n v="0"/>
    <x v="1"/>
  </r>
  <r>
    <d v="2022-01-30T00:00:00"/>
    <s v="DH00233"/>
    <x v="0"/>
    <n v="1"/>
    <n v="1000"/>
    <n v="1000"/>
    <n v="700"/>
    <n v="100"/>
    <n v="100"/>
    <n v="900"/>
    <n v="100"/>
    <x v="2"/>
    <x v="0"/>
    <n v="2022"/>
    <n v="1"/>
    <x v="1"/>
  </r>
  <r>
    <d v="2022-01-30T00:00:00"/>
    <s v="DH00234"/>
    <x v="8"/>
    <n v="7"/>
    <n v="4000"/>
    <n v="28000"/>
    <n v="16800"/>
    <n v="2800"/>
    <n v="2800"/>
    <n v="22400"/>
    <n v="5600"/>
    <x v="3"/>
    <x v="0"/>
    <n v="2022"/>
    <n v="1"/>
    <x v="1"/>
  </r>
  <r>
    <d v="2022-01-30T00:00:00"/>
    <s v="DH00235"/>
    <x v="1"/>
    <n v="8"/>
    <n v="2500"/>
    <n v="20000"/>
    <n v="14000"/>
    <n v="2000"/>
    <n v="2000"/>
    <n v="18000"/>
    <n v="2000"/>
    <x v="4"/>
    <x v="0"/>
    <n v="2022"/>
    <n v="1"/>
    <x v="1"/>
  </r>
  <r>
    <d v="2022-01-30T00:00:00"/>
    <s v="DH00236"/>
    <x v="2"/>
    <n v="1"/>
    <n v="3500"/>
    <n v="3500"/>
    <n v="2100"/>
    <n v="350"/>
    <n v="350"/>
    <n v="2800"/>
    <n v="700"/>
    <x v="5"/>
    <x v="0"/>
    <n v="2022"/>
    <n v="1"/>
    <x v="1"/>
  </r>
  <r>
    <d v="2022-01-30T00:00:00"/>
    <s v="DH00237"/>
    <x v="6"/>
    <n v="2"/>
    <n v="1000"/>
    <n v="2000"/>
    <n v="1400"/>
    <n v="200"/>
    <n v="200"/>
    <n v="1800"/>
    <n v="200"/>
    <x v="0"/>
    <x v="0"/>
    <n v="2022"/>
    <n v="1"/>
    <x v="0"/>
  </r>
  <r>
    <d v="2022-01-30T00:00:00"/>
    <s v="DH00238"/>
    <x v="0"/>
    <n v="4"/>
    <n v="1000"/>
    <n v="4000"/>
    <n v="2800"/>
    <n v="400"/>
    <n v="400"/>
    <n v="3600"/>
    <n v="400"/>
    <x v="1"/>
    <x v="0"/>
    <n v="2022"/>
    <n v="1"/>
    <x v="1"/>
  </r>
  <r>
    <d v="2022-01-30T00:00:00"/>
    <s v="DH00239"/>
    <x v="1"/>
    <n v="6"/>
    <n v="2500"/>
    <n v="15000"/>
    <n v="10500"/>
    <n v="1500"/>
    <n v="1500"/>
    <n v="13500"/>
    <n v="1500"/>
    <x v="2"/>
    <x v="0"/>
    <n v="2022"/>
    <n v="1"/>
    <x v="0"/>
  </r>
  <r>
    <d v="2022-01-30T00:00:00"/>
    <s v="DH00240"/>
    <x v="0"/>
    <n v="7"/>
    <n v="1000"/>
    <n v="7000"/>
    <n v="4900"/>
    <n v="700"/>
    <n v="700"/>
    <n v="6300"/>
    <n v="700"/>
    <x v="3"/>
    <x v="0"/>
    <n v="2022"/>
    <n v="1"/>
    <x v="0"/>
  </r>
  <r>
    <d v="2022-01-31T00:00:00"/>
    <s v="DH00241"/>
    <x v="0"/>
    <n v="4"/>
    <n v="1000"/>
    <n v="4000"/>
    <n v="2800"/>
    <n v="400"/>
    <n v="400"/>
    <n v="3600"/>
    <n v="400"/>
    <x v="0"/>
    <x v="0"/>
    <n v="2022"/>
    <n v="1"/>
    <x v="0"/>
  </r>
  <r>
    <d v="2022-01-31T00:00:00"/>
    <s v="DH00242"/>
    <x v="1"/>
    <n v="1"/>
    <n v="2500"/>
    <n v="2500"/>
    <n v="1750"/>
    <n v="250"/>
    <n v="250"/>
    <n v="2250"/>
    <n v="250"/>
    <x v="1"/>
    <x v="0"/>
    <n v="2022"/>
    <n v="1"/>
    <x v="1"/>
  </r>
  <r>
    <d v="2022-01-31T00:00:00"/>
    <s v="DH00243"/>
    <x v="2"/>
    <n v="2"/>
    <n v="3500"/>
    <n v="7000"/>
    <n v="4200"/>
    <n v="700"/>
    <n v="700"/>
    <n v="5600"/>
    <n v="1400"/>
    <x v="2"/>
    <x v="0"/>
    <n v="2022"/>
    <n v="1"/>
    <x v="1"/>
  </r>
  <r>
    <d v="2022-01-31T00:00:00"/>
    <s v="DH00244"/>
    <x v="3"/>
    <n v="1"/>
    <n v="1200"/>
    <n v="1200"/>
    <n v="840"/>
    <n v="120"/>
    <n v="120"/>
    <n v="1080"/>
    <n v="120"/>
    <x v="3"/>
    <x v="0"/>
    <n v="2022"/>
    <n v="1"/>
    <x v="1"/>
  </r>
  <r>
    <d v="2022-01-31T00:00:00"/>
    <s v="DH00245"/>
    <x v="4"/>
    <n v="6"/>
    <n v="450"/>
    <n v="2700"/>
    <n v="1889.9999999999998"/>
    <n v="270"/>
    <n v="270"/>
    <n v="2430"/>
    <n v="270.00000000000023"/>
    <x v="2"/>
    <x v="0"/>
    <n v="2022"/>
    <n v="1"/>
    <x v="0"/>
  </r>
  <r>
    <d v="2022-01-31T00:00:00"/>
    <s v="DH00246"/>
    <x v="5"/>
    <n v="1"/>
    <n v="500"/>
    <n v="500"/>
    <n v="350"/>
    <n v="50"/>
    <n v="50"/>
    <n v="450"/>
    <n v="50"/>
    <x v="3"/>
    <x v="0"/>
    <n v="2022"/>
    <n v="1"/>
    <x v="1"/>
  </r>
  <r>
    <d v="2022-01-31T00:00:00"/>
    <s v="DH00247"/>
    <x v="6"/>
    <n v="1"/>
    <n v="1000"/>
    <n v="1000"/>
    <n v="700"/>
    <n v="100"/>
    <n v="100"/>
    <n v="900"/>
    <n v="100"/>
    <x v="4"/>
    <x v="0"/>
    <n v="2022"/>
    <n v="1"/>
    <x v="1"/>
  </r>
  <r>
    <d v="2022-01-31T00:00:00"/>
    <s v="DH00248"/>
    <x v="7"/>
    <n v="1"/>
    <n v="3200"/>
    <n v="3200"/>
    <n v="1920"/>
    <n v="320"/>
    <n v="320"/>
    <n v="2560"/>
    <n v="640"/>
    <x v="3"/>
    <x v="0"/>
    <n v="2022"/>
    <n v="1"/>
    <x v="1"/>
  </r>
  <r>
    <d v="2022-01-31T00:00:00"/>
    <s v="DH00248"/>
    <x v="8"/>
    <n v="3"/>
    <n v="4000"/>
    <n v="12000"/>
    <n v="7200"/>
    <n v="1200"/>
    <n v="1200"/>
    <n v="9600"/>
    <n v="2400"/>
    <x v="3"/>
    <x v="0"/>
    <n v="2022"/>
    <n v="0"/>
    <x v="1"/>
  </r>
  <r>
    <d v="2022-01-31T00:00:00"/>
    <s v="DH00248"/>
    <x v="8"/>
    <n v="4"/>
    <n v="4000"/>
    <n v="16000"/>
    <n v="9600"/>
    <n v="1600"/>
    <n v="1600"/>
    <n v="12800"/>
    <n v="3200"/>
    <x v="3"/>
    <x v="0"/>
    <n v="2022"/>
    <n v="0"/>
    <x v="1"/>
  </r>
  <r>
    <d v="2022-02-01T00:00:00"/>
    <s v="DH00249"/>
    <x v="8"/>
    <n v="1"/>
    <n v="4000"/>
    <n v="4000"/>
    <n v="2400"/>
    <n v="400"/>
    <n v="400"/>
    <n v="3200"/>
    <n v="800"/>
    <x v="2"/>
    <x v="1"/>
    <n v="2022"/>
    <n v="1"/>
    <x v="1"/>
  </r>
  <r>
    <d v="2022-02-01T00:00:00"/>
    <s v="DH00250"/>
    <x v="2"/>
    <n v="2"/>
    <n v="3500"/>
    <n v="7000"/>
    <n v="4200"/>
    <n v="700"/>
    <n v="700"/>
    <n v="5600"/>
    <n v="1400"/>
    <x v="3"/>
    <x v="1"/>
    <n v="2022"/>
    <n v="1"/>
    <x v="1"/>
  </r>
  <r>
    <d v="2022-02-01T00:00:00"/>
    <s v="DH00251"/>
    <x v="3"/>
    <n v="4"/>
    <n v="1200"/>
    <n v="4800"/>
    <n v="3360"/>
    <n v="480"/>
    <n v="480"/>
    <n v="4320"/>
    <n v="480"/>
    <x v="0"/>
    <x v="1"/>
    <n v="2022"/>
    <n v="1"/>
    <x v="0"/>
  </r>
  <r>
    <d v="2022-02-01T00:00:00"/>
    <s v="DH00252"/>
    <x v="4"/>
    <n v="30"/>
    <n v="450"/>
    <n v="13500"/>
    <n v="9450"/>
    <n v="1350"/>
    <n v="1350"/>
    <n v="12150"/>
    <n v="1350"/>
    <x v="1"/>
    <x v="1"/>
    <n v="2022"/>
    <n v="1"/>
    <x v="0"/>
  </r>
  <r>
    <d v="2022-02-01T00:00:00"/>
    <s v="DH00253"/>
    <x v="5"/>
    <n v="1"/>
    <n v="500"/>
    <n v="500"/>
    <n v="350"/>
    <n v="50"/>
    <n v="50"/>
    <n v="450"/>
    <n v="50"/>
    <x v="2"/>
    <x v="1"/>
    <n v="2022"/>
    <n v="1"/>
    <x v="0"/>
  </r>
  <r>
    <d v="2022-02-01T00:00:00"/>
    <s v="DH00254"/>
    <x v="6"/>
    <n v="3"/>
    <n v="1000"/>
    <n v="3000"/>
    <n v="2100"/>
    <n v="300"/>
    <n v="300"/>
    <n v="2700"/>
    <n v="300"/>
    <x v="3"/>
    <x v="1"/>
    <n v="2022"/>
    <n v="1"/>
    <x v="1"/>
  </r>
  <r>
    <d v="2022-02-01T00:00:00"/>
    <s v="DH00255"/>
    <x v="6"/>
    <n v="2"/>
    <n v="1000"/>
    <n v="2000"/>
    <n v="1400"/>
    <n v="200"/>
    <n v="200"/>
    <n v="1800"/>
    <n v="200"/>
    <x v="0"/>
    <x v="1"/>
    <n v="2022"/>
    <n v="1"/>
    <x v="1"/>
  </r>
  <r>
    <d v="2022-02-01T00:00:00"/>
    <s v="DH00256"/>
    <x v="8"/>
    <n v="3"/>
    <n v="4000"/>
    <n v="12000"/>
    <n v="7200"/>
    <n v="1200"/>
    <n v="1200"/>
    <n v="9600"/>
    <n v="2400"/>
    <x v="1"/>
    <x v="1"/>
    <n v="2022"/>
    <n v="1"/>
    <x v="1"/>
  </r>
  <r>
    <d v="2022-02-02T00:00:00"/>
    <s v="DH00257"/>
    <x v="0"/>
    <n v="4"/>
    <n v="1000"/>
    <n v="4000"/>
    <n v="2800"/>
    <n v="400"/>
    <n v="400"/>
    <n v="3600"/>
    <n v="400"/>
    <x v="2"/>
    <x v="1"/>
    <n v="2022"/>
    <n v="1"/>
    <x v="0"/>
  </r>
  <r>
    <d v="2022-02-02T00:00:00"/>
    <s v="DH00258"/>
    <x v="1"/>
    <n v="6"/>
    <n v="2500"/>
    <n v="15000"/>
    <n v="10500"/>
    <n v="1500"/>
    <n v="1500"/>
    <n v="13500"/>
    <n v="1500"/>
    <x v="3"/>
    <x v="1"/>
    <n v="2022"/>
    <n v="1"/>
    <x v="0"/>
  </r>
  <r>
    <d v="2022-02-02T00:00:00"/>
    <s v="DH00259"/>
    <x v="0"/>
    <n v="8"/>
    <n v="1000"/>
    <n v="8000"/>
    <n v="5600"/>
    <n v="800"/>
    <n v="800"/>
    <n v="7200"/>
    <n v="800"/>
    <x v="4"/>
    <x v="1"/>
    <n v="2022"/>
    <n v="1"/>
    <x v="1"/>
  </r>
  <r>
    <d v="2022-02-02T00:00:00"/>
    <s v="DH00260"/>
    <x v="1"/>
    <n v="9"/>
    <n v="2500"/>
    <n v="22500"/>
    <n v="15749.999999999998"/>
    <n v="2250"/>
    <n v="2250"/>
    <n v="20250"/>
    <n v="2250.0000000000018"/>
    <x v="5"/>
    <x v="1"/>
    <n v="2022"/>
    <n v="1"/>
    <x v="1"/>
  </r>
  <r>
    <d v="2022-02-02T00:00:00"/>
    <s v="DH00261"/>
    <x v="8"/>
    <n v="10"/>
    <n v="4000"/>
    <n v="40000"/>
    <n v="24000"/>
    <n v="4000"/>
    <n v="4000"/>
    <n v="32000"/>
    <n v="8000"/>
    <x v="0"/>
    <x v="1"/>
    <n v="2022"/>
    <n v="1"/>
    <x v="1"/>
  </r>
  <r>
    <d v="2022-02-02T00:00:00"/>
    <s v="DH00262"/>
    <x v="2"/>
    <n v="12"/>
    <n v="3500"/>
    <n v="42000"/>
    <n v="25200"/>
    <n v="4200"/>
    <n v="4200"/>
    <n v="33600"/>
    <n v="8400"/>
    <x v="1"/>
    <x v="1"/>
    <n v="2022"/>
    <n v="1"/>
    <x v="1"/>
  </r>
  <r>
    <d v="2022-02-02T00:00:00"/>
    <s v="DH00263"/>
    <x v="3"/>
    <n v="5"/>
    <n v="1200"/>
    <n v="6000"/>
    <n v="4200"/>
    <n v="600"/>
    <n v="600"/>
    <n v="5400"/>
    <n v="600"/>
    <x v="2"/>
    <x v="1"/>
    <n v="2022"/>
    <n v="1"/>
    <x v="1"/>
  </r>
  <r>
    <d v="2022-02-02T00:00:00"/>
    <s v="DH00264"/>
    <x v="4"/>
    <n v="16"/>
    <n v="450"/>
    <n v="7200"/>
    <n v="5040"/>
    <n v="720"/>
    <n v="720"/>
    <n v="6480"/>
    <n v="720"/>
    <x v="1"/>
    <x v="1"/>
    <n v="2022"/>
    <n v="1"/>
    <x v="1"/>
  </r>
  <r>
    <d v="2022-02-02T00:00:00"/>
    <s v="DH00264"/>
    <x v="0"/>
    <n v="1"/>
    <n v="1000"/>
    <n v="1000"/>
    <n v="700"/>
    <n v="100"/>
    <n v="100"/>
    <n v="900"/>
    <n v="100"/>
    <x v="1"/>
    <x v="1"/>
    <n v="2022"/>
    <n v="0"/>
    <x v="1"/>
  </r>
  <r>
    <d v="2022-02-02T00:00:00"/>
    <s v="DH00264"/>
    <x v="8"/>
    <n v="1"/>
    <n v="4000"/>
    <n v="4000"/>
    <n v="2400"/>
    <n v="400"/>
    <n v="400"/>
    <n v="3200"/>
    <n v="800"/>
    <x v="1"/>
    <x v="1"/>
    <n v="2022"/>
    <n v="0"/>
    <x v="1"/>
  </r>
  <r>
    <d v="2022-02-03T00:00:00"/>
    <s v="DH00265"/>
    <x v="1"/>
    <n v="2"/>
    <n v="2500"/>
    <n v="5000"/>
    <n v="3500"/>
    <n v="500"/>
    <n v="500"/>
    <n v="4500"/>
    <n v="500"/>
    <x v="4"/>
    <x v="1"/>
    <n v="2022"/>
    <n v="1"/>
    <x v="1"/>
  </r>
  <r>
    <d v="2022-02-03T00:00:00"/>
    <s v="DH00266"/>
    <x v="2"/>
    <n v="5"/>
    <n v="3500"/>
    <n v="17500"/>
    <n v="10500"/>
    <n v="1750"/>
    <n v="1750"/>
    <n v="14000"/>
    <n v="3500"/>
    <x v="5"/>
    <x v="1"/>
    <n v="2022"/>
    <n v="1"/>
    <x v="1"/>
  </r>
  <r>
    <d v="2022-02-03T00:00:00"/>
    <s v="DH00267"/>
    <x v="6"/>
    <n v="7"/>
    <n v="1000"/>
    <n v="7000"/>
    <n v="4900"/>
    <n v="700"/>
    <n v="700"/>
    <n v="6300"/>
    <n v="700"/>
    <x v="0"/>
    <x v="1"/>
    <n v="2022"/>
    <n v="1"/>
    <x v="0"/>
  </r>
  <r>
    <d v="2022-02-03T00:00:00"/>
    <s v="DH00268"/>
    <x v="4"/>
    <n v="8"/>
    <n v="450"/>
    <n v="3600"/>
    <n v="2520"/>
    <n v="360"/>
    <n v="360"/>
    <n v="3240"/>
    <n v="360"/>
    <x v="1"/>
    <x v="1"/>
    <n v="2022"/>
    <n v="1"/>
    <x v="0"/>
  </r>
  <r>
    <d v="2022-02-03T00:00:00"/>
    <s v="DH00269"/>
    <x v="5"/>
    <n v="1"/>
    <n v="500"/>
    <n v="500"/>
    <n v="350"/>
    <n v="50"/>
    <n v="50"/>
    <n v="450"/>
    <n v="50"/>
    <x v="2"/>
    <x v="1"/>
    <n v="2022"/>
    <n v="1"/>
    <x v="0"/>
  </r>
  <r>
    <d v="2022-02-03T00:00:00"/>
    <s v="DH00270"/>
    <x v="5"/>
    <n v="1"/>
    <n v="500"/>
    <n v="500"/>
    <n v="350"/>
    <n v="50"/>
    <n v="50"/>
    <n v="450"/>
    <n v="50"/>
    <x v="3"/>
    <x v="1"/>
    <n v="2022"/>
    <n v="1"/>
    <x v="1"/>
  </r>
  <r>
    <d v="2022-02-03T00:00:00"/>
    <s v="DH00271"/>
    <x v="0"/>
    <n v="2"/>
    <n v="1000"/>
    <n v="2000"/>
    <n v="1400"/>
    <n v="200"/>
    <n v="200"/>
    <n v="1800"/>
    <n v="200"/>
    <x v="0"/>
    <x v="1"/>
    <n v="2022"/>
    <n v="1"/>
    <x v="1"/>
  </r>
  <r>
    <d v="2022-02-03T00:00:00"/>
    <s v="DH00272"/>
    <x v="2"/>
    <n v="3"/>
    <n v="3500"/>
    <n v="10500"/>
    <n v="6300"/>
    <n v="1050"/>
    <n v="1050"/>
    <n v="8400"/>
    <n v="2100"/>
    <x v="1"/>
    <x v="1"/>
    <n v="2022"/>
    <n v="1"/>
    <x v="1"/>
  </r>
  <r>
    <d v="2022-02-04T00:00:00"/>
    <s v="DH00273"/>
    <x v="1"/>
    <n v="4"/>
    <n v="2500"/>
    <n v="10000"/>
    <n v="7000"/>
    <n v="1000"/>
    <n v="1000"/>
    <n v="9000"/>
    <n v="1000"/>
    <x v="2"/>
    <x v="1"/>
    <n v="2022"/>
    <n v="1"/>
    <x v="1"/>
  </r>
  <r>
    <d v="2022-02-04T00:00:00"/>
    <s v="DH00274"/>
    <x v="7"/>
    <n v="4"/>
    <n v="3200"/>
    <n v="12800"/>
    <n v="7680"/>
    <n v="1280"/>
    <n v="1280"/>
    <n v="10240"/>
    <n v="2560"/>
    <x v="3"/>
    <x v="1"/>
    <n v="2022"/>
    <n v="1"/>
    <x v="1"/>
  </r>
  <r>
    <d v="2022-02-04T00:00:00"/>
    <s v="DH00275"/>
    <x v="7"/>
    <n v="1"/>
    <n v="3200"/>
    <n v="3200"/>
    <n v="1920"/>
    <n v="320"/>
    <n v="320"/>
    <n v="2560"/>
    <n v="640"/>
    <x v="4"/>
    <x v="1"/>
    <n v="2022"/>
    <n v="1"/>
    <x v="0"/>
  </r>
  <r>
    <d v="2022-02-04T00:00:00"/>
    <s v="DH00276"/>
    <x v="2"/>
    <n v="1"/>
    <n v="3500"/>
    <n v="3500"/>
    <n v="2100"/>
    <n v="350"/>
    <n v="350"/>
    <n v="2800"/>
    <n v="700"/>
    <x v="5"/>
    <x v="1"/>
    <n v="2022"/>
    <n v="1"/>
    <x v="1"/>
  </r>
  <r>
    <d v="2022-02-04T00:00:00"/>
    <s v="DH00277"/>
    <x v="5"/>
    <n v="1"/>
    <n v="500"/>
    <n v="500"/>
    <n v="350"/>
    <n v="50"/>
    <n v="50"/>
    <n v="450"/>
    <n v="50"/>
    <x v="0"/>
    <x v="1"/>
    <n v="2022"/>
    <n v="1"/>
    <x v="0"/>
  </r>
  <r>
    <d v="2022-02-04T00:00:00"/>
    <s v="DH00278"/>
    <x v="1"/>
    <n v="2"/>
    <n v="2500"/>
    <n v="5000"/>
    <n v="3500"/>
    <n v="500"/>
    <n v="500"/>
    <n v="4500"/>
    <n v="500"/>
    <x v="1"/>
    <x v="1"/>
    <n v="2022"/>
    <n v="1"/>
    <x v="1"/>
  </r>
  <r>
    <d v="2022-02-04T00:00:00"/>
    <s v="DH00279"/>
    <x v="3"/>
    <n v="2"/>
    <n v="1200"/>
    <n v="2400"/>
    <n v="1680"/>
    <n v="240"/>
    <n v="240"/>
    <n v="2160"/>
    <n v="240"/>
    <x v="2"/>
    <x v="1"/>
    <n v="2022"/>
    <n v="1"/>
    <x v="1"/>
  </r>
  <r>
    <d v="2022-02-04T00:00:00"/>
    <s v="DH00280"/>
    <x v="0"/>
    <n v="3"/>
    <n v="1000"/>
    <n v="3000"/>
    <n v="2100"/>
    <n v="300"/>
    <n v="300"/>
    <n v="2700"/>
    <n v="300"/>
    <x v="1"/>
    <x v="1"/>
    <n v="2022"/>
    <n v="1"/>
    <x v="1"/>
  </r>
  <r>
    <d v="2022-02-04T00:00:00"/>
    <s v="DH00280"/>
    <x v="8"/>
    <n v="8"/>
    <n v="4000"/>
    <n v="32000"/>
    <n v="19200"/>
    <n v="3200"/>
    <n v="3200"/>
    <n v="25600"/>
    <n v="6400"/>
    <x v="1"/>
    <x v="1"/>
    <n v="2022"/>
    <n v="0"/>
    <x v="1"/>
  </r>
  <r>
    <d v="2022-02-04T00:00:00"/>
    <s v="DH00280"/>
    <x v="0"/>
    <n v="9"/>
    <n v="1000"/>
    <n v="9000"/>
    <n v="6300"/>
    <n v="900"/>
    <n v="900"/>
    <n v="8100"/>
    <n v="900"/>
    <x v="1"/>
    <x v="1"/>
    <n v="2022"/>
    <n v="0"/>
    <x v="1"/>
  </r>
  <r>
    <d v="2022-02-05T00:00:00"/>
    <s v="DH00281"/>
    <x v="1"/>
    <n v="1"/>
    <n v="2500"/>
    <n v="2500"/>
    <n v="1750"/>
    <n v="250"/>
    <n v="250"/>
    <n v="2250"/>
    <n v="250"/>
    <x v="2"/>
    <x v="1"/>
    <n v="2022"/>
    <n v="1"/>
    <x v="1"/>
  </r>
  <r>
    <d v="2022-02-05T00:00:00"/>
    <s v="DH00282"/>
    <x v="2"/>
    <n v="3"/>
    <n v="3500"/>
    <n v="10500"/>
    <n v="6300"/>
    <n v="1050"/>
    <n v="1050"/>
    <n v="8400"/>
    <n v="2100"/>
    <x v="3"/>
    <x v="1"/>
    <n v="2022"/>
    <n v="1"/>
    <x v="1"/>
  </r>
  <r>
    <d v="2022-02-05T00:00:00"/>
    <s v="DH00283"/>
    <x v="3"/>
    <n v="6"/>
    <n v="1200"/>
    <n v="7200"/>
    <n v="5040"/>
    <n v="720"/>
    <n v="720"/>
    <n v="6480"/>
    <n v="720"/>
    <x v="4"/>
    <x v="1"/>
    <n v="2022"/>
    <n v="1"/>
    <x v="1"/>
  </r>
  <r>
    <d v="2022-02-05T00:00:00"/>
    <s v="DH00284"/>
    <x v="4"/>
    <n v="15"/>
    <n v="450"/>
    <n v="6750"/>
    <n v="4725"/>
    <n v="675"/>
    <n v="675"/>
    <n v="6075"/>
    <n v="675"/>
    <x v="5"/>
    <x v="1"/>
    <n v="2022"/>
    <n v="1"/>
    <x v="1"/>
  </r>
  <r>
    <d v="2022-02-05T00:00:00"/>
    <s v="DH00285"/>
    <x v="5"/>
    <n v="10"/>
    <n v="500"/>
    <n v="5000"/>
    <n v="3500"/>
    <n v="500"/>
    <n v="500"/>
    <n v="4500"/>
    <n v="500"/>
    <x v="0"/>
    <x v="1"/>
    <n v="2022"/>
    <n v="1"/>
    <x v="1"/>
  </r>
  <r>
    <d v="2022-02-05T00:00:00"/>
    <s v="DH00286"/>
    <x v="6"/>
    <n v="7"/>
    <n v="1000"/>
    <n v="7000"/>
    <n v="4900"/>
    <n v="700"/>
    <n v="700"/>
    <n v="6300"/>
    <n v="700"/>
    <x v="1"/>
    <x v="1"/>
    <n v="2022"/>
    <n v="1"/>
    <x v="0"/>
  </r>
  <r>
    <d v="2022-02-05T00:00:00"/>
    <s v="DH00287"/>
    <x v="7"/>
    <n v="4"/>
    <n v="3200"/>
    <n v="12800"/>
    <n v="7680"/>
    <n v="1280"/>
    <n v="1280"/>
    <n v="10240"/>
    <n v="2560"/>
    <x v="2"/>
    <x v="1"/>
    <n v="2022"/>
    <n v="1"/>
    <x v="1"/>
  </r>
  <r>
    <d v="2022-02-05T00:00:00"/>
    <s v="DH00288"/>
    <x v="8"/>
    <n v="1"/>
    <n v="4000"/>
    <n v="4000"/>
    <n v="2400"/>
    <n v="400"/>
    <n v="400"/>
    <n v="3200"/>
    <n v="800"/>
    <x v="3"/>
    <x v="1"/>
    <n v="2022"/>
    <n v="1"/>
    <x v="0"/>
  </r>
  <r>
    <d v="2022-02-06T00:00:00"/>
    <s v="DH00289"/>
    <x v="8"/>
    <n v="5"/>
    <n v="4000"/>
    <n v="20000"/>
    <n v="12000"/>
    <n v="2000"/>
    <n v="2000"/>
    <n v="16000"/>
    <n v="4000"/>
    <x v="0"/>
    <x v="1"/>
    <n v="2022"/>
    <n v="1"/>
    <x v="1"/>
  </r>
  <r>
    <d v="2022-02-06T00:00:00"/>
    <s v="DH00290"/>
    <x v="8"/>
    <n v="1"/>
    <n v="4000"/>
    <n v="4000"/>
    <n v="2400"/>
    <n v="400"/>
    <n v="400"/>
    <n v="3200"/>
    <n v="800"/>
    <x v="1"/>
    <x v="1"/>
    <n v="2022"/>
    <n v="1"/>
    <x v="1"/>
  </r>
  <r>
    <d v="2022-02-06T00:00:00"/>
    <s v="DH00291"/>
    <x v="2"/>
    <n v="1"/>
    <n v="3500"/>
    <n v="3500"/>
    <n v="2100"/>
    <n v="350"/>
    <n v="350"/>
    <n v="2800"/>
    <n v="700"/>
    <x v="2"/>
    <x v="1"/>
    <n v="2022"/>
    <n v="1"/>
    <x v="1"/>
  </r>
  <r>
    <d v="2022-02-06T00:00:00"/>
    <s v="DH00292"/>
    <x v="3"/>
    <n v="1"/>
    <n v="1200"/>
    <n v="1200"/>
    <n v="840"/>
    <n v="120"/>
    <n v="120"/>
    <n v="1080"/>
    <n v="120"/>
    <x v="3"/>
    <x v="1"/>
    <n v="2022"/>
    <n v="1"/>
    <x v="1"/>
  </r>
  <r>
    <d v="2022-02-06T00:00:00"/>
    <s v="DH00293"/>
    <x v="4"/>
    <n v="1"/>
    <n v="450"/>
    <n v="450"/>
    <n v="315"/>
    <n v="45"/>
    <n v="45"/>
    <n v="405"/>
    <n v="45"/>
    <x v="2"/>
    <x v="1"/>
    <n v="2022"/>
    <n v="1"/>
    <x v="1"/>
  </r>
  <r>
    <d v="2022-02-06T00:00:00"/>
    <s v="DH00294"/>
    <x v="5"/>
    <n v="5"/>
    <n v="500"/>
    <n v="2500"/>
    <n v="1750"/>
    <n v="250"/>
    <n v="250"/>
    <n v="2250"/>
    <n v="250"/>
    <x v="3"/>
    <x v="1"/>
    <n v="2022"/>
    <n v="1"/>
    <x v="1"/>
  </r>
  <r>
    <d v="2022-02-06T00:00:00"/>
    <s v="DH00295"/>
    <x v="6"/>
    <n v="1"/>
    <n v="1000"/>
    <n v="1000"/>
    <n v="700"/>
    <n v="100"/>
    <n v="100"/>
    <n v="900"/>
    <n v="100"/>
    <x v="4"/>
    <x v="1"/>
    <n v="2022"/>
    <n v="1"/>
    <x v="0"/>
  </r>
  <r>
    <d v="2022-02-06T00:00:00"/>
    <s v="DH00296"/>
    <x v="6"/>
    <n v="3"/>
    <n v="1000"/>
    <n v="3000"/>
    <n v="2100"/>
    <n v="300"/>
    <n v="300"/>
    <n v="2700"/>
    <n v="300"/>
    <x v="5"/>
    <x v="1"/>
    <n v="2022"/>
    <n v="1"/>
    <x v="0"/>
  </r>
  <r>
    <d v="2022-02-06T00:00:00"/>
    <s v="DH00296"/>
    <x v="8"/>
    <n v="5"/>
    <n v="4000"/>
    <n v="20000"/>
    <n v="12000"/>
    <n v="2000"/>
    <n v="2000"/>
    <n v="16000"/>
    <n v="4000"/>
    <x v="5"/>
    <x v="1"/>
    <n v="2022"/>
    <n v="0"/>
    <x v="0"/>
  </r>
  <r>
    <d v="2022-02-06T00:00:00"/>
    <s v="DH00296"/>
    <x v="0"/>
    <n v="1"/>
    <n v="1000"/>
    <n v="1000"/>
    <n v="700"/>
    <n v="100"/>
    <n v="100"/>
    <n v="900"/>
    <n v="100"/>
    <x v="5"/>
    <x v="1"/>
    <n v="2022"/>
    <n v="0"/>
    <x v="0"/>
  </r>
  <r>
    <d v="2022-02-06T00:00:00"/>
    <s v="DH00296"/>
    <x v="1"/>
    <n v="1"/>
    <n v="2500"/>
    <n v="2500"/>
    <n v="1750"/>
    <n v="250"/>
    <n v="250"/>
    <n v="2250"/>
    <n v="250"/>
    <x v="5"/>
    <x v="1"/>
    <n v="2022"/>
    <n v="0"/>
    <x v="0"/>
  </r>
  <r>
    <d v="2022-02-06T00:00:00"/>
    <s v="DH00296"/>
    <x v="0"/>
    <n v="3"/>
    <n v="1000"/>
    <n v="3000"/>
    <n v="2100"/>
    <n v="300"/>
    <n v="300"/>
    <n v="2700"/>
    <n v="300"/>
    <x v="5"/>
    <x v="1"/>
    <n v="2022"/>
    <n v="0"/>
    <x v="0"/>
  </r>
  <r>
    <d v="2022-02-06T00:00:00"/>
    <s v="DH00296"/>
    <x v="1"/>
    <n v="2"/>
    <n v="2500"/>
    <n v="5000"/>
    <n v="3500"/>
    <n v="500"/>
    <n v="500"/>
    <n v="4500"/>
    <n v="500"/>
    <x v="5"/>
    <x v="1"/>
    <n v="2022"/>
    <n v="0"/>
    <x v="0"/>
  </r>
  <r>
    <d v="2022-02-06T00:00:00"/>
    <s v="DH00296"/>
    <x v="8"/>
    <n v="1"/>
    <n v="4000"/>
    <n v="4000"/>
    <n v="2400"/>
    <n v="400"/>
    <n v="400"/>
    <n v="3200"/>
    <n v="800"/>
    <x v="5"/>
    <x v="1"/>
    <n v="2022"/>
    <n v="0"/>
    <x v="0"/>
  </r>
  <r>
    <d v="2022-02-06T00:00:00"/>
    <s v="DH00296"/>
    <x v="2"/>
    <n v="4"/>
    <n v="3500"/>
    <n v="14000"/>
    <n v="8400"/>
    <n v="1400"/>
    <n v="1400"/>
    <n v="11200"/>
    <n v="2800"/>
    <x v="5"/>
    <x v="1"/>
    <n v="2022"/>
    <n v="0"/>
    <x v="0"/>
  </r>
  <r>
    <d v="2022-02-07T00:00:00"/>
    <s v="DH00297"/>
    <x v="3"/>
    <n v="2"/>
    <n v="1200"/>
    <n v="2400"/>
    <n v="1680"/>
    <n v="240"/>
    <n v="240"/>
    <n v="2160"/>
    <n v="240"/>
    <x v="3"/>
    <x v="1"/>
    <n v="2022"/>
    <n v="1"/>
    <x v="0"/>
  </r>
  <r>
    <d v="2022-02-07T00:00:00"/>
    <s v="DH00298"/>
    <x v="4"/>
    <n v="4"/>
    <n v="450"/>
    <n v="1800"/>
    <n v="1260"/>
    <n v="180"/>
    <n v="180"/>
    <n v="1620"/>
    <n v="180"/>
    <x v="0"/>
    <x v="1"/>
    <n v="2022"/>
    <n v="1"/>
    <x v="1"/>
  </r>
  <r>
    <d v="2022-02-07T00:00:00"/>
    <s v="DH00299"/>
    <x v="0"/>
    <n v="3"/>
    <n v="1000"/>
    <n v="3000"/>
    <n v="2100"/>
    <n v="300"/>
    <n v="300"/>
    <n v="2700"/>
    <n v="300"/>
    <x v="1"/>
    <x v="1"/>
    <n v="2022"/>
    <n v="1"/>
    <x v="1"/>
  </r>
  <r>
    <d v="2022-02-07T00:00:00"/>
    <s v="DH00300"/>
    <x v="8"/>
    <n v="1"/>
    <n v="4000"/>
    <n v="4000"/>
    <n v="2400"/>
    <n v="400"/>
    <n v="400"/>
    <n v="3200"/>
    <n v="800"/>
    <x v="2"/>
    <x v="1"/>
    <n v="2022"/>
    <n v="1"/>
    <x v="1"/>
  </r>
  <r>
    <d v="2022-02-07T00:00:00"/>
    <s v="DH00301"/>
    <x v="1"/>
    <n v="2"/>
    <n v="2500"/>
    <n v="5000"/>
    <n v="3500"/>
    <n v="500"/>
    <n v="500"/>
    <n v="4500"/>
    <n v="500"/>
    <x v="3"/>
    <x v="1"/>
    <n v="2022"/>
    <n v="1"/>
    <x v="0"/>
  </r>
  <r>
    <d v="2022-02-07T00:00:00"/>
    <s v="DH00302"/>
    <x v="2"/>
    <n v="4"/>
    <n v="3500"/>
    <n v="14000"/>
    <n v="8400"/>
    <n v="1400"/>
    <n v="1400"/>
    <n v="11200"/>
    <n v="2800"/>
    <x v="4"/>
    <x v="1"/>
    <n v="2022"/>
    <n v="1"/>
    <x v="1"/>
  </r>
  <r>
    <d v="2022-02-07T00:00:00"/>
    <s v="DH00303"/>
    <x v="6"/>
    <n v="5"/>
    <n v="1000"/>
    <n v="5000"/>
    <n v="3500"/>
    <n v="500"/>
    <n v="500"/>
    <n v="4500"/>
    <n v="500"/>
    <x v="5"/>
    <x v="1"/>
    <n v="2022"/>
    <n v="1"/>
    <x v="0"/>
  </r>
  <r>
    <d v="2022-02-07T00:00:00"/>
    <s v="DH00304"/>
    <x v="4"/>
    <n v="8"/>
    <n v="450"/>
    <n v="3600"/>
    <n v="2520"/>
    <n v="360"/>
    <n v="360"/>
    <n v="3240"/>
    <n v="360"/>
    <x v="0"/>
    <x v="1"/>
    <n v="2022"/>
    <n v="1"/>
    <x v="0"/>
  </r>
  <r>
    <d v="2022-02-08T00:00:00"/>
    <s v="DH00305"/>
    <x v="5"/>
    <n v="2"/>
    <n v="500"/>
    <n v="1000"/>
    <n v="700"/>
    <n v="100"/>
    <n v="100"/>
    <n v="900"/>
    <n v="100"/>
    <x v="1"/>
    <x v="1"/>
    <n v="2022"/>
    <n v="1"/>
    <x v="0"/>
  </r>
  <r>
    <d v="2022-02-08T00:00:00"/>
    <s v="DH00306"/>
    <x v="5"/>
    <n v="15"/>
    <n v="500"/>
    <n v="7500"/>
    <n v="5250"/>
    <n v="750"/>
    <n v="750"/>
    <n v="6750"/>
    <n v="750"/>
    <x v="2"/>
    <x v="1"/>
    <n v="2022"/>
    <n v="1"/>
    <x v="1"/>
  </r>
  <r>
    <d v="2022-02-08T00:00:00"/>
    <s v="DH00307"/>
    <x v="0"/>
    <n v="7"/>
    <n v="1000"/>
    <n v="7000"/>
    <n v="4900"/>
    <n v="700"/>
    <n v="700"/>
    <n v="6300"/>
    <n v="700"/>
    <x v="3"/>
    <x v="1"/>
    <n v="2022"/>
    <n v="1"/>
    <x v="1"/>
  </r>
  <r>
    <d v="2022-02-08T00:00:00"/>
    <s v="DH00308"/>
    <x v="2"/>
    <n v="8"/>
    <n v="3500"/>
    <n v="28000"/>
    <n v="16800"/>
    <n v="2800"/>
    <n v="2800"/>
    <n v="22400"/>
    <n v="5600"/>
    <x v="4"/>
    <x v="1"/>
    <n v="2022"/>
    <n v="1"/>
    <x v="0"/>
  </r>
  <r>
    <d v="2022-02-08T00:00:00"/>
    <s v="DH00309"/>
    <x v="1"/>
    <n v="1"/>
    <n v="2500"/>
    <n v="2500"/>
    <n v="1750"/>
    <n v="250"/>
    <n v="250"/>
    <n v="2250"/>
    <n v="250"/>
    <x v="5"/>
    <x v="1"/>
    <n v="2022"/>
    <n v="1"/>
    <x v="1"/>
  </r>
  <r>
    <d v="2022-02-08T00:00:00"/>
    <s v="DH00310"/>
    <x v="7"/>
    <n v="2"/>
    <n v="3200"/>
    <n v="6400"/>
    <n v="3840"/>
    <n v="640"/>
    <n v="640"/>
    <n v="5120"/>
    <n v="1280"/>
    <x v="4"/>
    <x v="1"/>
    <n v="2022"/>
    <n v="1"/>
    <x v="1"/>
  </r>
  <r>
    <d v="2022-02-08T00:00:00"/>
    <s v="DH00311"/>
    <x v="7"/>
    <n v="4"/>
    <n v="3200"/>
    <n v="12800"/>
    <n v="7680"/>
    <n v="1280"/>
    <n v="1280"/>
    <n v="10240"/>
    <n v="2560"/>
    <x v="5"/>
    <x v="1"/>
    <n v="2022"/>
    <n v="1"/>
    <x v="1"/>
  </r>
  <r>
    <d v="2022-02-08T00:00:00"/>
    <s v="DH00312"/>
    <x v="2"/>
    <n v="6"/>
    <n v="3500"/>
    <n v="21000"/>
    <n v="12600"/>
    <n v="2100"/>
    <n v="2100"/>
    <n v="16800"/>
    <n v="4200"/>
    <x v="3"/>
    <x v="1"/>
    <n v="2022"/>
    <n v="1"/>
    <x v="1"/>
  </r>
  <r>
    <d v="2022-02-08T00:00:00"/>
    <s v="DH00312"/>
    <x v="5"/>
    <n v="7"/>
    <n v="500"/>
    <n v="3500"/>
    <n v="2450"/>
    <n v="350"/>
    <n v="350"/>
    <n v="3150"/>
    <n v="350"/>
    <x v="3"/>
    <x v="1"/>
    <n v="2022"/>
    <n v="0"/>
    <x v="1"/>
  </r>
  <r>
    <d v="2022-02-08T00:00:00"/>
    <s v="DH00312"/>
    <x v="1"/>
    <n v="4"/>
    <n v="2500"/>
    <n v="10000"/>
    <n v="7000"/>
    <n v="1000"/>
    <n v="1000"/>
    <n v="9000"/>
    <n v="1000"/>
    <x v="3"/>
    <x v="1"/>
    <n v="2022"/>
    <n v="0"/>
    <x v="1"/>
  </r>
  <r>
    <d v="2022-02-09T00:00:00"/>
    <s v="DH00313"/>
    <x v="3"/>
    <n v="1"/>
    <n v="1200"/>
    <n v="1200"/>
    <n v="840"/>
    <n v="120"/>
    <n v="120"/>
    <n v="1080"/>
    <n v="120"/>
    <x v="3"/>
    <x v="1"/>
    <n v="2022"/>
    <n v="1"/>
    <x v="1"/>
  </r>
  <r>
    <d v="2022-02-09T00:00:00"/>
    <s v="DH00314"/>
    <x v="0"/>
    <n v="2"/>
    <n v="1000"/>
    <n v="2000"/>
    <n v="1400"/>
    <n v="200"/>
    <n v="200"/>
    <n v="1800"/>
    <n v="200"/>
    <x v="0"/>
    <x v="1"/>
    <n v="2022"/>
    <n v="1"/>
    <x v="0"/>
  </r>
  <r>
    <d v="2022-02-09T00:00:00"/>
    <s v="DH00315"/>
    <x v="8"/>
    <n v="1"/>
    <n v="4000"/>
    <n v="4000"/>
    <n v="2400"/>
    <n v="400"/>
    <n v="400"/>
    <n v="3200"/>
    <n v="800"/>
    <x v="1"/>
    <x v="1"/>
    <n v="2022"/>
    <n v="1"/>
    <x v="1"/>
  </r>
  <r>
    <d v="2022-02-09T00:00:00"/>
    <s v="DH00316"/>
    <x v="0"/>
    <n v="6"/>
    <n v="1000"/>
    <n v="6000"/>
    <n v="4200"/>
    <n v="600"/>
    <n v="600"/>
    <n v="5400"/>
    <n v="600"/>
    <x v="2"/>
    <x v="1"/>
    <n v="2022"/>
    <n v="1"/>
    <x v="1"/>
  </r>
  <r>
    <d v="2022-02-09T00:00:00"/>
    <s v="DH00317"/>
    <x v="2"/>
    <n v="1"/>
    <n v="3500"/>
    <n v="3500"/>
    <n v="2100"/>
    <n v="350"/>
    <n v="350"/>
    <n v="2800"/>
    <n v="700"/>
    <x v="3"/>
    <x v="1"/>
    <n v="2022"/>
    <n v="1"/>
    <x v="1"/>
  </r>
  <r>
    <d v="2022-02-09T00:00:00"/>
    <s v="DH00318"/>
    <x v="1"/>
    <n v="1"/>
    <n v="2500"/>
    <n v="2500"/>
    <n v="1750"/>
    <n v="250"/>
    <n v="250"/>
    <n v="2250"/>
    <n v="250"/>
    <x v="4"/>
    <x v="1"/>
    <n v="2022"/>
    <n v="1"/>
    <x v="1"/>
  </r>
  <r>
    <d v="2022-02-09T00:00:00"/>
    <s v="DH00319"/>
    <x v="1"/>
    <n v="1"/>
    <n v="2500"/>
    <n v="2500"/>
    <n v="1750"/>
    <n v="250"/>
    <n v="250"/>
    <n v="2250"/>
    <n v="250"/>
    <x v="5"/>
    <x v="1"/>
    <n v="2022"/>
    <n v="1"/>
    <x v="1"/>
  </r>
  <r>
    <d v="2022-02-09T00:00:00"/>
    <s v="DH00320"/>
    <x v="0"/>
    <n v="3"/>
    <n v="1000"/>
    <n v="3000"/>
    <n v="2100"/>
    <n v="300"/>
    <n v="300"/>
    <n v="2700"/>
    <n v="300"/>
    <x v="0"/>
    <x v="1"/>
    <n v="2022"/>
    <n v="1"/>
    <x v="1"/>
  </r>
  <r>
    <d v="2022-02-10T00:00:00"/>
    <s v="DH00321"/>
    <x v="1"/>
    <n v="4"/>
    <n v="2500"/>
    <n v="10000"/>
    <n v="7000"/>
    <n v="1000"/>
    <n v="1000"/>
    <n v="9000"/>
    <n v="1000"/>
    <x v="1"/>
    <x v="1"/>
    <n v="2022"/>
    <n v="1"/>
    <x v="1"/>
  </r>
  <r>
    <d v="2022-02-10T00:00:00"/>
    <s v="DH00322"/>
    <x v="2"/>
    <n v="1"/>
    <n v="3500"/>
    <n v="3500"/>
    <n v="2100"/>
    <n v="350"/>
    <n v="350"/>
    <n v="2800"/>
    <n v="700"/>
    <x v="2"/>
    <x v="1"/>
    <n v="2022"/>
    <n v="1"/>
    <x v="0"/>
  </r>
  <r>
    <d v="2022-02-10T00:00:00"/>
    <s v="DH00323"/>
    <x v="3"/>
    <n v="2"/>
    <n v="1200"/>
    <n v="2400"/>
    <n v="1680"/>
    <n v="240"/>
    <n v="240"/>
    <n v="2160"/>
    <n v="240"/>
    <x v="3"/>
    <x v="1"/>
    <n v="2022"/>
    <n v="1"/>
    <x v="1"/>
  </r>
  <r>
    <d v="2022-02-10T00:00:00"/>
    <s v="DH00324"/>
    <x v="4"/>
    <n v="4"/>
    <n v="450"/>
    <n v="1800"/>
    <n v="1260"/>
    <n v="180"/>
    <n v="180"/>
    <n v="1620"/>
    <n v="180"/>
    <x v="4"/>
    <x v="1"/>
    <n v="2022"/>
    <n v="1"/>
    <x v="0"/>
  </r>
  <r>
    <d v="2022-02-10T00:00:00"/>
    <s v="DH00325"/>
    <x v="5"/>
    <n v="1"/>
    <n v="500"/>
    <n v="500"/>
    <n v="350"/>
    <n v="50"/>
    <n v="50"/>
    <n v="450"/>
    <n v="50"/>
    <x v="5"/>
    <x v="1"/>
    <n v="2022"/>
    <n v="1"/>
    <x v="0"/>
  </r>
  <r>
    <d v="2022-02-10T00:00:00"/>
    <s v="DH00326"/>
    <x v="6"/>
    <n v="1"/>
    <n v="1000"/>
    <n v="1000"/>
    <n v="700"/>
    <n v="100"/>
    <n v="100"/>
    <n v="900"/>
    <n v="100"/>
    <x v="2"/>
    <x v="1"/>
    <n v="2022"/>
    <n v="1"/>
    <x v="0"/>
  </r>
  <r>
    <d v="2022-02-10T00:00:00"/>
    <s v="DH00327"/>
    <x v="7"/>
    <n v="3"/>
    <n v="3200"/>
    <n v="9600"/>
    <n v="5760"/>
    <n v="960"/>
    <n v="960"/>
    <n v="7680"/>
    <n v="1920"/>
    <x v="3"/>
    <x v="1"/>
    <n v="2022"/>
    <n v="1"/>
    <x v="0"/>
  </r>
  <r>
    <d v="2022-02-10T00:00:00"/>
    <s v="DH00328"/>
    <x v="8"/>
    <n v="2"/>
    <n v="4000"/>
    <n v="8000"/>
    <n v="4800"/>
    <n v="800"/>
    <n v="800"/>
    <n v="6400"/>
    <n v="1600"/>
    <x v="1"/>
    <x v="1"/>
    <n v="2022"/>
    <n v="1"/>
    <x v="1"/>
  </r>
  <r>
    <d v="2022-02-10T00:00:00"/>
    <s v="DH00328"/>
    <x v="8"/>
    <n v="1"/>
    <n v="4000"/>
    <n v="4000"/>
    <n v="2400"/>
    <n v="400"/>
    <n v="400"/>
    <n v="3200"/>
    <n v="800"/>
    <x v="1"/>
    <x v="1"/>
    <n v="2022"/>
    <n v="0"/>
    <x v="1"/>
  </r>
  <r>
    <d v="2022-02-10T00:00:00"/>
    <s v="DH00328"/>
    <x v="8"/>
    <n v="4"/>
    <n v="4000"/>
    <n v="16000"/>
    <n v="9600"/>
    <n v="1600"/>
    <n v="1600"/>
    <n v="12800"/>
    <n v="3200"/>
    <x v="1"/>
    <x v="1"/>
    <n v="2022"/>
    <n v="0"/>
    <x v="1"/>
  </r>
  <r>
    <d v="2022-02-11T00:00:00"/>
    <s v="DH00329"/>
    <x v="2"/>
    <n v="6"/>
    <n v="3500"/>
    <n v="21000"/>
    <n v="12600"/>
    <n v="2100"/>
    <n v="2100"/>
    <n v="16800"/>
    <n v="4200"/>
    <x v="1"/>
    <x v="1"/>
    <n v="2022"/>
    <n v="1"/>
    <x v="1"/>
  </r>
  <r>
    <d v="2022-02-11T00:00:00"/>
    <s v="DH00330"/>
    <x v="3"/>
    <n v="8"/>
    <n v="1200"/>
    <n v="9600"/>
    <n v="6720"/>
    <n v="960"/>
    <n v="960"/>
    <n v="8640"/>
    <n v="960"/>
    <x v="2"/>
    <x v="1"/>
    <n v="2022"/>
    <n v="1"/>
    <x v="1"/>
  </r>
  <r>
    <d v="2022-02-11T00:00:00"/>
    <s v="DH00331"/>
    <x v="4"/>
    <n v="9"/>
    <n v="450"/>
    <n v="4050"/>
    <n v="2835"/>
    <n v="405"/>
    <n v="405"/>
    <n v="3645"/>
    <n v="405"/>
    <x v="3"/>
    <x v="1"/>
    <n v="2022"/>
    <n v="1"/>
    <x v="1"/>
  </r>
  <r>
    <d v="2022-02-11T00:00:00"/>
    <s v="DH00332"/>
    <x v="5"/>
    <n v="10"/>
    <n v="500"/>
    <n v="5000"/>
    <n v="3500"/>
    <n v="500"/>
    <n v="500"/>
    <n v="4500"/>
    <n v="500"/>
    <x v="0"/>
    <x v="1"/>
    <n v="2022"/>
    <n v="1"/>
    <x v="1"/>
  </r>
  <r>
    <d v="2022-02-11T00:00:00"/>
    <s v="DH00333"/>
    <x v="6"/>
    <n v="12"/>
    <n v="1000"/>
    <n v="12000"/>
    <n v="8400"/>
    <n v="1200"/>
    <n v="1200"/>
    <n v="10800"/>
    <n v="1200"/>
    <x v="1"/>
    <x v="1"/>
    <n v="2022"/>
    <n v="1"/>
    <x v="1"/>
  </r>
  <r>
    <d v="2022-02-11T00:00:00"/>
    <s v="DH00334"/>
    <x v="6"/>
    <n v="5"/>
    <n v="1000"/>
    <n v="5000"/>
    <n v="3500"/>
    <n v="500"/>
    <n v="500"/>
    <n v="4500"/>
    <n v="500"/>
    <x v="2"/>
    <x v="1"/>
    <n v="2022"/>
    <n v="1"/>
    <x v="0"/>
  </r>
  <r>
    <d v="2022-02-11T00:00:00"/>
    <s v="DH00335"/>
    <x v="8"/>
    <n v="1"/>
    <n v="4000"/>
    <n v="4000"/>
    <n v="2400"/>
    <n v="400"/>
    <n v="400"/>
    <n v="3200"/>
    <n v="800"/>
    <x v="3"/>
    <x v="1"/>
    <n v="2022"/>
    <n v="1"/>
    <x v="1"/>
  </r>
  <r>
    <d v="2022-02-11T00:00:00"/>
    <s v="DH00336"/>
    <x v="0"/>
    <n v="1"/>
    <n v="1000"/>
    <n v="1000"/>
    <n v="700"/>
    <n v="100"/>
    <n v="100"/>
    <n v="900"/>
    <n v="100"/>
    <x v="2"/>
    <x v="1"/>
    <n v="2022"/>
    <n v="1"/>
    <x v="1"/>
  </r>
  <r>
    <d v="2022-02-12T00:00:00"/>
    <s v="DH00337"/>
    <x v="1"/>
    <n v="1"/>
    <n v="2500"/>
    <n v="2500"/>
    <n v="1750"/>
    <n v="250"/>
    <n v="250"/>
    <n v="2250"/>
    <n v="250"/>
    <x v="3"/>
    <x v="1"/>
    <n v="2022"/>
    <n v="1"/>
    <x v="1"/>
  </r>
  <r>
    <d v="2022-02-12T00:00:00"/>
    <s v="DH00338"/>
    <x v="0"/>
    <n v="2"/>
    <n v="1000"/>
    <n v="2000"/>
    <n v="1400"/>
    <n v="200"/>
    <n v="200"/>
    <n v="1800"/>
    <n v="200"/>
    <x v="4"/>
    <x v="1"/>
    <n v="2022"/>
    <n v="1"/>
    <x v="0"/>
  </r>
  <r>
    <d v="2022-02-12T00:00:00"/>
    <s v="DH00339"/>
    <x v="1"/>
    <n v="5"/>
    <n v="2500"/>
    <n v="12500"/>
    <n v="8750"/>
    <n v="1250"/>
    <n v="1250"/>
    <n v="11250"/>
    <n v="1250"/>
    <x v="5"/>
    <x v="1"/>
    <n v="2022"/>
    <n v="1"/>
    <x v="1"/>
  </r>
  <r>
    <d v="2022-02-12T00:00:00"/>
    <s v="DH00340"/>
    <x v="8"/>
    <n v="7"/>
    <n v="4000"/>
    <n v="28000"/>
    <n v="16800"/>
    <n v="2800"/>
    <n v="2800"/>
    <n v="22400"/>
    <n v="5600"/>
    <x v="0"/>
    <x v="1"/>
    <n v="2022"/>
    <n v="1"/>
    <x v="1"/>
  </r>
  <r>
    <d v="2022-02-12T00:00:00"/>
    <s v="DH00341"/>
    <x v="2"/>
    <n v="8"/>
    <n v="3500"/>
    <n v="28000"/>
    <n v="16800"/>
    <n v="2800"/>
    <n v="2800"/>
    <n v="22400"/>
    <n v="5600"/>
    <x v="1"/>
    <x v="1"/>
    <n v="2022"/>
    <n v="1"/>
    <x v="1"/>
  </r>
  <r>
    <d v="2022-02-12T00:00:00"/>
    <s v="DH00342"/>
    <x v="3"/>
    <n v="1"/>
    <n v="1200"/>
    <n v="1200"/>
    <n v="840"/>
    <n v="120"/>
    <n v="120"/>
    <n v="1080"/>
    <n v="120"/>
    <x v="2"/>
    <x v="1"/>
    <n v="2022"/>
    <n v="1"/>
    <x v="1"/>
  </r>
  <r>
    <d v="2022-02-12T00:00:00"/>
    <s v="DH00343"/>
    <x v="4"/>
    <n v="1"/>
    <n v="450"/>
    <n v="450"/>
    <n v="315"/>
    <n v="45"/>
    <n v="45"/>
    <n v="405"/>
    <n v="45"/>
    <x v="3"/>
    <x v="1"/>
    <n v="2022"/>
    <n v="1"/>
    <x v="1"/>
  </r>
  <r>
    <d v="2022-02-12T00:00:00"/>
    <s v="DH00344"/>
    <x v="0"/>
    <n v="2"/>
    <n v="1000"/>
    <n v="2000"/>
    <n v="1400"/>
    <n v="200"/>
    <n v="200"/>
    <n v="1800"/>
    <n v="200"/>
    <x v="1"/>
    <x v="1"/>
    <n v="2022"/>
    <n v="1"/>
    <x v="1"/>
  </r>
  <r>
    <d v="2022-02-12T00:00:00"/>
    <s v="DH00344"/>
    <x v="8"/>
    <n v="3"/>
    <n v="4000"/>
    <n v="12000"/>
    <n v="7200"/>
    <n v="1200"/>
    <n v="1200"/>
    <n v="9600"/>
    <n v="2400"/>
    <x v="1"/>
    <x v="1"/>
    <n v="2022"/>
    <n v="0"/>
    <x v="1"/>
  </r>
  <r>
    <d v="2022-02-12T00:00:00"/>
    <s v="DH00344"/>
    <x v="1"/>
    <n v="4"/>
    <n v="2500"/>
    <n v="10000"/>
    <n v="7000"/>
    <n v="1000"/>
    <n v="1000"/>
    <n v="9000"/>
    <n v="1000"/>
    <x v="1"/>
    <x v="1"/>
    <n v="2022"/>
    <n v="0"/>
    <x v="1"/>
  </r>
  <r>
    <d v="2022-02-13T00:00:00"/>
    <s v="DH00345"/>
    <x v="2"/>
    <n v="4"/>
    <n v="3500"/>
    <n v="14000"/>
    <n v="8400"/>
    <n v="1400"/>
    <n v="1400"/>
    <n v="11200"/>
    <n v="2800"/>
    <x v="3"/>
    <x v="1"/>
    <n v="2022"/>
    <n v="1"/>
    <x v="0"/>
  </r>
  <r>
    <d v="2022-02-13T00:00:00"/>
    <s v="DH00346"/>
    <x v="6"/>
    <n v="1"/>
    <n v="1000"/>
    <n v="1000"/>
    <n v="700"/>
    <n v="100"/>
    <n v="100"/>
    <n v="900"/>
    <n v="100"/>
    <x v="0"/>
    <x v="1"/>
    <n v="2022"/>
    <n v="1"/>
    <x v="1"/>
  </r>
  <r>
    <d v="2022-02-13T00:00:00"/>
    <s v="DH00347"/>
    <x v="4"/>
    <n v="20"/>
    <n v="450"/>
    <n v="9000"/>
    <n v="6300"/>
    <n v="900"/>
    <n v="900"/>
    <n v="8100"/>
    <n v="900"/>
    <x v="1"/>
    <x v="1"/>
    <n v="2022"/>
    <n v="1"/>
    <x v="1"/>
  </r>
  <r>
    <d v="2022-02-13T00:00:00"/>
    <s v="DH00348"/>
    <x v="5"/>
    <n v="1"/>
    <n v="500"/>
    <n v="500"/>
    <n v="350"/>
    <n v="50"/>
    <n v="50"/>
    <n v="450"/>
    <n v="50"/>
    <x v="2"/>
    <x v="1"/>
    <n v="2022"/>
    <n v="1"/>
    <x v="1"/>
  </r>
  <r>
    <d v="2022-02-13T00:00:00"/>
    <s v="DH00349"/>
    <x v="5"/>
    <n v="2"/>
    <n v="500"/>
    <n v="1000"/>
    <n v="700"/>
    <n v="100"/>
    <n v="100"/>
    <n v="900"/>
    <n v="100"/>
    <x v="3"/>
    <x v="1"/>
    <n v="2022"/>
    <n v="1"/>
    <x v="1"/>
  </r>
  <r>
    <d v="2022-02-13T00:00:00"/>
    <s v="DH00350"/>
    <x v="0"/>
    <n v="2"/>
    <n v="1000"/>
    <n v="2000"/>
    <n v="1400"/>
    <n v="200"/>
    <n v="200"/>
    <n v="1800"/>
    <n v="200"/>
    <x v="4"/>
    <x v="1"/>
    <n v="2022"/>
    <n v="1"/>
    <x v="0"/>
  </r>
  <r>
    <d v="2022-02-13T00:00:00"/>
    <s v="DH00351"/>
    <x v="2"/>
    <n v="3"/>
    <n v="3500"/>
    <n v="10500"/>
    <n v="6300"/>
    <n v="1050"/>
    <n v="1050"/>
    <n v="8400"/>
    <n v="2100"/>
    <x v="5"/>
    <x v="1"/>
    <n v="2022"/>
    <n v="1"/>
    <x v="0"/>
  </r>
  <r>
    <d v="2022-02-13T00:00:00"/>
    <s v="DH00352"/>
    <x v="1"/>
    <n v="8"/>
    <n v="2500"/>
    <n v="20000"/>
    <n v="14000"/>
    <n v="2000"/>
    <n v="2000"/>
    <n v="18000"/>
    <n v="2000"/>
    <x v="0"/>
    <x v="1"/>
    <n v="2022"/>
    <n v="1"/>
    <x v="1"/>
  </r>
  <r>
    <d v="2022-02-14T00:00:00"/>
    <s v="DH00353"/>
    <x v="7"/>
    <n v="9"/>
    <n v="3200"/>
    <n v="28800"/>
    <n v="17280"/>
    <n v="2880"/>
    <n v="2880"/>
    <n v="23040"/>
    <n v="5760"/>
    <x v="1"/>
    <x v="1"/>
    <n v="2022"/>
    <n v="1"/>
    <x v="1"/>
  </r>
  <r>
    <d v="2022-02-14T00:00:00"/>
    <s v="DH00354"/>
    <x v="7"/>
    <n v="1"/>
    <n v="3200"/>
    <n v="3200"/>
    <n v="1920"/>
    <n v="320"/>
    <n v="320"/>
    <n v="2560"/>
    <n v="640"/>
    <x v="2"/>
    <x v="1"/>
    <n v="2022"/>
    <n v="1"/>
    <x v="0"/>
  </r>
  <r>
    <d v="2022-02-14T00:00:00"/>
    <s v="DH00355"/>
    <x v="2"/>
    <n v="3"/>
    <n v="3500"/>
    <n v="10500"/>
    <n v="6300"/>
    <n v="1050"/>
    <n v="1050"/>
    <n v="8400"/>
    <n v="2100"/>
    <x v="3"/>
    <x v="1"/>
    <n v="2022"/>
    <n v="1"/>
    <x v="1"/>
  </r>
  <r>
    <d v="2022-02-14T00:00:00"/>
    <s v="DH00356"/>
    <x v="5"/>
    <n v="6"/>
    <n v="500"/>
    <n v="3000"/>
    <n v="2100"/>
    <n v="300"/>
    <n v="300"/>
    <n v="2700"/>
    <n v="300"/>
    <x v="4"/>
    <x v="1"/>
    <n v="2022"/>
    <n v="1"/>
    <x v="1"/>
  </r>
  <r>
    <d v="2022-02-14T00:00:00"/>
    <s v="DH00357"/>
    <x v="1"/>
    <n v="15"/>
    <n v="2500"/>
    <n v="37500"/>
    <n v="26250"/>
    <n v="3750"/>
    <n v="3750"/>
    <n v="33750"/>
    <n v="3750"/>
    <x v="5"/>
    <x v="1"/>
    <n v="2022"/>
    <n v="1"/>
    <x v="1"/>
  </r>
  <r>
    <d v="2022-02-14T00:00:00"/>
    <s v="DH00358"/>
    <x v="3"/>
    <n v="10"/>
    <n v="1200"/>
    <n v="12000"/>
    <n v="8400"/>
    <n v="1200"/>
    <n v="1200"/>
    <n v="10800"/>
    <n v="1200"/>
    <x v="4"/>
    <x v="1"/>
    <n v="2022"/>
    <n v="1"/>
    <x v="1"/>
  </r>
  <r>
    <d v="2022-02-14T00:00:00"/>
    <s v="DH00359"/>
    <x v="0"/>
    <n v="7"/>
    <n v="1000"/>
    <n v="7000"/>
    <n v="4900"/>
    <n v="700"/>
    <n v="700"/>
    <n v="6300"/>
    <n v="700"/>
    <x v="5"/>
    <x v="1"/>
    <n v="2022"/>
    <n v="1"/>
    <x v="1"/>
  </r>
  <r>
    <d v="2022-02-14T00:00:00"/>
    <s v="DH00360"/>
    <x v="8"/>
    <n v="4"/>
    <n v="4000"/>
    <n v="16000"/>
    <n v="9600"/>
    <n v="1600"/>
    <n v="1600"/>
    <n v="12800"/>
    <n v="3200"/>
    <x v="2"/>
    <x v="1"/>
    <n v="2022"/>
    <n v="1"/>
    <x v="1"/>
  </r>
  <r>
    <d v="2022-02-14T00:00:00"/>
    <s v="DH00360"/>
    <x v="1"/>
    <n v="1"/>
    <n v="2500"/>
    <n v="2500"/>
    <n v="1750"/>
    <n v="250"/>
    <n v="250"/>
    <n v="2250"/>
    <n v="250"/>
    <x v="2"/>
    <x v="1"/>
    <n v="2022"/>
    <n v="0"/>
    <x v="1"/>
  </r>
  <r>
    <d v="2022-02-14T00:00:00"/>
    <s v="DH00360"/>
    <x v="2"/>
    <n v="5"/>
    <n v="3500"/>
    <n v="17500"/>
    <n v="10500"/>
    <n v="1750"/>
    <n v="1750"/>
    <n v="14000"/>
    <n v="3500"/>
    <x v="2"/>
    <x v="1"/>
    <n v="2022"/>
    <n v="0"/>
    <x v="1"/>
  </r>
  <r>
    <d v="2022-02-15T00:00:00"/>
    <s v="DH00361"/>
    <x v="6"/>
    <n v="1"/>
    <n v="1000"/>
    <n v="1000"/>
    <n v="700"/>
    <n v="100"/>
    <n v="100"/>
    <n v="900"/>
    <n v="100"/>
    <x v="3"/>
    <x v="1"/>
    <n v="2022"/>
    <n v="1"/>
    <x v="0"/>
  </r>
  <r>
    <d v="2022-02-15T00:00:00"/>
    <s v="DH00362"/>
    <x v="0"/>
    <n v="1"/>
    <n v="1000"/>
    <n v="1000"/>
    <n v="700"/>
    <n v="100"/>
    <n v="100"/>
    <n v="900"/>
    <n v="100"/>
    <x v="0"/>
    <x v="1"/>
    <n v="2022"/>
    <n v="1"/>
    <x v="1"/>
  </r>
  <r>
    <d v="2022-02-15T00:00:00"/>
    <s v="DH00363"/>
    <x v="1"/>
    <n v="1"/>
    <n v="2500"/>
    <n v="2500"/>
    <n v="1750"/>
    <n v="250"/>
    <n v="250"/>
    <n v="2250"/>
    <n v="250"/>
    <x v="1"/>
    <x v="1"/>
    <n v="2022"/>
    <n v="1"/>
    <x v="1"/>
  </r>
  <r>
    <d v="2022-02-15T00:00:00"/>
    <s v="DH00364"/>
    <x v="0"/>
    <n v="1"/>
    <n v="1000"/>
    <n v="1000"/>
    <n v="700"/>
    <n v="100"/>
    <n v="100"/>
    <n v="900"/>
    <n v="100"/>
    <x v="2"/>
    <x v="1"/>
    <n v="2022"/>
    <n v="1"/>
    <x v="1"/>
  </r>
  <r>
    <d v="2022-02-15T00:00:00"/>
    <s v="DH00365"/>
    <x v="6"/>
    <n v="5"/>
    <n v="1000"/>
    <n v="5000"/>
    <n v="3500"/>
    <n v="500"/>
    <n v="500"/>
    <n v="4500"/>
    <n v="500"/>
    <x v="3"/>
    <x v="1"/>
    <n v="2022"/>
    <n v="1"/>
    <x v="1"/>
  </r>
  <r>
    <d v="2022-02-15T00:00:00"/>
    <s v="DH00366"/>
    <x v="7"/>
    <n v="1"/>
    <n v="3200"/>
    <n v="3200"/>
    <n v="1920"/>
    <n v="320"/>
    <n v="320"/>
    <n v="2560"/>
    <n v="640"/>
    <x v="4"/>
    <x v="1"/>
    <n v="2022"/>
    <n v="1"/>
    <x v="1"/>
  </r>
  <r>
    <d v="2022-02-15T00:00:00"/>
    <s v="DH00367"/>
    <x v="8"/>
    <n v="3"/>
    <n v="4000"/>
    <n v="12000"/>
    <n v="7200"/>
    <n v="1200"/>
    <n v="1200"/>
    <n v="9600"/>
    <n v="2400"/>
    <x v="5"/>
    <x v="1"/>
    <n v="2022"/>
    <n v="1"/>
    <x v="1"/>
  </r>
  <r>
    <d v="2022-02-15T00:00:00"/>
    <s v="DH00368"/>
    <x v="8"/>
    <n v="5"/>
    <n v="4000"/>
    <n v="20000"/>
    <n v="12000"/>
    <n v="2000"/>
    <n v="2000"/>
    <n v="16000"/>
    <n v="4000"/>
    <x v="0"/>
    <x v="1"/>
    <n v="2022"/>
    <n v="1"/>
    <x v="1"/>
  </r>
  <r>
    <d v="2022-02-15T00:00:00"/>
    <s v="DH00368"/>
    <x v="8"/>
    <n v="1"/>
    <n v="4000"/>
    <n v="4000"/>
    <n v="2400"/>
    <n v="400"/>
    <n v="400"/>
    <n v="3200"/>
    <n v="800"/>
    <x v="0"/>
    <x v="1"/>
    <n v="2022"/>
    <n v="0"/>
    <x v="1"/>
  </r>
  <r>
    <d v="2022-02-15T00:00:00"/>
    <s v="DH00368"/>
    <x v="2"/>
    <n v="1"/>
    <n v="3500"/>
    <n v="3500"/>
    <n v="2100"/>
    <n v="350"/>
    <n v="350"/>
    <n v="2800"/>
    <n v="700"/>
    <x v="0"/>
    <x v="1"/>
    <n v="2022"/>
    <n v="0"/>
    <x v="1"/>
  </r>
  <r>
    <d v="2022-02-15T00:00:00"/>
    <s v="DH00368"/>
    <x v="3"/>
    <n v="3"/>
    <n v="1200"/>
    <n v="3600"/>
    <n v="2520"/>
    <n v="360"/>
    <n v="360"/>
    <n v="3240"/>
    <n v="360"/>
    <x v="0"/>
    <x v="1"/>
    <n v="2022"/>
    <n v="0"/>
    <x v="1"/>
  </r>
  <r>
    <d v="2022-02-15T00:00:00"/>
    <s v="DH00368"/>
    <x v="4"/>
    <n v="2"/>
    <n v="450"/>
    <n v="900"/>
    <n v="630"/>
    <n v="90"/>
    <n v="90"/>
    <n v="810"/>
    <n v="90"/>
    <x v="0"/>
    <x v="1"/>
    <n v="2022"/>
    <n v="0"/>
    <x v="1"/>
  </r>
  <r>
    <d v="2022-02-15T00:00:00"/>
    <s v="DH00368"/>
    <x v="5"/>
    <n v="1"/>
    <n v="500"/>
    <n v="500"/>
    <n v="350"/>
    <n v="50"/>
    <n v="50"/>
    <n v="450"/>
    <n v="50"/>
    <x v="0"/>
    <x v="1"/>
    <n v="2022"/>
    <n v="0"/>
    <x v="1"/>
  </r>
  <r>
    <d v="2022-02-16T00:00:00"/>
    <s v="DH00369"/>
    <x v="6"/>
    <n v="4"/>
    <n v="1000"/>
    <n v="4000"/>
    <n v="2800"/>
    <n v="400"/>
    <n v="400"/>
    <n v="3600"/>
    <n v="400"/>
    <x v="2"/>
    <x v="1"/>
    <n v="2022"/>
    <n v="1"/>
    <x v="1"/>
  </r>
  <r>
    <d v="2022-02-16T00:00:00"/>
    <s v="DH00370"/>
    <x v="6"/>
    <n v="10"/>
    <n v="1000"/>
    <n v="10000"/>
    <n v="7000"/>
    <n v="1000"/>
    <n v="1000"/>
    <n v="9000"/>
    <n v="1000"/>
    <x v="3"/>
    <x v="1"/>
    <n v="2022"/>
    <n v="1"/>
    <x v="1"/>
  </r>
  <r>
    <d v="2022-02-16T00:00:00"/>
    <s v="DH00371"/>
    <x v="8"/>
    <n v="7"/>
    <n v="4000"/>
    <n v="28000"/>
    <n v="16800"/>
    <n v="2800"/>
    <n v="2800"/>
    <n v="22400"/>
    <n v="5600"/>
    <x v="4"/>
    <x v="1"/>
    <n v="2022"/>
    <n v="1"/>
    <x v="1"/>
  </r>
  <r>
    <d v="2022-02-16T00:00:00"/>
    <s v="DH00372"/>
    <x v="0"/>
    <n v="4"/>
    <n v="1000"/>
    <n v="4000"/>
    <n v="2800"/>
    <n v="400"/>
    <n v="400"/>
    <n v="3600"/>
    <n v="400"/>
    <x v="5"/>
    <x v="1"/>
    <n v="2022"/>
    <n v="1"/>
    <x v="1"/>
  </r>
  <r>
    <d v="2022-02-16T00:00:00"/>
    <s v="DH00373"/>
    <x v="1"/>
    <n v="1"/>
    <n v="2500"/>
    <n v="2500"/>
    <n v="1750"/>
    <n v="250"/>
    <n v="250"/>
    <n v="2250"/>
    <n v="250"/>
    <x v="0"/>
    <x v="1"/>
    <n v="2022"/>
    <n v="1"/>
    <x v="1"/>
  </r>
  <r>
    <d v="2022-02-16T00:00:00"/>
    <s v="DH00374"/>
    <x v="0"/>
    <n v="5"/>
    <n v="1000"/>
    <n v="5000"/>
    <n v="3500"/>
    <n v="500"/>
    <n v="500"/>
    <n v="4500"/>
    <n v="500"/>
    <x v="1"/>
    <x v="1"/>
    <n v="2022"/>
    <n v="1"/>
    <x v="1"/>
  </r>
  <r>
    <d v="2022-02-16T00:00:00"/>
    <s v="DH00375"/>
    <x v="1"/>
    <n v="1"/>
    <n v="2500"/>
    <n v="2500"/>
    <n v="1750"/>
    <n v="250"/>
    <n v="250"/>
    <n v="2250"/>
    <n v="250"/>
    <x v="2"/>
    <x v="1"/>
    <n v="2022"/>
    <n v="1"/>
    <x v="1"/>
  </r>
  <r>
    <d v="2022-02-16T00:00:00"/>
    <s v="DH00376"/>
    <x v="8"/>
    <n v="1"/>
    <n v="4000"/>
    <n v="4000"/>
    <n v="2400"/>
    <n v="400"/>
    <n v="400"/>
    <n v="3200"/>
    <n v="800"/>
    <x v="3"/>
    <x v="1"/>
    <n v="2022"/>
    <n v="1"/>
    <x v="1"/>
  </r>
  <r>
    <d v="2022-02-16T00:00:00"/>
    <s v="DH00376"/>
    <x v="2"/>
    <n v="1"/>
    <n v="3500"/>
    <n v="3500"/>
    <n v="2100"/>
    <n v="350"/>
    <n v="350"/>
    <n v="2800"/>
    <n v="700"/>
    <x v="3"/>
    <x v="1"/>
    <n v="2022"/>
    <n v="0"/>
    <x v="1"/>
  </r>
  <r>
    <d v="2022-02-16T00:00:00"/>
    <s v="DH00376"/>
    <x v="3"/>
    <n v="1"/>
    <n v="1200"/>
    <n v="1200"/>
    <n v="840"/>
    <n v="120"/>
    <n v="120"/>
    <n v="1080"/>
    <n v="120"/>
    <x v="3"/>
    <x v="1"/>
    <n v="2022"/>
    <n v="0"/>
    <x v="1"/>
  </r>
  <r>
    <d v="2022-02-17T00:00:00"/>
    <s v="DH00377"/>
    <x v="4"/>
    <n v="5"/>
    <n v="450"/>
    <n v="2250"/>
    <n v="1575"/>
    <n v="225"/>
    <n v="225"/>
    <n v="2025"/>
    <n v="225"/>
    <x v="2"/>
    <x v="1"/>
    <n v="2022"/>
    <n v="1"/>
    <x v="1"/>
  </r>
  <r>
    <d v="2022-02-17T00:00:00"/>
    <s v="DH00378"/>
    <x v="0"/>
    <n v="1"/>
    <n v="1000"/>
    <n v="1000"/>
    <n v="700"/>
    <n v="100"/>
    <n v="100"/>
    <n v="900"/>
    <n v="100"/>
    <x v="3"/>
    <x v="1"/>
    <n v="2022"/>
    <n v="1"/>
    <x v="1"/>
  </r>
  <r>
    <d v="2022-02-17T00:00:00"/>
    <s v="DH00379"/>
    <x v="8"/>
    <n v="3"/>
    <n v="4000"/>
    <n v="12000"/>
    <n v="7200"/>
    <n v="1200"/>
    <n v="1200"/>
    <n v="9600"/>
    <n v="2400"/>
    <x v="2"/>
    <x v="1"/>
    <n v="2022"/>
    <n v="1"/>
    <x v="1"/>
  </r>
  <r>
    <d v="2022-02-17T00:00:00"/>
    <s v="DH00380"/>
    <x v="1"/>
    <n v="5"/>
    <n v="2500"/>
    <n v="12500"/>
    <n v="8750"/>
    <n v="1250"/>
    <n v="1250"/>
    <n v="11250"/>
    <n v="1250"/>
    <x v="3"/>
    <x v="1"/>
    <n v="2022"/>
    <n v="1"/>
    <x v="1"/>
  </r>
  <r>
    <d v="2022-02-17T00:00:00"/>
    <s v="DH00381"/>
    <x v="2"/>
    <n v="1"/>
    <n v="3500"/>
    <n v="3500"/>
    <n v="2100"/>
    <n v="350"/>
    <n v="350"/>
    <n v="2800"/>
    <n v="700"/>
    <x v="4"/>
    <x v="1"/>
    <n v="2022"/>
    <n v="1"/>
    <x v="0"/>
  </r>
  <r>
    <d v="2022-02-17T00:00:00"/>
    <s v="DH00382"/>
    <x v="6"/>
    <n v="1"/>
    <n v="1000"/>
    <n v="1000"/>
    <n v="700"/>
    <n v="100"/>
    <n v="100"/>
    <n v="900"/>
    <n v="100"/>
    <x v="5"/>
    <x v="1"/>
    <n v="2022"/>
    <n v="1"/>
    <x v="0"/>
  </r>
  <r>
    <d v="2022-02-17T00:00:00"/>
    <s v="DH00383"/>
    <x v="4"/>
    <n v="3"/>
    <n v="450"/>
    <n v="1350"/>
    <n v="944.99999999999989"/>
    <n v="135"/>
    <n v="135"/>
    <n v="1215"/>
    <n v="135.00000000000011"/>
    <x v="0"/>
    <x v="1"/>
    <n v="2022"/>
    <n v="1"/>
    <x v="1"/>
  </r>
  <r>
    <d v="2022-02-17T00:00:00"/>
    <s v="DH00384"/>
    <x v="5"/>
    <n v="2"/>
    <n v="500"/>
    <n v="1000"/>
    <n v="700"/>
    <n v="100"/>
    <n v="100"/>
    <n v="900"/>
    <n v="100"/>
    <x v="1"/>
    <x v="1"/>
    <n v="2022"/>
    <n v="1"/>
    <x v="1"/>
  </r>
  <r>
    <d v="2022-02-18T00:00:00"/>
    <s v="DH00385"/>
    <x v="5"/>
    <n v="1"/>
    <n v="500"/>
    <n v="500"/>
    <n v="350"/>
    <n v="50"/>
    <n v="50"/>
    <n v="450"/>
    <n v="50"/>
    <x v="2"/>
    <x v="1"/>
    <n v="2022"/>
    <n v="1"/>
    <x v="0"/>
  </r>
  <r>
    <d v="2022-02-18T00:00:00"/>
    <s v="DH00386"/>
    <x v="0"/>
    <n v="4"/>
    <n v="1000"/>
    <n v="4000"/>
    <n v="2800"/>
    <n v="400"/>
    <n v="400"/>
    <n v="3600"/>
    <n v="400"/>
    <x v="3"/>
    <x v="1"/>
    <n v="2022"/>
    <n v="1"/>
    <x v="1"/>
  </r>
  <r>
    <d v="2022-02-18T00:00:00"/>
    <s v="DH00387"/>
    <x v="2"/>
    <n v="2"/>
    <n v="3500"/>
    <n v="7000"/>
    <n v="4200"/>
    <n v="700"/>
    <n v="700"/>
    <n v="5600"/>
    <n v="1400"/>
    <x v="0"/>
    <x v="1"/>
    <n v="2022"/>
    <n v="1"/>
    <x v="1"/>
  </r>
  <r>
    <d v="2022-02-18T00:00:00"/>
    <s v="DH00388"/>
    <x v="1"/>
    <n v="4"/>
    <n v="2500"/>
    <n v="10000"/>
    <n v="7000"/>
    <n v="1000"/>
    <n v="1000"/>
    <n v="9000"/>
    <n v="1000"/>
    <x v="1"/>
    <x v="1"/>
    <n v="2022"/>
    <n v="1"/>
    <x v="1"/>
  </r>
  <r>
    <d v="2022-02-18T00:00:00"/>
    <s v="DH00389"/>
    <x v="7"/>
    <n v="3"/>
    <n v="3200"/>
    <n v="9600"/>
    <n v="5760"/>
    <n v="960"/>
    <n v="960"/>
    <n v="7680"/>
    <n v="1920"/>
    <x v="2"/>
    <x v="1"/>
    <n v="2022"/>
    <n v="1"/>
    <x v="1"/>
  </r>
  <r>
    <d v="2022-02-18T00:00:00"/>
    <s v="DH00390"/>
    <x v="7"/>
    <n v="1"/>
    <n v="3200"/>
    <n v="3200"/>
    <n v="1920"/>
    <n v="320"/>
    <n v="320"/>
    <n v="2560"/>
    <n v="640"/>
    <x v="3"/>
    <x v="1"/>
    <n v="2022"/>
    <n v="1"/>
    <x v="1"/>
  </r>
  <r>
    <d v="2022-02-18T00:00:00"/>
    <s v="DH00391"/>
    <x v="2"/>
    <n v="2"/>
    <n v="3500"/>
    <n v="7000"/>
    <n v="4200"/>
    <n v="700"/>
    <n v="700"/>
    <n v="5600"/>
    <n v="1400"/>
    <x v="0"/>
    <x v="1"/>
    <n v="2022"/>
    <n v="1"/>
    <x v="1"/>
  </r>
  <r>
    <d v="2022-02-18T00:00:00"/>
    <s v="DH00392"/>
    <x v="5"/>
    <n v="4"/>
    <n v="500"/>
    <n v="2000"/>
    <n v="1400"/>
    <n v="200"/>
    <n v="200"/>
    <n v="1800"/>
    <n v="200"/>
    <x v="1"/>
    <x v="1"/>
    <n v="2022"/>
    <n v="1"/>
    <x v="1"/>
  </r>
  <r>
    <d v="2022-02-18T00:00:00"/>
    <s v="DH00392"/>
    <x v="1"/>
    <n v="5"/>
    <n v="2500"/>
    <n v="12500"/>
    <n v="8750"/>
    <n v="1250"/>
    <n v="1250"/>
    <n v="11250"/>
    <n v="1250"/>
    <x v="1"/>
    <x v="1"/>
    <n v="2022"/>
    <n v="0"/>
    <x v="1"/>
  </r>
  <r>
    <d v="2022-02-18T00:00:00"/>
    <s v="DH00392"/>
    <x v="3"/>
    <n v="8"/>
    <n v="1200"/>
    <n v="9600"/>
    <n v="6720"/>
    <n v="960"/>
    <n v="960"/>
    <n v="8640"/>
    <n v="960"/>
    <x v="1"/>
    <x v="1"/>
    <n v="2022"/>
    <n v="0"/>
    <x v="1"/>
  </r>
  <r>
    <d v="2022-02-19T00:00:00"/>
    <s v="DH00393"/>
    <x v="0"/>
    <n v="2"/>
    <n v="1000"/>
    <n v="2000"/>
    <n v="1400"/>
    <n v="200"/>
    <n v="200"/>
    <n v="1800"/>
    <n v="200"/>
    <x v="4"/>
    <x v="1"/>
    <n v="2022"/>
    <n v="1"/>
    <x v="1"/>
  </r>
  <r>
    <d v="2022-02-19T00:00:00"/>
    <s v="DH00394"/>
    <x v="8"/>
    <n v="1"/>
    <n v="4000"/>
    <n v="4000"/>
    <n v="2400"/>
    <n v="400"/>
    <n v="400"/>
    <n v="3200"/>
    <n v="800"/>
    <x v="5"/>
    <x v="1"/>
    <n v="2022"/>
    <n v="1"/>
    <x v="0"/>
  </r>
  <r>
    <d v="2022-02-19T00:00:00"/>
    <s v="DH00395"/>
    <x v="1"/>
    <n v="7"/>
    <n v="2500"/>
    <n v="17500"/>
    <n v="12250"/>
    <n v="1750"/>
    <n v="1750"/>
    <n v="15750"/>
    <n v="1750"/>
    <x v="0"/>
    <x v="1"/>
    <n v="2022"/>
    <n v="1"/>
    <x v="1"/>
  </r>
  <r>
    <d v="2022-02-19T00:00:00"/>
    <s v="DH00396"/>
    <x v="2"/>
    <n v="8"/>
    <n v="3500"/>
    <n v="28000"/>
    <n v="16800"/>
    <n v="2800"/>
    <n v="2800"/>
    <n v="22400"/>
    <n v="5600"/>
    <x v="1"/>
    <x v="1"/>
    <n v="2022"/>
    <n v="1"/>
    <x v="1"/>
  </r>
  <r>
    <d v="2022-02-19T00:00:00"/>
    <s v="DH00397"/>
    <x v="6"/>
    <n v="1"/>
    <n v="1000"/>
    <n v="1000"/>
    <n v="700"/>
    <n v="100"/>
    <n v="100"/>
    <n v="900"/>
    <n v="100"/>
    <x v="2"/>
    <x v="1"/>
    <n v="2022"/>
    <n v="1"/>
    <x v="1"/>
  </r>
  <r>
    <d v="2022-02-19T00:00:00"/>
    <s v="DH00398"/>
    <x v="0"/>
    <n v="2"/>
    <n v="1000"/>
    <n v="2000"/>
    <n v="1400"/>
    <n v="200"/>
    <n v="200"/>
    <n v="1800"/>
    <n v="200"/>
    <x v="3"/>
    <x v="1"/>
    <n v="2022"/>
    <n v="1"/>
    <x v="0"/>
  </r>
  <r>
    <d v="2022-02-19T00:00:00"/>
    <s v="DH00399"/>
    <x v="1"/>
    <n v="4"/>
    <n v="2500"/>
    <n v="10000"/>
    <n v="7000"/>
    <n v="1000"/>
    <n v="1000"/>
    <n v="9000"/>
    <n v="1000"/>
    <x v="4"/>
    <x v="1"/>
    <n v="2022"/>
    <n v="1"/>
    <x v="1"/>
  </r>
  <r>
    <d v="2022-02-19T00:00:00"/>
    <s v="DH00400"/>
    <x v="0"/>
    <n v="6"/>
    <n v="1000"/>
    <n v="6000"/>
    <n v="4200"/>
    <n v="600"/>
    <n v="600"/>
    <n v="5400"/>
    <n v="600"/>
    <x v="5"/>
    <x v="1"/>
    <n v="2022"/>
    <n v="1"/>
    <x v="1"/>
  </r>
  <r>
    <d v="2022-02-20T00:00:00"/>
    <s v="DH00401"/>
    <x v="0"/>
    <n v="7"/>
    <n v="1000"/>
    <n v="7000"/>
    <n v="4900"/>
    <n v="700"/>
    <n v="700"/>
    <n v="6300"/>
    <n v="700"/>
    <x v="4"/>
    <x v="1"/>
    <n v="2022"/>
    <n v="1"/>
    <x v="1"/>
  </r>
  <r>
    <d v="2022-02-20T00:00:00"/>
    <s v="DH00402"/>
    <x v="1"/>
    <n v="4"/>
    <n v="2500"/>
    <n v="10000"/>
    <n v="7000"/>
    <n v="1000"/>
    <n v="1000"/>
    <n v="9000"/>
    <n v="1000"/>
    <x v="5"/>
    <x v="1"/>
    <n v="2022"/>
    <n v="1"/>
    <x v="1"/>
  </r>
  <r>
    <d v="2022-02-20T00:00:00"/>
    <s v="DH00403"/>
    <x v="2"/>
    <n v="1"/>
    <n v="3500"/>
    <n v="3500"/>
    <n v="2100"/>
    <n v="350"/>
    <n v="350"/>
    <n v="2800"/>
    <n v="700"/>
    <x v="0"/>
    <x v="1"/>
    <n v="2022"/>
    <n v="1"/>
    <x v="0"/>
  </r>
  <r>
    <d v="2022-02-20T00:00:00"/>
    <s v="DH00404"/>
    <x v="3"/>
    <n v="2"/>
    <n v="1200"/>
    <n v="2400"/>
    <n v="1680"/>
    <n v="240"/>
    <n v="240"/>
    <n v="2160"/>
    <n v="240"/>
    <x v="1"/>
    <x v="1"/>
    <n v="2022"/>
    <n v="1"/>
    <x v="1"/>
  </r>
  <r>
    <d v="2022-02-20T00:00:00"/>
    <s v="DH00405"/>
    <x v="4"/>
    <n v="1"/>
    <n v="450"/>
    <n v="450"/>
    <n v="315"/>
    <n v="45"/>
    <n v="45"/>
    <n v="405"/>
    <n v="45"/>
    <x v="2"/>
    <x v="1"/>
    <n v="2022"/>
    <n v="1"/>
    <x v="1"/>
  </r>
  <r>
    <d v="2022-02-20T00:00:00"/>
    <s v="DH00406"/>
    <x v="5"/>
    <n v="1"/>
    <n v="500"/>
    <n v="500"/>
    <n v="350"/>
    <n v="50"/>
    <n v="50"/>
    <n v="450"/>
    <n v="50"/>
    <x v="3"/>
    <x v="1"/>
    <n v="2022"/>
    <n v="1"/>
    <x v="0"/>
  </r>
  <r>
    <d v="2022-02-20T00:00:00"/>
    <s v="DH00407"/>
    <x v="6"/>
    <n v="2"/>
    <n v="1000"/>
    <n v="2000"/>
    <n v="1400"/>
    <n v="200"/>
    <n v="200"/>
    <n v="1800"/>
    <n v="200"/>
    <x v="0"/>
    <x v="1"/>
    <n v="2022"/>
    <n v="1"/>
    <x v="1"/>
  </r>
  <r>
    <d v="2022-02-20T00:00:00"/>
    <s v="DH00408"/>
    <x v="7"/>
    <n v="1"/>
    <n v="3200"/>
    <n v="3200"/>
    <n v="1920"/>
    <n v="320"/>
    <n v="320"/>
    <n v="2560"/>
    <n v="640"/>
    <x v="0"/>
    <x v="1"/>
    <n v="2022"/>
    <n v="1"/>
    <x v="0"/>
  </r>
  <r>
    <d v="2022-02-20T00:00:00"/>
    <s v="DH00408"/>
    <x v="8"/>
    <n v="3"/>
    <n v="4000"/>
    <n v="12000"/>
    <n v="7200"/>
    <n v="1200"/>
    <n v="1200"/>
    <n v="9600"/>
    <n v="2400"/>
    <x v="0"/>
    <x v="1"/>
    <n v="2022"/>
    <n v="0"/>
    <x v="0"/>
  </r>
  <r>
    <d v="2022-02-20T00:00:00"/>
    <s v="DH00408"/>
    <x v="8"/>
    <n v="1"/>
    <n v="4000"/>
    <n v="4000"/>
    <n v="2400"/>
    <n v="400"/>
    <n v="400"/>
    <n v="3200"/>
    <n v="800"/>
    <x v="0"/>
    <x v="1"/>
    <n v="2022"/>
    <n v="0"/>
    <x v="0"/>
  </r>
  <r>
    <d v="2022-02-21T00:00:00"/>
    <s v="DH00409"/>
    <x v="8"/>
    <n v="2"/>
    <n v="4000"/>
    <n v="8000"/>
    <n v="4800"/>
    <n v="800"/>
    <n v="800"/>
    <n v="6400"/>
    <n v="1600"/>
    <x v="4"/>
    <x v="1"/>
    <n v="2022"/>
    <n v="1"/>
    <x v="1"/>
  </r>
  <r>
    <d v="2022-02-21T00:00:00"/>
    <s v="DH00410"/>
    <x v="2"/>
    <n v="4"/>
    <n v="3500"/>
    <n v="14000"/>
    <n v="8400"/>
    <n v="1400"/>
    <n v="1400"/>
    <n v="11200"/>
    <n v="2800"/>
    <x v="5"/>
    <x v="1"/>
    <n v="2022"/>
    <n v="1"/>
    <x v="1"/>
  </r>
  <r>
    <d v="2022-02-21T00:00:00"/>
    <s v="DH00411"/>
    <x v="3"/>
    <n v="3"/>
    <n v="1200"/>
    <n v="3600"/>
    <n v="2520"/>
    <n v="360"/>
    <n v="360"/>
    <n v="3240"/>
    <n v="360"/>
    <x v="0"/>
    <x v="1"/>
    <n v="2022"/>
    <n v="1"/>
    <x v="1"/>
  </r>
  <r>
    <d v="2022-02-21T00:00:00"/>
    <s v="DH00412"/>
    <x v="4"/>
    <n v="1"/>
    <n v="450"/>
    <n v="450"/>
    <n v="315"/>
    <n v="45"/>
    <n v="45"/>
    <n v="405"/>
    <n v="45"/>
    <x v="1"/>
    <x v="1"/>
    <n v="2022"/>
    <n v="1"/>
    <x v="1"/>
  </r>
  <r>
    <d v="2022-02-21T00:00:00"/>
    <s v="DH00413"/>
    <x v="5"/>
    <n v="2"/>
    <n v="500"/>
    <n v="1000"/>
    <n v="700"/>
    <n v="100"/>
    <n v="100"/>
    <n v="900"/>
    <n v="100"/>
    <x v="2"/>
    <x v="1"/>
    <n v="2022"/>
    <n v="1"/>
    <x v="1"/>
  </r>
  <r>
    <d v="2022-02-21T00:00:00"/>
    <s v="DH00414"/>
    <x v="6"/>
    <n v="4"/>
    <n v="1000"/>
    <n v="4000"/>
    <n v="2800"/>
    <n v="400"/>
    <n v="400"/>
    <n v="3600"/>
    <n v="400"/>
    <x v="3"/>
    <x v="1"/>
    <n v="2022"/>
    <n v="1"/>
    <x v="0"/>
  </r>
  <r>
    <d v="2022-02-21T00:00:00"/>
    <s v="DH00415"/>
    <x v="6"/>
    <n v="5"/>
    <n v="1000"/>
    <n v="5000"/>
    <n v="3500"/>
    <n v="500"/>
    <n v="500"/>
    <n v="4500"/>
    <n v="500"/>
    <x v="4"/>
    <x v="1"/>
    <n v="2022"/>
    <n v="1"/>
    <x v="1"/>
  </r>
  <r>
    <d v="2022-02-21T00:00:00"/>
    <s v="DH00416"/>
    <x v="8"/>
    <n v="8"/>
    <n v="4000"/>
    <n v="32000"/>
    <n v="19200"/>
    <n v="3200"/>
    <n v="3200"/>
    <n v="25600"/>
    <n v="6400"/>
    <x v="5"/>
    <x v="1"/>
    <n v="2022"/>
    <n v="1"/>
    <x v="1"/>
  </r>
  <r>
    <d v="2022-02-22T00:00:00"/>
    <s v="DH00417"/>
    <x v="0"/>
    <n v="2"/>
    <n v="1000"/>
    <n v="2000"/>
    <n v="1400"/>
    <n v="200"/>
    <n v="200"/>
    <n v="1800"/>
    <n v="200"/>
    <x v="2"/>
    <x v="1"/>
    <n v="2022"/>
    <n v="1"/>
    <x v="1"/>
  </r>
  <r>
    <d v="2022-02-22T00:00:00"/>
    <s v="DH00418"/>
    <x v="1"/>
    <n v="1"/>
    <n v="2500"/>
    <n v="2500"/>
    <n v="1750"/>
    <n v="250"/>
    <n v="250"/>
    <n v="2250"/>
    <n v="250"/>
    <x v="3"/>
    <x v="1"/>
    <n v="2022"/>
    <n v="1"/>
    <x v="1"/>
  </r>
  <r>
    <d v="2022-02-22T00:00:00"/>
    <s v="DH00419"/>
    <x v="0"/>
    <n v="7"/>
    <n v="1000"/>
    <n v="7000"/>
    <n v="4900"/>
    <n v="700"/>
    <n v="700"/>
    <n v="6300"/>
    <n v="700"/>
    <x v="4"/>
    <x v="1"/>
    <n v="2022"/>
    <n v="1"/>
    <x v="1"/>
  </r>
  <r>
    <d v="2022-02-22T00:00:00"/>
    <s v="DH00420"/>
    <x v="1"/>
    <n v="8"/>
    <n v="2500"/>
    <n v="20000"/>
    <n v="14000"/>
    <n v="2000"/>
    <n v="2000"/>
    <n v="18000"/>
    <n v="2000"/>
    <x v="5"/>
    <x v="1"/>
    <n v="2022"/>
    <n v="1"/>
    <x v="1"/>
  </r>
  <r>
    <d v="2022-02-22T00:00:00"/>
    <s v="DH00421"/>
    <x v="8"/>
    <n v="1"/>
    <n v="4000"/>
    <n v="4000"/>
    <n v="2400"/>
    <n v="400"/>
    <n v="400"/>
    <n v="3200"/>
    <n v="800"/>
    <x v="0"/>
    <x v="1"/>
    <n v="2022"/>
    <n v="1"/>
    <x v="1"/>
  </r>
  <r>
    <d v="2022-02-22T00:00:00"/>
    <s v="DH00422"/>
    <x v="2"/>
    <n v="2"/>
    <n v="3500"/>
    <n v="7000"/>
    <n v="4200"/>
    <n v="700"/>
    <n v="700"/>
    <n v="5600"/>
    <n v="1400"/>
    <x v="1"/>
    <x v="1"/>
    <n v="2022"/>
    <n v="1"/>
    <x v="1"/>
  </r>
  <r>
    <d v="2022-02-22T00:00:00"/>
    <s v="DH00423"/>
    <x v="3"/>
    <n v="4"/>
    <n v="1200"/>
    <n v="4800"/>
    <n v="3360"/>
    <n v="480"/>
    <n v="480"/>
    <n v="4320"/>
    <n v="480"/>
    <x v="2"/>
    <x v="1"/>
    <n v="2022"/>
    <n v="1"/>
    <x v="0"/>
  </r>
  <r>
    <d v="2022-02-22T00:00:00"/>
    <s v="DH00424"/>
    <x v="4"/>
    <n v="6"/>
    <n v="450"/>
    <n v="2700"/>
    <n v="1889.9999999999998"/>
    <n v="270"/>
    <n v="270"/>
    <n v="2430"/>
    <n v="270.00000000000023"/>
    <x v="3"/>
    <x v="1"/>
    <n v="2022"/>
    <n v="1"/>
    <x v="1"/>
  </r>
  <r>
    <d v="2022-02-22T00:00:00"/>
    <s v="DH00424"/>
    <x v="0"/>
    <n v="7"/>
    <n v="1000"/>
    <n v="7000"/>
    <n v="4900"/>
    <n v="700"/>
    <n v="700"/>
    <n v="6300"/>
    <n v="700"/>
    <x v="3"/>
    <x v="1"/>
    <n v="2022"/>
    <n v="0"/>
    <x v="1"/>
  </r>
  <r>
    <d v="2022-02-22T00:00:00"/>
    <s v="DH00424"/>
    <x v="8"/>
    <n v="4"/>
    <n v="4000"/>
    <n v="16000"/>
    <n v="9600"/>
    <n v="1600"/>
    <n v="1600"/>
    <n v="12800"/>
    <n v="3200"/>
    <x v="3"/>
    <x v="1"/>
    <n v="2022"/>
    <n v="0"/>
    <x v="1"/>
  </r>
  <r>
    <d v="2022-02-23T00:00:00"/>
    <s v="DH00425"/>
    <x v="1"/>
    <n v="1"/>
    <n v="2500"/>
    <n v="2500"/>
    <n v="1750"/>
    <n v="250"/>
    <n v="250"/>
    <n v="2250"/>
    <n v="250"/>
    <x v="2"/>
    <x v="1"/>
    <n v="2022"/>
    <n v="1"/>
    <x v="1"/>
  </r>
  <r>
    <d v="2022-02-23T00:00:00"/>
    <s v="DH00426"/>
    <x v="2"/>
    <n v="2"/>
    <n v="3500"/>
    <n v="7000"/>
    <n v="4200"/>
    <n v="700"/>
    <n v="700"/>
    <n v="5600"/>
    <n v="1400"/>
    <x v="3"/>
    <x v="1"/>
    <n v="2022"/>
    <n v="1"/>
    <x v="1"/>
  </r>
  <r>
    <d v="2022-02-23T00:00:00"/>
    <s v="DH00427"/>
    <x v="6"/>
    <n v="1"/>
    <n v="1000"/>
    <n v="1000"/>
    <n v="700"/>
    <n v="100"/>
    <n v="100"/>
    <n v="900"/>
    <n v="100"/>
    <x v="2"/>
    <x v="1"/>
    <n v="2022"/>
    <n v="1"/>
    <x v="0"/>
  </r>
  <r>
    <d v="2022-02-23T00:00:00"/>
    <s v="DH00428"/>
    <x v="4"/>
    <n v="6"/>
    <n v="450"/>
    <n v="2700"/>
    <n v="1889.9999999999998"/>
    <n v="270"/>
    <n v="270"/>
    <n v="2430"/>
    <n v="270.00000000000023"/>
    <x v="3"/>
    <x v="1"/>
    <n v="2022"/>
    <n v="1"/>
    <x v="1"/>
  </r>
  <r>
    <d v="2022-02-23T00:00:00"/>
    <s v="DH00429"/>
    <x v="5"/>
    <n v="1"/>
    <n v="500"/>
    <n v="500"/>
    <n v="350"/>
    <n v="50"/>
    <n v="50"/>
    <n v="450"/>
    <n v="50"/>
    <x v="4"/>
    <x v="1"/>
    <n v="2022"/>
    <n v="1"/>
    <x v="1"/>
  </r>
  <r>
    <d v="2022-02-23T00:00:00"/>
    <s v="DH00430"/>
    <x v="5"/>
    <n v="1"/>
    <n v="500"/>
    <n v="500"/>
    <n v="350"/>
    <n v="50"/>
    <n v="50"/>
    <n v="450"/>
    <n v="50"/>
    <x v="5"/>
    <x v="1"/>
    <n v="2022"/>
    <n v="1"/>
    <x v="1"/>
  </r>
  <r>
    <d v="2022-02-23T00:00:00"/>
    <s v="DH00431"/>
    <x v="0"/>
    <n v="1"/>
    <n v="1000"/>
    <n v="1000"/>
    <n v="700"/>
    <n v="100"/>
    <n v="100"/>
    <n v="900"/>
    <n v="100"/>
    <x v="0"/>
    <x v="1"/>
    <n v="2022"/>
    <n v="1"/>
    <x v="1"/>
  </r>
  <r>
    <d v="2022-02-23T00:00:00"/>
    <s v="DH00432"/>
    <x v="2"/>
    <n v="3"/>
    <n v="3500"/>
    <n v="10500"/>
    <n v="6300"/>
    <n v="1050"/>
    <n v="1050"/>
    <n v="8400"/>
    <n v="2100"/>
    <x v="1"/>
    <x v="1"/>
    <n v="2022"/>
    <n v="1"/>
    <x v="1"/>
  </r>
  <r>
    <d v="2022-02-24T00:00:00"/>
    <s v="DH00433"/>
    <x v="1"/>
    <n v="4"/>
    <n v="2500"/>
    <n v="10000"/>
    <n v="7000"/>
    <n v="1000"/>
    <n v="1000"/>
    <n v="9000"/>
    <n v="1000"/>
    <x v="2"/>
    <x v="1"/>
    <n v="2022"/>
    <n v="1"/>
    <x v="0"/>
  </r>
  <r>
    <d v="2022-02-24T00:00:00"/>
    <s v="DH00434"/>
    <x v="7"/>
    <n v="1"/>
    <n v="3200"/>
    <n v="3200"/>
    <n v="1920"/>
    <n v="320"/>
    <n v="320"/>
    <n v="2560"/>
    <n v="640"/>
    <x v="3"/>
    <x v="1"/>
    <n v="2022"/>
    <n v="1"/>
    <x v="1"/>
  </r>
  <r>
    <d v="2022-02-24T00:00:00"/>
    <s v="DH00435"/>
    <x v="7"/>
    <n v="2"/>
    <n v="3200"/>
    <n v="6400"/>
    <n v="3840"/>
    <n v="640"/>
    <n v="640"/>
    <n v="5120"/>
    <n v="1280"/>
    <x v="0"/>
    <x v="1"/>
    <n v="2022"/>
    <n v="1"/>
    <x v="1"/>
  </r>
  <r>
    <d v="2022-02-24T00:00:00"/>
    <s v="DH00436"/>
    <x v="2"/>
    <n v="4"/>
    <n v="3500"/>
    <n v="14000"/>
    <n v="8400"/>
    <n v="1400"/>
    <n v="1400"/>
    <n v="11200"/>
    <n v="2800"/>
    <x v="1"/>
    <x v="1"/>
    <n v="2022"/>
    <n v="1"/>
    <x v="1"/>
  </r>
  <r>
    <d v="2022-02-24T00:00:00"/>
    <s v="DH00437"/>
    <x v="5"/>
    <n v="1"/>
    <n v="500"/>
    <n v="500"/>
    <n v="350"/>
    <n v="50"/>
    <n v="50"/>
    <n v="450"/>
    <n v="50"/>
    <x v="2"/>
    <x v="1"/>
    <n v="2022"/>
    <n v="1"/>
    <x v="1"/>
  </r>
  <r>
    <d v="2022-02-24T00:00:00"/>
    <s v="DH00438"/>
    <x v="1"/>
    <n v="1"/>
    <n v="2500"/>
    <n v="2500"/>
    <n v="1750"/>
    <n v="250"/>
    <n v="250"/>
    <n v="2250"/>
    <n v="250"/>
    <x v="3"/>
    <x v="1"/>
    <n v="2022"/>
    <n v="1"/>
    <x v="1"/>
  </r>
  <r>
    <d v="2022-02-24T00:00:00"/>
    <s v="DH00439"/>
    <x v="3"/>
    <n v="3"/>
    <n v="1200"/>
    <n v="3600"/>
    <n v="2520"/>
    <n v="360"/>
    <n v="360"/>
    <n v="3240"/>
    <n v="360"/>
    <x v="0"/>
    <x v="1"/>
    <n v="2022"/>
    <n v="1"/>
    <x v="0"/>
  </r>
  <r>
    <d v="2022-02-24T00:00:00"/>
    <s v="DH00440"/>
    <x v="0"/>
    <n v="2"/>
    <n v="1000"/>
    <n v="2000"/>
    <n v="1400"/>
    <n v="200"/>
    <n v="200"/>
    <n v="1800"/>
    <n v="200"/>
    <x v="1"/>
    <x v="1"/>
    <n v="2022"/>
    <n v="1"/>
    <x v="1"/>
  </r>
  <r>
    <d v="2022-02-24T00:00:00"/>
    <s v="DH00440"/>
    <x v="8"/>
    <n v="3"/>
    <n v="4000"/>
    <n v="12000"/>
    <n v="7200"/>
    <n v="1200"/>
    <n v="1200"/>
    <n v="9600"/>
    <n v="2400"/>
    <x v="1"/>
    <x v="1"/>
    <n v="2022"/>
    <n v="0"/>
    <x v="1"/>
  </r>
  <r>
    <d v="2022-02-24T00:00:00"/>
    <s v="DH00440"/>
    <x v="0"/>
    <n v="4"/>
    <n v="1000"/>
    <n v="4000"/>
    <n v="2800"/>
    <n v="400"/>
    <n v="400"/>
    <n v="3600"/>
    <n v="400"/>
    <x v="1"/>
    <x v="1"/>
    <n v="2022"/>
    <n v="0"/>
    <x v="1"/>
  </r>
  <r>
    <d v="2022-02-24T00:00:00"/>
    <s v="DH00440"/>
    <x v="1"/>
    <n v="6"/>
    <n v="2500"/>
    <n v="15000"/>
    <n v="10500"/>
    <n v="1500"/>
    <n v="1500"/>
    <n v="13500"/>
    <n v="1500"/>
    <x v="1"/>
    <x v="1"/>
    <n v="2022"/>
    <n v="0"/>
    <x v="1"/>
  </r>
  <r>
    <d v="2022-02-24T00:00:00"/>
    <s v="DH00440"/>
    <x v="2"/>
    <n v="8"/>
    <n v="3500"/>
    <n v="28000"/>
    <n v="16800"/>
    <n v="2800"/>
    <n v="2800"/>
    <n v="22400"/>
    <n v="5600"/>
    <x v="1"/>
    <x v="1"/>
    <n v="2022"/>
    <n v="0"/>
    <x v="1"/>
  </r>
  <r>
    <d v="2022-02-24T00:00:00"/>
    <s v="DH00440"/>
    <x v="3"/>
    <n v="9"/>
    <n v="1200"/>
    <n v="10800"/>
    <n v="7559.9999999999991"/>
    <n v="1080"/>
    <n v="1080"/>
    <n v="9720"/>
    <n v="1080.0000000000009"/>
    <x v="1"/>
    <x v="1"/>
    <n v="2022"/>
    <n v="0"/>
    <x v="1"/>
  </r>
  <r>
    <d v="2022-02-24T00:00:00"/>
    <s v="DH00440"/>
    <x v="4"/>
    <n v="10"/>
    <n v="450"/>
    <n v="4500"/>
    <n v="3150"/>
    <n v="450"/>
    <n v="450"/>
    <n v="4050"/>
    <n v="450"/>
    <x v="1"/>
    <x v="1"/>
    <n v="2022"/>
    <n v="0"/>
    <x v="1"/>
  </r>
  <r>
    <d v="2022-02-24T00:00:00"/>
    <s v="DH00440"/>
    <x v="5"/>
    <n v="12"/>
    <n v="500"/>
    <n v="6000"/>
    <n v="4200"/>
    <n v="600"/>
    <n v="600"/>
    <n v="5400"/>
    <n v="600"/>
    <x v="1"/>
    <x v="1"/>
    <n v="2022"/>
    <n v="0"/>
    <x v="1"/>
  </r>
  <r>
    <d v="2022-02-25T00:00:00"/>
    <s v="DH00441"/>
    <x v="6"/>
    <n v="5"/>
    <n v="1000"/>
    <n v="5000"/>
    <n v="3500"/>
    <n v="500"/>
    <n v="500"/>
    <n v="4500"/>
    <n v="500"/>
    <x v="3"/>
    <x v="1"/>
    <n v="2022"/>
    <n v="1"/>
    <x v="1"/>
  </r>
  <r>
    <d v="2022-02-25T00:00:00"/>
    <s v="DH00442"/>
    <x v="7"/>
    <n v="16"/>
    <n v="3200"/>
    <n v="51200"/>
    <n v="30720"/>
    <n v="5120"/>
    <n v="5120"/>
    <n v="40960"/>
    <n v="10240"/>
    <x v="4"/>
    <x v="1"/>
    <n v="2022"/>
    <n v="1"/>
    <x v="1"/>
  </r>
  <r>
    <d v="2022-02-25T00:00:00"/>
    <s v="DH00443"/>
    <x v="8"/>
    <n v="1"/>
    <n v="4000"/>
    <n v="4000"/>
    <n v="2400"/>
    <n v="400"/>
    <n v="400"/>
    <n v="3200"/>
    <n v="800"/>
    <x v="5"/>
    <x v="1"/>
    <n v="2022"/>
    <n v="1"/>
    <x v="1"/>
  </r>
  <r>
    <d v="2022-02-25T00:00:00"/>
    <s v="DH00444"/>
    <x v="8"/>
    <n v="1"/>
    <n v="4000"/>
    <n v="4000"/>
    <n v="2400"/>
    <n v="400"/>
    <n v="400"/>
    <n v="3200"/>
    <n v="800"/>
    <x v="4"/>
    <x v="1"/>
    <n v="2022"/>
    <n v="1"/>
    <x v="1"/>
  </r>
  <r>
    <d v="2022-02-25T00:00:00"/>
    <s v="DH00445"/>
    <x v="8"/>
    <n v="2"/>
    <n v="4000"/>
    <n v="8000"/>
    <n v="4800"/>
    <n v="800"/>
    <n v="800"/>
    <n v="6400"/>
    <n v="1600"/>
    <x v="5"/>
    <x v="1"/>
    <n v="2022"/>
    <n v="1"/>
    <x v="0"/>
  </r>
  <r>
    <d v="2022-02-25T00:00:00"/>
    <s v="DH00446"/>
    <x v="2"/>
    <n v="5"/>
    <n v="3500"/>
    <n v="17500"/>
    <n v="10500"/>
    <n v="1750"/>
    <n v="1750"/>
    <n v="14000"/>
    <n v="3500"/>
    <x v="0"/>
    <x v="1"/>
    <n v="2022"/>
    <n v="1"/>
    <x v="0"/>
  </r>
  <r>
    <d v="2022-02-25T00:00:00"/>
    <s v="DH00447"/>
    <x v="3"/>
    <n v="7"/>
    <n v="1200"/>
    <n v="8400"/>
    <n v="5880"/>
    <n v="840"/>
    <n v="840"/>
    <n v="7560"/>
    <n v="840"/>
    <x v="1"/>
    <x v="1"/>
    <n v="2022"/>
    <n v="1"/>
    <x v="0"/>
  </r>
  <r>
    <d v="2022-02-25T00:00:00"/>
    <s v="DH00448"/>
    <x v="4"/>
    <n v="8"/>
    <n v="450"/>
    <n v="3600"/>
    <n v="2520"/>
    <n v="360"/>
    <n v="360"/>
    <n v="3240"/>
    <n v="360"/>
    <x v="2"/>
    <x v="1"/>
    <n v="2022"/>
    <n v="1"/>
    <x v="1"/>
  </r>
  <r>
    <d v="2022-02-26T00:00:00"/>
    <s v="DH00449"/>
    <x v="5"/>
    <n v="20"/>
    <n v="500"/>
    <n v="10000"/>
    <n v="7000"/>
    <n v="1000"/>
    <n v="1000"/>
    <n v="9000"/>
    <n v="1000"/>
    <x v="3"/>
    <x v="1"/>
    <n v="2022"/>
    <n v="1"/>
    <x v="0"/>
  </r>
  <r>
    <d v="2022-02-26T00:00:00"/>
    <s v="DH00450"/>
    <x v="6"/>
    <n v="1"/>
    <n v="1000"/>
    <n v="1000"/>
    <n v="700"/>
    <n v="100"/>
    <n v="100"/>
    <n v="900"/>
    <n v="100"/>
    <x v="0"/>
    <x v="1"/>
    <n v="2022"/>
    <n v="1"/>
    <x v="0"/>
  </r>
  <r>
    <d v="2022-02-26T00:00:00"/>
    <s v="DH00451"/>
    <x v="6"/>
    <n v="2"/>
    <n v="1000"/>
    <n v="2000"/>
    <n v="1400"/>
    <n v="200"/>
    <n v="200"/>
    <n v="1800"/>
    <n v="200"/>
    <x v="1"/>
    <x v="1"/>
    <n v="2022"/>
    <n v="1"/>
    <x v="0"/>
  </r>
  <r>
    <d v="2022-02-26T00:00:00"/>
    <s v="DH00452"/>
    <x v="8"/>
    <n v="3"/>
    <n v="4000"/>
    <n v="12000"/>
    <n v="7200"/>
    <n v="1200"/>
    <n v="1200"/>
    <n v="9600"/>
    <n v="2400"/>
    <x v="2"/>
    <x v="1"/>
    <n v="2022"/>
    <n v="1"/>
    <x v="0"/>
  </r>
  <r>
    <d v="2022-02-26T00:00:00"/>
    <s v="DH00453"/>
    <x v="0"/>
    <n v="4"/>
    <n v="1000"/>
    <n v="4000"/>
    <n v="2800"/>
    <n v="400"/>
    <n v="400"/>
    <n v="3600"/>
    <n v="400"/>
    <x v="3"/>
    <x v="1"/>
    <n v="2022"/>
    <n v="1"/>
    <x v="0"/>
  </r>
  <r>
    <d v="2022-02-26T00:00:00"/>
    <s v="DH00454"/>
    <x v="1"/>
    <n v="4"/>
    <n v="2500"/>
    <n v="10000"/>
    <n v="7000"/>
    <n v="1000"/>
    <n v="1000"/>
    <n v="9000"/>
    <n v="1000"/>
    <x v="4"/>
    <x v="1"/>
    <n v="2022"/>
    <n v="1"/>
    <x v="1"/>
  </r>
  <r>
    <d v="2022-02-26T00:00:00"/>
    <s v="DH00455"/>
    <x v="0"/>
    <n v="1"/>
    <n v="1000"/>
    <n v="1000"/>
    <n v="700"/>
    <n v="100"/>
    <n v="100"/>
    <n v="900"/>
    <n v="100"/>
    <x v="5"/>
    <x v="1"/>
    <n v="2022"/>
    <n v="1"/>
    <x v="0"/>
  </r>
  <r>
    <d v="2022-02-26T00:00:00"/>
    <s v="DH00456"/>
    <x v="1"/>
    <n v="1"/>
    <n v="2500"/>
    <n v="2500"/>
    <n v="1750"/>
    <n v="250"/>
    <n v="250"/>
    <n v="2250"/>
    <n v="250"/>
    <x v="2"/>
    <x v="1"/>
    <n v="2022"/>
    <n v="1"/>
    <x v="1"/>
  </r>
  <r>
    <d v="2022-02-26T00:00:00"/>
    <s v="DH00456"/>
    <x v="8"/>
    <n v="1"/>
    <n v="4000"/>
    <n v="4000"/>
    <n v="2400"/>
    <n v="400"/>
    <n v="400"/>
    <n v="3200"/>
    <n v="800"/>
    <x v="2"/>
    <x v="1"/>
    <n v="2022"/>
    <n v="0"/>
    <x v="1"/>
  </r>
  <r>
    <d v="2022-02-26T00:00:00"/>
    <s v="DH00456"/>
    <x v="2"/>
    <n v="2"/>
    <n v="3500"/>
    <n v="7000"/>
    <n v="4200"/>
    <n v="700"/>
    <n v="700"/>
    <n v="5600"/>
    <n v="1400"/>
    <x v="2"/>
    <x v="1"/>
    <n v="2022"/>
    <n v="0"/>
    <x v="1"/>
  </r>
  <r>
    <d v="2022-02-27T00:00:00"/>
    <s v="DH00457"/>
    <x v="3"/>
    <n v="2"/>
    <n v="1200"/>
    <n v="2400"/>
    <n v="1680"/>
    <n v="240"/>
    <n v="240"/>
    <n v="2160"/>
    <n v="240"/>
    <x v="3"/>
    <x v="1"/>
    <n v="2022"/>
    <n v="1"/>
    <x v="0"/>
  </r>
  <r>
    <d v="2022-02-27T00:00:00"/>
    <s v="DH00458"/>
    <x v="4"/>
    <n v="3"/>
    <n v="450"/>
    <n v="1350"/>
    <n v="944.99999999999989"/>
    <n v="135"/>
    <n v="135"/>
    <n v="1215"/>
    <n v="135.00000000000011"/>
    <x v="4"/>
    <x v="1"/>
    <n v="2022"/>
    <n v="1"/>
    <x v="0"/>
  </r>
  <r>
    <d v="2022-02-27T00:00:00"/>
    <s v="DH00459"/>
    <x v="0"/>
    <n v="8"/>
    <n v="1000"/>
    <n v="8000"/>
    <n v="5600"/>
    <n v="800"/>
    <n v="800"/>
    <n v="7200"/>
    <n v="800"/>
    <x v="5"/>
    <x v="1"/>
    <n v="2022"/>
    <n v="1"/>
    <x v="0"/>
  </r>
  <r>
    <d v="2022-02-27T00:00:00"/>
    <s v="DH00460"/>
    <x v="8"/>
    <n v="9"/>
    <n v="4000"/>
    <n v="36000"/>
    <n v="21600"/>
    <n v="3600"/>
    <n v="3600"/>
    <n v="28800"/>
    <n v="7200"/>
    <x v="2"/>
    <x v="1"/>
    <n v="2022"/>
    <n v="1"/>
    <x v="0"/>
  </r>
  <r>
    <d v="2022-02-27T00:00:00"/>
    <s v="DH00461"/>
    <x v="1"/>
    <n v="1"/>
    <n v="2500"/>
    <n v="2500"/>
    <n v="1750"/>
    <n v="250"/>
    <n v="250"/>
    <n v="2250"/>
    <n v="250"/>
    <x v="3"/>
    <x v="1"/>
    <n v="2022"/>
    <n v="1"/>
    <x v="1"/>
  </r>
  <r>
    <d v="2022-02-27T00:00:00"/>
    <s v="DH00462"/>
    <x v="2"/>
    <n v="3"/>
    <n v="3500"/>
    <n v="10500"/>
    <n v="6300"/>
    <n v="1050"/>
    <n v="1050"/>
    <n v="8400"/>
    <n v="2100"/>
    <x v="4"/>
    <x v="1"/>
    <n v="2022"/>
    <n v="1"/>
    <x v="1"/>
  </r>
  <r>
    <d v="2022-02-27T00:00:00"/>
    <s v="DH00463"/>
    <x v="6"/>
    <n v="6"/>
    <n v="1000"/>
    <n v="6000"/>
    <n v="4200"/>
    <n v="600"/>
    <n v="600"/>
    <n v="5400"/>
    <n v="600"/>
    <x v="5"/>
    <x v="1"/>
    <n v="2022"/>
    <n v="1"/>
    <x v="1"/>
  </r>
  <r>
    <d v="2022-02-27T00:00:00"/>
    <s v="DH00464"/>
    <x v="4"/>
    <n v="15"/>
    <n v="450"/>
    <n v="6750"/>
    <n v="4725"/>
    <n v="675"/>
    <n v="675"/>
    <n v="6075"/>
    <n v="675"/>
    <x v="0"/>
    <x v="1"/>
    <n v="2022"/>
    <n v="1"/>
    <x v="1"/>
  </r>
  <r>
    <d v="2022-02-28T00:00:00"/>
    <s v="DH00465"/>
    <x v="5"/>
    <n v="10"/>
    <n v="500"/>
    <n v="5000"/>
    <n v="3500"/>
    <n v="500"/>
    <n v="500"/>
    <n v="4500"/>
    <n v="500"/>
    <x v="1"/>
    <x v="1"/>
    <n v="2022"/>
    <n v="1"/>
    <x v="1"/>
  </r>
  <r>
    <d v="2022-02-28T00:00:00"/>
    <s v="DH00466"/>
    <x v="5"/>
    <n v="7"/>
    <n v="500"/>
    <n v="3500"/>
    <n v="2450"/>
    <n v="350"/>
    <n v="350"/>
    <n v="3150"/>
    <n v="350"/>
    <x v="2"/>
    <x v="1"/>
    <n v="2022"/>
    <n v="1"/>
    <x v="0"/>
  </r>
  <r>
    <d v="2022-02-28T00:00:00"/>
    <s v="DH00467"/>
    <x v="0"/>
    <n v="4"/>
    <n v="1000"/>
    <n v="4000"/>
    <n v="2800"/>
    <n v="400"/>
    <n v="400"/>
    <n v="3600"/>
    <n v="400"/>
    <x v="3"/>
    <x v="1"/>
    <n v="2022"/>
    <n v="1"/>
    <x v="0"/>
  </r>
  <r>
    <d v="2022-02-28T00:00:00"/>
    <s v="DH00468"/>
    <x v="2"/>
    <n v="1"/>
    <n v="3500"/>
    <n v="3500"/>
    <n v="2100"/>
    <n v="350"/>
    <n v="350"/>
    <n v="2800"/>
    <n v="700"/>
    <x v="0"/>
    <x v="1"/>
    <n v="2022"/>
    <n v="1"/>
    <x v="1"/>
  </r>
  <r>
    <d v="2022-02-28T00:00:00"/>
    <s v="DH00469"/>
    <x v="1"/>
    <n v="5"/>
    <n v="2500"/>
    <n v="12500"/>
    <n v="8750"/>
    <n v="1250"/>
    <n v="1250"/>
    <n v="11250"/>
    <n v="1250"/>
    <x v="1"/>
    <x v="1"/>
    <n v="2022"/>
    <n v="1"/>
    <x v="0"/>
  </r>
  <r>
    <d v="2022-02-28T00:00:00"/>
    <s v="DH00470"/>
    <x v="7"/>
    <n v="1"/>
    <n v="3200"/>
    <n v="3200"/>
    <n v="1920"/>
    <n v="320"/>
    <n v="320"/>
    <n v="2560"/>
    <n v="640"/>
    <x v="2"/>
    <x v="1"/>
    <n v="2022"/>
    <n v="1"/>
    <x v="1"/>
  </r>
  <r>
    <d v="2022-02-28T00:00:00"/>
    <s v="DH00471"/>
    <x v="7"/>
    <n v="1"/>
    <n v="3200"/>
    <n v="3200"/>
    <n v="1920"/>
    <n v="320"/>
    <n v="320"/>
    <n v="2560"/>
    <n v="640"/>
    <x v="3"/>
    <x v="1"/>
    <n v="2022"/>
    <n v="1"/>
    <x v="1"/>
  </r>
  <r>
    <d v="2022-02-28T00:00:00"/>
    <s v="DH00472"/>
    <x v="2"/>
    <n v="1"/>
    <n v="3500"/>
    <n v="3500"/>
    <n v="2100"/>
    <n v="350"/>
    <n v="350"/>
    <n v="2800"/>
    <n v="700"/>
    <x v="0"/>
    <x v="1"/>
    <n v="2022"/>
    <n v="1"/>
    <x v="1"/>
  </r>
  <r>
    <d v="2022-02-28T00:00:00"/>
    <s v="DH00472"/>
    <x v="5"/>
    <n v="1"/>
    <n v="500"/>
    <n v="500"/>
    <n v="350"/>
    <n v="50"/>
    <n v="50"/>
    <n v="450"/>
    <n v="50"/>
    <x v="0"/>
    <x v="1"/>
    <n v="2022"/>
    <n v="0"/>
    <x v="1"/>
  </r>
  <r>
    <d v="2022-02-28T00:00:00"/>
    <s v="DH00472"/>
    <x v="1"/>
    <n v="5"/>
    <n v="2500"/>
    <n v="12500"/>
    <n v="8750"/>
    <n v="1250"/>
    <n v="1250"/>
    <n v="11250"/>
    <n v="1250"/>
    <x v="0"/>
    <x v="1"/>
    <n v="2022"/>
    <n v="0"/>
    <x v="1"/>
  </r>
  <r>
    <d v="2022-03-01T00:00:00"/>
    <s v="DH00473"/>
    <x v="3"/>
    <n v="1"/>
    <n v="1200"/>
    <n v="1200"/>
    <n v="840"/>
    <n v="120"/>
    <n v="120"/>
    <n v="1080"/>
    <n v="120"/>
    <x v="5"/>
    <x v="2"/>
    <n v="2022"/>
    <n v="1"/>
    <x v="1"/>
  </r>
  <r>
    <d v="2022-03-01T00:00:00"/>
    <s v="DH00474"/>
    <x v="0"/>
    <n v="3"/>
    <n v="1000"/>
    <n v="3000"/>
    <n v="2100"/>
    <n v="300"/>
    <n v="300"/>
    <n v="2700"/>
    <n v="300"/>
    <x v="0"/>
    <x v="2"/>
    <n v="2022"/>
    <n v="1"/>
    <x v="0"/>
  </r>
  <r>
    <d v="2022-03-01T00:00:00"/>
    <s v="DH00475"/>
    <x v="8"/>
    <n v="5"/>
    <n v="4000"/>
    <n v="20000"/>
    <n v="12000"/>
    <n v="2000"/>
    <n v="2000"/>
    <n v="16000"/>
    <n v="4000"/>
    <x v="1"/>
    <x v="2"/>
    <n v="2022"/>
    <n v="1"/>
    <x v="0"/>
  </r>
  <r>
    <d v="2022-03-01T00:00:00"/>
    <s v="DH00476"/>
    <x v="0"/>
    <n v="1"/>
    <n v="1000"/>
    <n v="1000"/>
    <n v="700"/>
    <n v="100"/>
    <n v="100"/>
    <n v="900"/>
    <n v="100"/>
    <x v="2"/>
    <x v="2"/>
    <n v="2022"/>
    <n v="1"/>
    <x v="1"/>
  </r>
  <r>
    <d v="2022-03-01T00:00:00"/>
    <s v="DH00477"/>
    <x v="2"/>
    <n v="1"/>
    <n v="3500"/>
    <n v="3500"/>
    <n v="2100"/>
    <n v="350"/>
    <n v="350"/>
    <n v="2800"/>
    <n v="700"/>
    <x v="3"/>
    <x v="2"/>
    <n v="2022"/>
    <n v="1"/>
    <x v="1"/>
  </r>
  <r>
    <d v="2022-03-01T00:00:00"/>
    <s v="DH00478"/>
    <x v="1"/>
    <n v="3"/>
    <n v="2500"/>
    <n v="7500"/>
    <n v="5250"/>
    <n v="750"/>
    <n v="750"/>
    <n v="6750"/>
    <n v="750"/>
    <x v="0"/>
    <x v="2"/>
    <n v="2022"/>
    <n v="1"/>
    <x v="1"/>
  </r>
  <r>
    <d v="2022-03-01T00:00:00"/>
    <s v="DH00479"/>
    <x v="1"/>
    <n v="2"/>
    <n v="2500"/>
    <n v="5000"/>
    <n v="3500"/>
    <n v="500"/>
    <n v="500"/>
    <n v="4500"/>
    <n v="500"/>
    <x v="1"/>
    <x v="2"/>
    <n v="2022"/>
    <n v="1"/>
    <x v="1"/>
  </r>
  <r>
    <d v="2022-03-01T00:00:00"/>
    <s v="DH00480"/>
    <x v="0"/>
    <n v="1"/>
    <n v="1000"/>
    <n v="1000"/>
    <n v="700"/>
    <n v="100"/>
    <n v="100"/>
    <n v="900"/>
    <n v="100"/>
    <x v="2"/>
    <x v="2"/>
    <n v="2022"/>
    <n v="1"/>
    <x v="0"/>
  </r>
  <r>
    <d v="2022-03-02T00:00:00"/>
    <s v="DH00481"/>
    <x v="1"/>
    <n v="4"/>
    <n v="2500"/>
    <n v="10000"/>
    <n v="7000"/>
    <n v="1000"/>
    <n v="1000"/>
    <n v="9000"/>
    <n v="1000"/>
    <x v="3"/>
    <x v="2"/>
    <n v="2022"/>
    <n v="1"/>
    <x v="1"/>
  </r>
  <r>
    <d v="2022-03-02T00:00:00"/>
    <s v="DH00482"/>
    <x v="2"/>
    <n v="1"/>
    <n v="3500"/>
    <n v="3500"/>
    <n v="2100"/>
    <n v="350"/>
    <n v="350"/>
    <n v="2800"/>
    <n v="700"/>
    <x v="0"/>
    <x v="2"/>
    <n v="2022"/>
    <n v="1"/>
    <x v="0"/>
  </r>
  <r>
    <d v="2022-03-02T00:00:00"/>
    <s v="DH00483"/>
    <x v="3"/>
    <n v="2"/>
    <n v="1200"/>
    <n v="2400"/>
    <n v="1680"/>
    <n v="240"/>
    <n v="240"/>
    <n v="2160"/>
    <n v="240"/>
    <x v="1"/>
    <x v="2"/>
    <n v="2022"/>
    <n v="1"/>
    <x v="1"/>
  </r>
  <r>
    <d v="2022-03-02T00:00:00"/>
    <s v="DH00484"/>
    <x v="4"/>
    <n v="20"/>
    <n v="450"/>
    <n v="9000"/>
    <n v="6300"/>
    <n v="900"/>
    <n v="900"/>
    <n v="8100"/>
    <n v="900"/>
    <x v="2"/>
    <x v="2"/>
    <n v="2022"/>
    <n v="1"/>
    <x v="1"/>
  </r>
  <r>
    <d v="2022-03-02T00:00:00"/>
    <s v="DH00485"/>
    <x v="5"/>
    <n v="2"/>
    <n v="500"/>
    <n v="1000"/>
    <n v="700"/>
    <n v="100"/>
    <n v="100"/>
    <n v="900"/>
    <n v="100"/>
    <x v="3"/>
    <x v="2"/>
    <n v="2022"/>
    <n v="1"/>
    <x v="1"/>
  </r>
  <r>
    <d v="2022-03-02T00:00:00"/>
    <s v="DH00486"/>
    <x v="6"/>
    <n v="1"/>
    <n v="1000"/>
    <n v="1000"/>
    <n v="700"/>
    <n v="100"/>
    <n v="100"/>
    <n v="900"/>
    <n v="100"/>
    <x v="4"/>
    <x v="2"/>
    <n v="2022"/>
    <n v="1"/>
    <x v="1"/>
  </r>
  <r>
    <d v="2022-03-02T00:00:00"/>
    <s v="DH00487"/>
    <x v="7"/>
    <n v="3"/>
    <n v="3200"/>
    <n v="9600"/>
    <n v="5760"/>
    <n v="960"/>
    <n v="960"/>
    <n v="7680"/>
    <n v="1920"/>
    <x v="5"/>
    <x v="2"/>
    <n v="2022"/>
    <n v="1"/>
    <x v="0"/>
  </r>
  <r>
    <d v="2022-03-02T00:00:00"/>
    <s v="DH00488"/>
    <x v="8"/>
    <n v="1"/>
    <n v="4000"/>
    <n v="4000"/>
    <n v="2400"/>
    <n v="400"/>
    <n v="400"/>
    <n v="3200"/>
    <n v="800"/>
    <x v="3"/>
    <x v="2"/>
    <n v="2022"/>
    <n v="1"/>
    <x v="1"/>
  </r>
  <r>
    <d v="2022-03-02T00:00:00"/>
    <s v="DH00488"/>
    <x v="8"/>
    <n v="2"/>
    <n v="4000"/>
    <n v="8000"/>
    <n v="4800"/>
    <n v="800"/>
    <n v="800"/>
    <n v="6400"/>
    <n v="1600"/>
    <x v="3"/>
    <x v="2"/>
    <n v="2022"/>
    <n v="0"/>
    <x v="1"/>
  </r>
  <r>
    <d v="2022-03-02T00:00:00"/>
    <s v="DH00488"/>
    <x v="8"/>
    <n v="4"/>
    <n v="4000"/>
    <n v="16000"/>
    <n v="9600"/>
    <n v="1600"/>
    <n v="1600"/>
    <n v="12800"/>
    <n v="3200"/>
    <x v="3"/>
    <x v="2"/>
    <n v="2022"/>
    <n v="0"/>
    <x v="1"/>
  </r>
  <r>
    <d v="2022-03-03T00:00:00"/>
    <s v="DH00489"/>
    <x v="2"/>
    <n v="3"/>
    <n v="3500"/>
    <n v="10500"/>
    <n v="6300"/>
    <n v="1050"/>
    <n v="1050"/>
    <n v="8400"/>
    <n v="2100"/>
    <x v="3"/>
    <x v="2"/>
    <n v="2022"/>
    <n v="1"/>
    <x v="1"/>
  </r>
  <r>
    <d v="2022-03-03T00:00:00"/>
    <s v="DH00490"/>
    <x v="3"/>
    <n v="1"/>
    <n v="1200"/>
    <n v="1200"/>
    <n v="840"/>
    <n v="120"/>
    <n v="120"/>
    <n v="1080"/>
    <n v="120"/>
    <x v="4"/>
    <x v="2"/>
    <n v="2022"/>
    <n v="1"/>
    <x v="1"/>
  </r>
  <r>
    <d v="2022-03-03T00:00:00"/>
    <s v="DH00491"/>
    <x v="4"/>
    <n v="2"/>
    <n v="450"/>
    <n v="900"/>
    <n v="630"/>
    <n v="90"/>
    <n v="90"/>
    <n v="810"/>
    <n v="90"/>
    <x v="5"/>
    <x v="2"/>
    <n v="2022"/>
    <n v="1"/>
    <x v="1"/>
  </r>
  <r>
    <d v="2022-03-03T00:00:00"/>
    <s v="DH00492"/>
    <x v="5"/>
    <n v="4"/>
    <n v="500"/>
    <n v="2000"/>
    <n v="1400"/>
    <n v="200"/>
    <n v="200"/>
    <n v="1800"/>
    <n v="200"/>
    <x v="4"/>
    <x v="2"/>
    <n v="2022"/>
    <n v="1"/>
    <x v="0"/>
  </r>
  <r>
    <d v="2022-03-03T00:00:00"/>
    <s v="DH00493"/>
    <x v="6"/>
    <n v="5"/>
    <n v="1000"/>
    <n v="5000"/>
    <n v="3500"/>
    <n v="500"/>
    <n v="500"/>
    <n v="4500"/>
    <n v="500"/>
    <x v="5"/>
    <x v="2"/>
    <n v="2022"/>
    <n v="1"/>
    <x v="1"/>
  </r>
  <r>
    <d v="2022-03-03T00:00:00"/>
    <s v="DH00494"/>
    <x v="6"/>
    <n v="8"/>
    <n v="1000"/>
    <n v="8000"/>
    <n v="5600"/>
    <n v="800"/>
    <n v="800"/>
    <n v="7200"/>
    <n v="800"/>
    <x v="0"/>
    <x v="2"/>
    <n v="2022"/>
    <n v="1"/>
    <x v="0"/>
  </r>
  <r>
    <d v="2022-03-03T00:00:00"/>
    <s v="DH00495"/>
    <x v="6"/>
    <n v="2"/>
    <n v="1000"/>
    <n v="2000"/>
    <n v="1400"/>
    <n v="200"/>
    <n v="200"/>
    <n v="1800"/>
    <n v="200"/>
    <x v="1"/>
    <x v="2"/>
    <n v="2022"/>
    <n v="1"/>
    <x v="1"/>
  </r>
  <r>
    <d v="2022-03-03T00:00:00"/>
    <s v="DH00496"/>
    <x v="7"/>
    <n v="1"/>
    <n v="3200"/>
    <n v="3200"/>
    <n v="1920"/>
    <n v="320"/>
    <n v="320"/>
    <n v="2560"/>
    <n v="640"/>
    <x v="2"/>
    <x v="2"/>
    <n v="2022"/>
    <n v="1"/>
    <x v="1"/>
  </r>
  <r>
    <d v="2022-03-04T00:00:00"/>
    <s v="DH00497"/>
    <x v="8"/>
    <n v="7"/>
    <n v="4000"/>
    <n v="28000"/>
    <n v="16800"/>
    <n v="2800"/>
    <n v="2800"/>
    <n v="22400"/>
    <n v="5600"/>
    <x v="3"/>
    <x v="2"/>
    <n v="2022"/>
    <n v="1"/>
    <x v="1"/>
  </r>
  <r>
    <d v="2022-03-04T00:00:00"/>
    <s v="DH00498"/>
    <x v="8"/>
    <n v="8"/>
    <n v="4000"/>
    <n v="32000"/>
    <n v="19200"/>
    <n v="3200"/>
    <n v="3200"/>
    <n v="25600"/>
    <n v="6400"/>
    <x v="0"/>
    <x v="2"/>
    <n v="2022"/>
    <n v="1"/>
    <x v="1"/>
  </r>
  <r>
    <d v="2022-03-04T00:00:00"/>
    <s v="DH00499"/>
    <x v="8"/>
    <n v="1"/>
    <n v="4000"/>
    <n v="4000"/>
    <n v="2400"/>
    <n v="400"/>
    <n v="400"/>
    <n v="3200"/>
    <n v="800"/>
    <x v="1"/>
    <x v="2"/>
    <n v="2022"/>
    <n v="1"/>
    <x v="1"/>
  </r>
  <r>
    <d v="2022-03-04T00:00:00"/>
    <s v="DH00500"/>
    <x v="2"/>
    <n v="2"/>
    <n v="3500"/>
    <n v="7000"/>
    <n v="4200"/>
    <n v="700"/>
    <n v="700"/>
    <n v="5600"/>
    <n v="1400"/>
    <x v="2"/>
    <x v="2"/>
    <n v="2022"/>
    <n v="1"/>
    <x v="1"/>
  </r>
  <r>
    <d v="2022-03-04T00:00:00"/>
    <s v="DH00501"/>
    <x v="3"/>
    <n v="4"/>
    <n v="1200"/>
    <n v="4800"/>
    <n v="3360"/>
    <n v="480"/>
    <n v="480"/>
    <n v="4320"/>
    <n v="480"/>
    <x v="3"/>
    <x v="2"/>
    <n v="2022"/>
    <n v="1"/>
    <x v="1"/>
  </r>
  <r>
    <d v="2022-03-04T00:00:00"/>
    <s v="DH00502"/>
    <x v="4"/>
    <n v="6"/>
    <n v="450"/>
    <n v="2700"/>
    <n v="1889.9999999999998"/>
    <n v="270"/>
    <n v="270"/>
    <n v="2430"/>
    <n v="270.00000000000023"/>
    <x v="4"/>
    <x v="2"/>
    <n v="2022"/>
    <n v="1"/>
    <x v="0"/>
  </r>
  <r>
    <d v="2022-03-04T00:00:00"/>
    <s v="DH00503"/>
    <x v="5"/>
    <n v="7"/>
    <n v="500"/>
    <n v="3500"/>
    <n v="2450"/>
    <n v="350"/>
    <n v="350"/>
    <n v="3150"/>
    <n v="350"/>
    <x v="5"/>
    <x v="2"/>
    <n v="2022"/>
    <n v="1"/>
    <x v="1"/>
  </r>
  <r>
    <d v="2022-03-04T00:00:00"/>
    <s v="DH00504"/>
    <x v="6"/>
    <n v="4"/>
    <n v="1000"/>
    <n v="4000"/>
    <n v="2800"/>
    <n v="400"/>
    <n v="400"/>
    <n v="3600"/>
    <n v="400"/>
    <x v="1"/>
    <x v="2"/>
    <n v="2022"/>
    <n v="1"/>
    <x v="1"/>
  </r>
  <r>
    <d v="2022-03-04T00:00:00"/>
    <s v="DH00504"/>
    <x v="6"/>
    <n v="1"/>
    <n v="1000"/>
    <n v="1000"/>
    <n v="700"/>
    <n v="100"/>
    <n v="100"/>
    <n v="900"/>
    <n v="100"/>
    <x v="1"/>
    <x v="2"/>
    <n v="2022"/>
    <n v="0"/>
    <x v="1"/>
  </r>
  <r>
    <d v="2022-03-04T00:00:00"/>
    <s v="DH00504"/>
    <x v="8"/>
    <n v="2"/>
    <n v="4000"/>
    <n v="8000"/>
    <n v="4800"/>
    <n v="800"/>
    <n v="800"/>
    <n v="6400"/>
    <n v="1600"/>
    <x v="1"/>
    <x v="2"/>
    <n v="2022"/>
    <n v="0"/>
    <x v="1"/>
  </r>
  <r>
    <d v="2022-03-05T00:00:00"/>
    <s v="DH00505"/>
    <x v="0"/>
    <n v="1"/>
    <n v="1000"/>
    <n v="1000"/>
    <n v="700"/>
    <n v="100"/>
    <n v="100"/>
    <n v="900"/>
    <n v="100"/>
    <x v="3"/>
    <x v="2"/>
    <n v="2022"/>
    <n v="1"/>
    <x v="1"/>
  </r>
  <r>
    <d v="2022-03-05T00:00:00"/>
    <s v="DH00506"/>
    <x v="1"/>
    <n v="6"/>
    <n v="2500"/>
    <n v="15000"/>
    <n v="10500"/>
    <n v="1500"/>
    <n v="1500"/>
    <n v="13500"/>
    <n v="1500"/>
    <x v="4"/>
    <x v="2"/>
    <n v="2022"/>
    <n v="1"/>
    <x v="0"/>
  </r>
  <r>
    <d v="2022-03-05T00:00:00"/>
    <s v="DH00507"/>
    <x v="0"/>
    <n v="1"/>
    <n v="1000"/>
    <n v="1000"/>
    <n v="700"/>
    <n v="100"/>
    <n v="100"/>
    <n v="900"/>
    <n v="100"/>
    <x v="5"/>
    <x v="2"/>
    <n v="2022"/>
    <n v="1"/>
    <x v="1"/>
  </r>
  <r>
    <d v="2022-03-05T00:00:00"/>
    <s v="DH00508"/>
    <x v="1"/>
    <n v="1"/>
    <n v="2500"/>
    <n v="2500"/>
    <n v="1750"/>
    <n v="250"/>
    <n v="250"/>
    <n v="2250"/>
    <n v="250"/>
    <x v="2"/>
    <x v="2"/>
    <n v="2022"/>
    <n v="1"/>
    <x v="0"/>
  </r>
  <r>
    <d v="2022-03-05T00:00:00"/>
    <s v="DH00509"/>
    <x v="8"/>
    <n v="1"/>
    <n v="4000"/>
    <n v="4000"/>
    <n v="2400"/>
    <n v="400"/>
    <n v="400"/>
    <n v="3200"/>
    <n v="800"/>
    <x v="3"/>
    <x v="2"/>
    <n v="2022"/>
    <n v="1"/>
    <x v="0"/>
  </r>
  <r>
    <d v="2022-03-05T00:00:00"/>
    <s v="DH00510"/>
    <x v="2"/>
    <n v="3"/>
    <n v="3500"/>
    <n v="10500"/>
    <n v="6300"/>
    <n v="1050"/>
    <n v="1050"/>
    <n v="8400"/>
    <n v="2100"/>
    <x v="4"/>
    <x v="2"/>
    <n v="2022"/>
    <n v="1"/>
    <x v="0"/>
  </r>
  <r>
    <d v="2022-03-05T00:00:00"/>
    <s v="DH00511"/>
    <x v="3"/>
    <n v="4"/>
    <n v="1200"/>
    <n v="4800"/>
    <n v="3360"/>
    <n v="480"/>
    <n v="480"/>
    <n v="4320"/>
    <n v="480"/>
    <x v="5"/>
    <x v="2"/>
    <n v="2022"/>
    <n v="1"/>
    <x v="1"/>
  </r>
  <r>
    <d v="2022-03-05T00:00:00"/>
    <s v="DH00512"/>
    <x v="4"/>
    <n v="1"/>
    <n v="450"/>
    <n v="450"/>
    <n v="315"/>
    <n v="45"/>
    <n v="45"/>
    <n v="405"/>
    <n v="45"/>
    <x v="0"/>
    <x v="2"/>
    <n v="2022"/>
    <n v="1"/>
    <x v="0"/>
  </r>
  <r>
    <d v="2022-03-05T00:00:00"/>
    <s v="DH00512"/>
    <x v="0"/>
    <n v="2"/>
    <n v="1000"/>
    <n v="2000"/>
    <n v="1400"/>
    <n v="200"/>
    <n v="200"/>
    <n v="1800"/>
    <n v="200"/>
    <x v="0"/>
    <x v="2"/>
    <n v="2022"/>
    <n v="0"/>
    <x v="0"/>
  </r>
  <r>
    <d v="2022-03-05T00:00:00"/>
    <s v="DH00512"/>
    <x v="8"/>
    <n v="1"/>
    <n v="4000"/>
    <n v="4000"/>
    <n v="2400"/>
    <n v="400"/>
    <n v="400"/>
    <n v="3200"/>
    <n v="800"/>
    <x v="0"/>
    <x v="2"/>
    <n v="2022"/>
    <n v="0"/>
    <x v="0"/>
  </r>
  <r>
    <d v="2022-03-05T00:00:00"/>
    <s v="DH00512"/>
    <x v="1"/>
    <n v="1"/>
    <n v="2500"/>
    <n v="2500"/>
    <n v="1750"/>
    <n v="250"/>
    <n v="250"/>
    <n v="2250"/>
    <n v="250"/>
    <x v="0"/>
    <x v="2"/>
    <n v="2022"/>
    <n v="0"/>
    <x v="0"/>
  </r>
  <r>
    <d v="2022-03-05T00:00:00"/>
    <s v="DH00512"/>
    <x v="2"/>
    <n v="1"/>
    <n v="3500"/>
    <n v="3500"/>
    <n v="2100"/>
    <n v="350"/>
    <n v="350"/>
    <n v="2800"/>
    <n v="700"/>
    <x v="0"/>
    <x v="2"/>
    <n v="2022"/>
    <n v="0"/>
    <x v="0"/>
  </r>
  <r>
    <d v="2022-03-05T00:00:00"/>
    <s v="DH00512"/>
    <x v="6"/>
    <n v="3"/>
    <n v="1000"/>
    <n v="3000"/>
    <n v="2100"/>
    <n v="300"/>
    <n v="300"/>
    <n v="2700"/>
    <n v="300"/>
    <x v="0"/>
    <x v="2"/>
    <n v="2022"/>
    <n v="0"/>
    <x v="0"/>
  </r>
  <r>
    <d v="2022-03-06T00:00:00"/>
    <s v="DH00513"/>
    <x v="4"/>
    <n v="2"/>
    <n v="450"/>
    <n v="900"/>
    <n v="630"/>
    <n v="90"/>
    <n v="90"/>
    <n v="810"/>
    <n v="90"/>
    <x v="2"/>
    <x v="2"/>
    <n v="2022"/>
    <n v="1"/>
    <x v="1"/>
  </r>
  <r>
    <d v="2022-03-06T00:00:00"/>
    <s v="DH00514"/>
    <x v="5"/>
    <n v="3"/>
    <n v="500"/>
    <n v="1500"/>
    <n v="1050"/>
    <n v="150"/>
    <n v="150"/>
    <n v="1350"/>
    <n v="150"/>
    <x v="3"/>
    <x v="2"/>
    <n v="2022"/>
    <n v="1"/>
    <x v="1"/>
  </r>
  <r>
    <d v="2022-03-06T00:00:00"/>
    <s v="DH00515"/>
    <x v="5"/>
    <n v="4"/>
    <n v="500"/>
    <n v="2000"/>
    <n v="1400"/>
    <n v="200"/>
    <n v="200"/>
    <n v="1800"/>
    <n v="200"/>
    <x v="2"/>
    <x v="2"/>
    <n v="2022"/>
    <n v="1"/>
    <x v="1"/>
  </r>
  <r>
    <d v="2022-03-06T00:00:00"/>
    <s v="DH00516"/>
    <x v="0"/>
    <n v="6"/>
    <n v="1000"/>
    <n v="6000"/>
    <n v="4200"/>
    <n v="600"/>
    <n v="600"/>
    <n v="5400"/>
    <n v="600"/>
    <x v="3"/>
    <x v="2"/>
    <n v="2022"/>
    <n v="1"/>
    <x v="1"/>
  </r>
  <r>
    <d v="2022-03-06T00:00:00"/>
    <s v="DH00517"/>
    <x v="2"/>
    <n v="8"/>
    <n v="3500"/>
    <n v="28000"/>
    <n v="16800"/>
    <n v="2800"/>
    <n v="2800"/>
    <n v="22400"/>
    <n v="5600"/>
    <x v="4"/>
    <x v="2"/>
    <n v="2022"/>
    <n v="1"/>
    <x v="1"/>
  </r>
  <r>
    <d v="2022-03-06T00:00:00"/>
    <s v="DH00518"/>
    <x v="1"/>
    <n v="9"/>
    <n v="2500"/>
    <n v="22500"/>
    <n v="15749.999999999998"/>
    <n v="2250"/>
    <n v="2250"/>
    <n v="20250"/>
    <n v="2250.0000000000018"/>
    <x v="5"/>
    <x v="2"/>
    <n v="2022"/>
    <n v="1"/>
    <x v="0"/>
  </r>
  <r>
    <d v="2022-03-06T00:00:00"/>
    <s v="DH00519"/>
    <x v="7"/>
    <n v="10"/>
    <n v="3200"/>
    <n v="32000"/>
    <n v="19200"/>
    <n v="3200"/>
    <n v="3200"/>
    <n v="25600"/>
    <n v="6400"/>
    <x v="0"/>
    <x v="2"/>
    <n v="2022"/>
    <n v="1"/>
    <x v="0"/>
  </r>
  <r>
    <d v="2022-03-06T00:00:00"/>
    <s v="DH00520"/>
    <x v="7"/>
    <n v="12"/>
    <n v="3200"/>
    <n v="38400"/>
    <n v="23040"/>
    <n v="3840"/>
    <n v="3840"/>
    <n v="30720"/>
    <n v="7680"/>
    <x v="2"/>
    <x v="2"/>
    <n v="2022"/>
    <n v="1"/>
    <x v="1"/>
  </r>
  <r>
    <d v="2022-03-06T00:00:00"/>
    <s v="DH00520"/>
    <x v="2"/>
    <n v="5"/>
    <n v="3500"/>
    <n v="17500"/>
    <n v="10500"/>
    <n v="1750"/>
    <n v="1750"/>
    <n v="14000"/>
    <n v="3500"/>
    <x v="2"/>
    <x v="2"/>
    <n v="2022"/>
    <n v="0"/>
    <x v="1"/>
  </r>
  <r>
    <d v="2022-03-06T00:00:00"/>
    <s v="DH00520"/>
    <x v="5"/>
    <n v="16"/>
    <n v="500"/>
    <n v="8000"/>
    <n v="5600"/>
    <n v="800"/>
    <n v="800"/>
    <n v="7200"/>
    <n v="800"/>
    <x v="2"/>
    <x v="2"/>
    <n v="2022"/>
    <n v="0"/>
    <x v="1"/>
  </r>
  <r>
    <d v="2022-03-07T00:00:00"/>
    <s v="DH00521"/>
    <x v="1"/>
    <n v="1"/>
    <n v="2500"/>
    <n v="2500"/>
    <n v="1750"/>
    <n v="250"/>
    <n v="250"/>
    <n v="2250"/>
    <n v="250"/>
    <x v="0"/>
    <x v="2"/>
    <n v="2022"/>
    <n v="1"/>
    <x v="0"/>
  </r>
  <r>
    <d v="2022-03-07T00:00:00"/>
    <s v="DH00522"/>
    <x v="3"/>
    <n v="1"/>
    <n v="1200"/>
    <n v="1200"/>
    <n v="840"/>
    <n v="120"/>
    <n v="120"/>
    <n v="1080"/>
    <n v="120"/>
    <x v="1"/>
    <x v="2"/>
    <n v="2022"/>
    <n v="1"/>
    <x v="1"/>
  </r>
  <r>
    <d v="2022-03-07T00:00:00"/>
    <s v="DH00523"/>
    <x v="0"/>
    <n v="2"/>
    <n v="1000"/>
    <n v="2000"/>
    <n v="1400"/>
    <n v="200"/>
    <n v="200"/>
    <n v="1800"/>
    <n v="200"/>
    <x v="2"/>
    <x v="2"/>
    <n v="2022"/>
    <n v="1"/>
    <x v="0"/>
  </r>
  <r>
    <d v="2022-03-07T00:00:00"/>
    <s v="DH00524"/>
    <x v="8"/>
    <n v="1"/>
    <n v="4000"/>
    <n v="4000"/>
    <n v="2400"/>
    <n v="400"/>
    <n v="400"/>
    <n v="3200"/>
    <n v="800"/>
    <x v="3"/>
    <x v="2"/>
    <n v="2022"/>
    <n v="1"/>
    <x v="0"/>
  </r>
  <r>
    <d v="2022-03-07T00:00:00"/>
    <s v="DH00525"/>
    <x v="1"/>
    <n v="7"/>
    <n v="2500"/>
    <n v="17500"/>
    <n v="12250"/>
    <n v="1750"/>
    <n v="1750"/>
    <n v="15750"/>
    <n v="1750"/>
    <x v="0"/>
    <x v="2"/>
    <n v="2022"/>
    <n v="1"/>
    <x v="1"/>
  </r>
  <r>
    <d v="2022-03-07T00:00:00"/>
    <s v="DH00526"/>
    <x v="2"/>
    <n v="8"/>
    <n v="3500"/>
    <n v="28000"/>
    <n v="16800"/>
    <n v="2800"/>
    <n v="2800"/>
    <n v="22400"/>
    <n v="5600"/>
    <x v="1"/>
    <x v="2"/>
    <n v="2022"/>
    <n v="1"/>
    <x v="1"/>
  </r>
  <r>
    <d v="2022-03-07T00:00:00"/>
    <s v="DH00527"/>
    <x v="6"/>
    <n v="1"/>
    <n v="1000"/>
    <n v="1000"/>
    <n v="700"/>
    <n v="100"/>
    <n v="100"/>
    <n v="900"/>
    <n v="100"/>
    <x v="2"/>
    <x v="2"/>
    <n v="2022"/>
    <n v="1"/>
    <x v="0"/>
  </r>
  <r>
    <d v="2022-03-07T00:00:00"/>
    <s v="DH00528"/>
    <x v="0"/>
    <n v="1"/>
    <n v="1000"/>
    <n v="1000"/>
    <n v="700"/>
    <n v="100"/>
    <n v="100"/>
    <n v="900"/>
    <n v="100"/>
    <x v="3"/>
    <x v="2"/>
    <n v="2022"/>
    <n v="1"/>
    <x v="1"/>
  </r>
  <r>
    <d v="2022-03-08T00:00:00"/>
    <s v="DH00529"/>
    <x v="1"/>
    <n v="2"/>
    <n v="2500"/>
    <n v="5000"/>
    <n v="3500"/>
    <n v="500"/>
    <n v="500"/>
    <n v="4500"/>
    <n v="500"/>
    <x v="4"/>
    <x v="2"/>
    <n v="2022"/>
    <n v="1"/>
    <x v="0"/>
  </r>
  <r>
    <d v="2022-03-08T00:00:00"/>
    <s v="DH00530"/>
    <x v="0"/>
    <n v="3"/>
    <n v="1000"/>
    <n v="3000"/>
    <n v="2100"/>
    <n v="300"/>
    <n v="300"/>
    <n v="2700"/>
    <n v="300"/>
    <x v="5"/>
    <x v="2"/>
    <n v="2022"/>
    <n v="1"/>
    <x v="1"/>
  </r>
  <r>
    <d v="2022-03-08T00:00:00"/>
    <s v="DH00531"/>
    <x v="0"/>
    <n v="4"/>
    <n v="1000"/>
    <n v="4000"/>
    <n v="2800"/>
    <n v="400"/>
    <n v="400"/>
    <n v="3600"/>
    <n v="400"/>
    <x v="0"/>
    <x v="2"/>
    <n v="2022"/>
    <n v="1"/>
    <x v="1"/>
  </r>
  <r>
    <d v="2022-03-08T00:00:00"/>
    <s v="DH00532"/>
    <x v="1"/>
    <n v="4"/>
    <n v="2500"/>
    <n v="10000"/>
    <n v="7000"/>
    <n v="1000"/>
    <n v="1000"/>
    <n v="9000"/>
    <n v="1000"/>
    <x v="1"/>
    <x v="2"/>
    <n v="2022"/>
    <n v="1"/>
    <x v="0"/>
  </r>
  <r>
    <d v="2022-03-08T00:00:00"/>
    <s v="DH00533"/>
    <x v="2"/>
    <n v="1"/>
    <n v="3500"/>
    <n v="3500"/>
    <n v="2100"/>
    <n v="350"/>
    <n v="350"/>
    <n v="2800"/>
    <n v="700"/>
    <x v="2"/>
    <x v="2"/>
    <n v="2022"/>
    <n v="1"/>
    <x v="0"/>
  </r>
  <r>
    <d v="2022-03-08T00:00:00"/>
    <s v="DH00534"/>
    <x v="3"/>
    <n v="1"/>
    <n v="1200"/>
    <n v="1200"/>
    <n v="840"/>
    <n v="120"/>
    <n v="120"/>
    <n v="1080"/>
    <n v="120"/>
    <x v="3"/>
    <x v="2"/>
    <n v="2022"/>
    <n v="1"/>
    <x v="1"/>
  </r>
  <r>
    <d v="2022-03-08T00:00:00"/>
    <s v="DH00535"/>
    <x v="4"/>
    <n v="1"/>
    <n v="450"/>
    <n v="450"/>
    <n v="315"/>
    <n v="45"/>
    <n v="45"/>
    <n v="405"/>
    <n v="45"/>
    <x v="4"/>
    <x v="2"/>
    <n v="2022"/>
    <n v="1"/>
    <x v="0"/>
  </r>
  <r>
    <d v="2022-03-08T00:00:00"/>
    <s v="DH00536"/>
    <x v="5"/>
    <n v="2"/>
    <n v="500"/>
    <n v="1000"/>
    <n v="700"/>
    <n v="100"/>
    <n v="100"/>
    <n v="900"/>
    <n v="100"/>
    <x v="0"/>
    <x v="2"/>
    <n v="2022"/>
    <n v="1"/>
    <x v="1"/>
  </r>
  <r>
    <d v="2022-03-08T00:00:00"/>
    <s v="DH00536"/>
    <x v="6"/>
    <n v="2"/>
    <n v="1000"/>
    <n v="2000"/>
    <n v="1400"/>
    <n v="200"/>
    <n v="200"/>
    <n v="1800"/>
    <n v="200"/>
    <x v="0"/>
    <x v="2"/>
    <n v="2022"/>
    <n v="0"/>
    <x v="1"/>
  </r>
  <r>
    <d v="2022-03-08T00:00:00"/>
    <s v="DH00536"/>
    <x v="7"/>
    <n v="3"/>
    <n v="3200"/>
    <n v="9600"/>
    <n v="5760"/>
    <n v="960"/>
    <n v="960"/>
    <n v="7680"/>
    <n v="1920"/>
    <x v="0"/>
    <x v="2"/>
    <n v="2022"/>
    <n v="0"/>
    <x v="1"/>
  </r>
  <r>
    <d v="2022-03-09T00:00:00"/>
    <s v="DH00537"/>
    <x v="8"/>
    <n v="1"/>
    <n v="4000"/>
    <n v="4000"/>
    <n v="2400"/>
    <n v="400"/>
    <n v="400"/>
    <n v="3200"/>
    <n v="800"/>
    <x v="0"/>
    <x v="2"/>
    <n v="2022"/>
    <n v="1"/>
    <x v="1"/>
  </r>
  <r>
    <d v="2022-03-09T00:00:00"/>
    <s v="DH00538"/>
    <x v="8"/>
    <n v="1"/>
    <n v="4000"/>
    <n v="4000"/>
    <n v="2400"/>
    <n v="400"/>
    <n v="400"/>
    <n v="3200"/>
    <n v="800"/>
    <x v="1"/>
    <x v="2"/>
    <n v="2022"/>
    <n v="1"/>
    <x v="0"/>
  </r>
  <r>
    <d v="2022-03-09T00:00:00"/>
    <s v="DH00539"/>
    <x v="8"/>
    <n v="1"/>
    <n v="4000"/>
    <n v="4000"/>
    <n v="2400"/>
    <n v="400"/>
    <n v="400"/>
    <n v="3200"/>
    <n v="800"/>
    <x v="2"/>
    <x v="2"/>
    <n v="2022"/>
    <n v="1"/>
    <x v="1"/>
  </r>
  <r>
    <d v="2022-03-09T00:00:00"/>
    <s v="DH00540"/>
    <x v="2"/>
    <n v="3"/>
    <n v="3500"/>
    <n v="10500"/>
    <n v="6300"/>
    <n v="1050"/>
    <n v="1050"/>
    <n v="8400"/>
    <n v="2100"/>
    <x v="3"/>
    <x v="2"/>
    <n v="2022"/>
    <n v="1"/>
    <x v="1"/>
  </r>
  <r>
    <d v="2022-03-09T00:00:00"/>
    <s v="DH00541"/>
    <x v="3"/>
    <n v="6"/>
    <n v="1200"/>
    <n v="7200"/>
    <n v="5040"/>
    <n v="720"/>
    <n v="720"/>
    <n v="6480"/>
    <n v="720"/>
    <x v="2"/>
    <x v="2"/>
    <n v="2022"/>
    <n v="1"/>
    <x v="1"/>
  </r>
  <r>
    <d v="2022-03-09T00:00:00"/>
    <s v="DH00542"/>
    <x v="4"/>
    <n v="15"/>
    <n v="450"/>
    <n v="6750"/>
    <n v="4725"/>
    <n v="675"/>
    <n v="675"/>
    <n v="6075"/>
    <n v="675"/>
    <x v="3"/>
    <x v="2"/>
    <n v="2022"/>
    <n v="1"/>
    <x v="1"/>
  </r>
  <r>
    <d v="2022-03-09T00:00:00"/>
    <s v="DH00543"/>
    <x v="5"/>
    <n v="10"/>
    <n v="500"/>
    <n v="5000"/>
    <n v="3500"/>
    <n v="500"/>
    <n v="500"/>
    <n v="4500"/>
    <n v="500"/>
    <x v="4"/>
    <x v="2"/>
    <n v="2022"/>
    <n v="1"/>
    <x v="0"/>
  </r>
  <r>
    <d v="2022-03-09T00:00:00"/>
    <s v="DH00544"/>
    <x v="6"/>
    <n v="7"/>
    <n v="1000"/>
    <n v="7000"/>
    <n v="4900"/>
    <n v="700"/>
    <n v="700"/>
    <n v="6300"/>
    <n v="700"/>
    <x v="5"/>
    <x v="2"/>
    <n v="2022"/>
    <n v="1"/>
    <x v="1"/>
  </r>
  <r>
    <d v="2022-03-10T00:00:00"/>
    <s v="DH00545"/>
    <x v="6"/>
    <n v="4"/>
    <n v="1000"/>
    <n v="4000"/>
    <n v="2800"/>
    <n v="400"/>
    <n v="400"/>
    <n v="3600"/>
    <n v="400"/>
    <x v="2"/>
    <x v="2"/>
    <n v="2022"/>
    <n v="1"/>
    <x v="1"/>
  </r>
  <r>
    <d v="2022-03-10T00:00:00"/>
    <s v="DH00546"/>
    <x v="8"/>
    <n v="1"/>
    <n v="4000"/>
    <n v="4000"/>
    <n v="2400"/>
    <n v="400"/>
    <n v="400"/>
    <n v="3200"/>
    <n v="800"/>
    <x v="3"/>
    <x v="2"/>
    <n v="2022"/>
    <n v="1"/>
    <x v="1"/>
  </r>
  <r>
    <d v="2022-03-10T00:00:00"/>
    <s v="DH00547"/>
    <x v="0"/>
    <n v="5"/>
    <n v="1000"/>
    <n v="5000"/>
    <n v="3500"/>
    <n v="500"/>
    <n v="500"/>
    <n v="4500"/>
    <n v="500"/>
    <x v="4"/>
    <x v="2"/>
    <n v="2022"/>
    <n v="1"/>
    <x v="1"/>
  </r>
  <r>
    <d v="2022-03-10T00:00:00"/>
    <s v="DH00548"/>
    <x v="1"/>
    <n v="1"/>
    <n v="2500"/>
    <n v="2500"/>
    <n v="1750"/>
    <n v="250"/>
    <n v="250"/>
    <n v="2250"/>
    <n v="250"/>
    <x v="5"/>
    <x v="2"/>
    <n v="2022"/>
    <n v="1"/>
    <x v="1"/>
  </r>
  <r>
    <d v="2022-03-10T00:00:00"/>
    <s v="DH00549"/>
    <x v="0"/>
    <n v="1"/>
    <n v="1000"/>
    <n v="1000"/>
    <n v="700"/>
    <n v="100"/>
    <n v="100"/>
    <n v="900"/>
    <n v="100"/>
    <x v="0"/>
    <x v="2"/>
    <n v="2022"/>
    <n v="1"/>
    <x v="1"/>
  </r>
  <r>
    <d v="2022-03-10T00:00:00"/>
    <s v="DH00550"/>
    <x v="1"/>
    <n v="1"/>
    <n v="2500"/>
    <n v="2500"/>
    <n v="1750"/>
    <n v="250"/>
    <n v="250"/>
    <n v="2250"/>
    <n v="250"/>
    <x v="1"/>
    <x v="2"/>
    <n v="2022"/>
    <n v="1"/>
    <x v="0"/>
  </r>
  <r>
    <d v="2022-03-10T00:00:00"/>
    <s v="DH00551"/>
    <x v="8"/>
    <n v="1"/>
    <n v="4000"/>
    <n v="4000"/>
    <n v="2400"/>
    <n v="400"/>
    <n v="400"/>
    <n v="3200"/>
    <n v="800"/>
    <x v="2"/>
    <x v="2"/>
    <n v="2022"/>
    <n v="1"/>
    <x v="1"/>
  </r>
  <r>
    <d v="2022-03-10T00:00:00"/>
    <s v="DH00552"/>
    <x v="2"/>
    <n v="5"/>
    <n v="3500"/>
    <n v="17500"/>
    <n v="10500"/>
    <n v="1750"/>
    <n v="1750"/>
    <n v="14000"/>
    <n v="3500"/>
    <x v="3"/>
    <x v="2"/>
    <n v="2022"/>
    <n v="1"/>
    <x v="1"/>
  </r>
  <r>
    <d v="2022-03-10T00:00:00"/>
    <s v="DH00552"/>
    <x v="3"/>
    <n v="1"/>
    <n v="1200"/>
    <n v="1200"/>
    <n v="840"/>
    <n v="120"/>
    <n v="120"/>
    <n v="1080"/>
    <n v="120"/>
    <x v="3"/>
    <x v="2"/>
    <n v="2022"/>
    <n v="0"/>
    <x v="1"/>
  </r>
  <r>
    <d v="2022-03-10T00:00:00"/>
    <s v="DH00552"/>
    <x v="4"/>
    <n v="3"/>
    <n v="450"/>
    <n v="1350"/>
    <n v="944.99999999999989"/>
    <n v="135"/>
    <n v="135"/>
    <n v="1215"/>
    <n v="135.00000000000011"/>
    <x v="3"/>
    <x v="2"/>
    <n v="2022"/>
    <n v="0"/>
    <x v="1"/>
  </r>
  <r>
    <d v="2022-03-11T00:00:00"/>
    <s v="DH00553"/>
    <x v="0"/>
    <n v="5"/>
    <n v="1000"/>
    <n v="5000"/>
    <n v="3500"/>
    <n v="500"/>
    <n v="500"/>
    <n v="4500"/>
    <n v="500"/>
    <x v="2"/>
    <x v="2"/>
    <n v="2022"/>
    <n v="1"/>
    <x v="0"/>
  </r>
  <r>
    <d v="2022-03-11T00:00:00"/>
    <s v="DH00554"/>
    <x v="8"/>
    <n v="1"/>
    <n v="4000"/>
    <n v="4000"/>
    <n v="2400"/>
    <n v="400"/>
    <n v="400"/>
    <n v="3200"/>
    <n v="800"/>
    <x v="3"/>
    <x v="2"/>
    <n v="2022"/>
    <n v="1"/>
    <x v="1"/>
  </r>
  <r>
    <d v="2022-03-11T00:00:00"/>
    <s v="DH00555"/>
    <x v="1"/>
    <n v="1"/>
    <n v="2500"/>
    <n v="2500"/>
    <n v="1750"/>
    <n v="250"/>
    <n v="250"/>
    <n v="2250"/>
    <n v="250"/>
    <x v="2"/>
    <x v="2"/>
    <n v="2022"/>
    <n v="1"/>
    <x v="1"/>
  </r>
  <r>
    <d v="2022-03-11T00:00:00"/>
    <s v="DH00556"/>
    <x v="2"/>
    <n v="3"/>
    <n v="3500"/>
    <n v="10500"/>
    <n v="6300"/>
    <n v="1050"/>
    <n v="1050"/>
    <n v="8400"/>
    <n v="2100"/>
    <x v="3"/>
    <x v="2"/>
    <n v="2022"/>
    <n v="1"/>
    <x v="1"/>
  </r>
  <r>
    <d v="2022-03-11T00:00:00"/>
    <s v="DH00557"/>
    <x v="6"/>
    <n v="2"/>
    <n v="1000"/>
    <n v="2000"/>
    <n v="1400"/>
    <n v="200"/>
    <n v="200"/>
    <n v="1800"/>
    <n v="200"/>
    <x v="4"/>
    <x v="2"/>
    <n v="2022"/>
    <n v="1"/>
    <x v="1"/>
  </r>
  <r>
    <d v="2022-03-11T00:00:00"/>
    <s v="DH00558"/>
    <x v="4"/>
    <n v="1"/>
    <n v="450"/>
    <n v="450"/>
    <n v="315"/>
    <n v="45"/>
    <n v="45"/>
    <n v="405"/>
    <n v="45"/>
    <x v="5"/>
    <x v="2"/>
    <n v="2022"/>
    <n v="1"/>
    <x v="1"/>
  </r>
  <r>
    <d v="2022-03-11T00:00:00"/>
    <s v="DH00559"/>
    <x v="5"/>
    <n v="4"/>
    <n v="500"/>
    <n v="2000"/>
    <n v="1400"/>
    <n v="200"/>
    <n v="200"/>
    <n v="1800"/>
    <n v="200"/>
    <x v="0"/>
    <x v="2"/>
    <n v="2022"/>
    <n v="1"/>
    <x v="1"/>
  </r>
  <r>
    <d v="2022-03-11T00:00:00"/>
    <s v="DH00560"/>
    <x v="5"/>
    <n v="5"/>
    <n v="500"/>
    <n v="2500"/>
    <n v="1750"/>
    <n v="250"/>
    <n v="250"/>
    <n v="2250"/>
    <n v="250"/>
    <x v="1"/>
    <x v="2"/>
    <n v="2022"/>
    <n v="1"/>
    <x v="1"/>
  </r>
  <r>
    <d v="2022-03-12T00:00:00"/>
    <s v="DH00561"/>
    <x v="0"/>
    <n v="8"/>
    <n v="1000"/>
    <n v="8000"/>
    <n v="5600"/>
    <n v="800"/>
    <n v="800"/>
    <n v="7200"/>
    <n v="800"/>
    <x v="2"/>
    <x v="2"/>
    <n v="2022"/>
    <n v="1"/>
    <x v="1"/>
  </r>
  <r>
    <d v="2022-03-12T00:00:00"/>
    <s v="DH00562"/>
    <x v="2"/>
    <n v="2"/>
    <n v="3500"/>
    <n v="7000"/>
    <n v="4200"/>
    <n v="700"/>
    <n v="700"/>
    <n v="5600"/>
    <n v="1400"/>
    <x v="3"/>
    <x v="2"/>
    <n v="2022"/>
    <n v="1"/>
    <x v="1"/>
  </r>
  <r>
    <d v="2022-03-12T00:00:00"/>
    <s v="DH00563"/>
    <x v="1"/>
    <n v="1"/>
    <n v="2500"/>
    <n v="2500"/>
    <n v="1750"/>
    <n v="250"/>
    <n v="250"/>
    <n v="2250"/>
    <n v="250"/>
    <x v="0"/>
    <x v="2"/>
    <n v="2022"/>
    <n v="1"/>
    <x v="1"/>
  </r>
  <r>
    <d v="2022-03-12T00:00:00"/>
    <s v="DH00564"/>
    <x v="7"/>
    <n v="7"/>
    <n v="3200"/>
    <n v="22400"/>
    <n v="13440"/>
    <n v="2240"/>
    <n v="2240"/>
    <n v="17920"/>
    <n v="4480"/>
    <x v="1"/>
    <x v="2"/>
    <n v="2022"/>
    <n v="1"/>
    <x v="1"/>
  </r>
  <r>
    <d v="2022-03-12T00:00:00"/>
    <s v="DH00565"/>
    <x v="7"/>
    <n v="8"/>
    <n v="3200"/>
    <n v="25600"/>
    <n v="15360"/>
    <n v="2560"/>
    <n v="2560"/>
    <n v="20480"/>
    <n v="5120"/>
    <x v="2"/>
    <x v="2"/>
    <n v="2022"/>
    <n v="1"/>
    <x v="1"/>
  </r>
  <r>
    <d v="2022-03-12T00:00:00"/>
    <s v="DH00566"/>
    <x v="2"/>
    <n v="1"/>
    <n v="3500"/>
    <n v="3500"/>
    <n v="2100"/>
    <n v="350"/>
    <n v="350"/>
    <n v="2800"/>
    <n v="700"/>
    <x v="3"/>
    <x v="2"/>
    <n v="2022"/>
    <n v="1"/>
    <x v="1"/>
  </r>
  <r>
    <d v="2022-03-12T00:00:00"/>
    <s v="DH00567"/>
    <x v="5"/>
    <n v="2"/>
    <n v="500"/>
    <n v="1000"/>
    <n v="700"/>
    <n v="100"/>
    <n v="100"/>
    <n v="900"/>
    <n v="100"/>
    <x v="0"/>
    <x v="2"/>
    <n v="2022"/>
    <n v="1"/>
    <x v="1"/>
  </r>
  <r>
    <d v="2022-03-12T00:00:00"/>
    <s v="DH00568"/>
    <x v="1"/>
    <n v="4"/>
    <n v="2500"/>
    <n v="10000"/>
    <n v="7000"/>
    <n v="1000"/>
    <n v="1000"/>
    <n v="9000"/>
    <n v="1000"/>
    <x v="1"/>
    <x v="2"/>
    <n v="2022"/>
    <n v="1"/>
    <x v="1"/>
  </r>
  <r>
    <d v="2022-03-12T00:00:00"/>
    <s v="DH00568"/>
    <x v="3"/>
    <n v="6"/>
    <n v="1200"/>
    <n v="7200"/>
    <n v="5040"/>
    <n v="720"/>
    <n v="720"/>
    <n v="6480"/>
    <n v="720"/>
    <x v="1"/>
    <x v="2"/>
    <n v="2022"/>
    <n v="0"/>
    <x v="1"/>
  </r>
  <r>
    <d v="2022-03-12T00:00:00"/>
    <s v="DH00568"/>
    <x v="0"/>
    <n v="7"/>
    <n v="1000"/>
    <n v="7000"/>
    <n v="4900"/>
    <n v="700"/>
    <n v="700"/>
    <n v="6300"/>
    <n v="700"/>
    <x v="1"/>
    <x v="2"/>
    <n v="2022"/>
    <n v="0"/>
    <x v="1"/>
  </r>
  <r>
    <d v="2022-03-13T00:00:00"/>
    <s v="DH00569"/>
    <x v="8"/>
    <n v="1"/>
    <n v="4000"/>
    <n v="4000"/>
    <n v="2400"/>
    <n v="400"/>
    <n v="400"/>
    <n v="3200"/>
    <n v="800"/>
    <x v="4"/>
    <x v="2"/>
    <n v="2022"/>
    <n v="1"/>
    <x v="1"/>
  </r>
  <r>
    <d v="2022-03-13T00:00:00"/>
    <s v="DH00570"/>
    <x v="0"/>
    <n v="1"/>
    <n v="1000"/>
    <n v="1000"/>
    <n v="700"/>
    <n v="100"/>
    <n v="100"/>
    <n v="900"/>
    <n v="100"/>
    <x v="5"/>
    <x v="2"/>
    <n v="2022"/>
    <n v="1"/>
    <x v="1"/>
  </r>
  <r>
    <d v="2022-03-13T00:00:00"/>
    <s v="DH00571"/>
    <x v="1"/>
    <n v="2"/>
    <n v="2500"/>
    <n v="5000"/>
    <n v="3500"/>
    <n v="500"/>
    <n v="500"/>
    <n v="4500"/>
    <n v="500"/>
    <x v="0"/>
    <x v="2"/>
    <n v="2022"/>
    <n v="1"/>
    <x v="1"/>
  </r>
  <r>
    <d v="2022-03-13T00:00:00"/>
    <s v="DH00572"/>
    <x v="2"/>
    <n v="1"/>
    <n v="3500"/>
    <n v="3500"/>
    <n v="2100"/>
    <n v="350"/>
    <n v="350"/>
    <n v="2800"/>
    <n v="700"/>
    <x v="1"/>
    <x v="2"/>
    <n v="2022"/>
    <n v="1"/>
    <x v="1"/>
  </r>
  <r>
    <d v="2022-03-13T00:00:00"/>
    <s v="DH00573"/>
    <x v="3"/>
    <n v="6"/>
    <n v="1200"/>
    <n v="7200"/>
    <n v="5040"/>
    <n v="720"/>
    <n v="720"/>
    <n v="6480"/>
    <n v="720"/>
    <x v="2"/>
    <x v="2"/>
    <n v="2022"/>
    <n v="1"/>
    <x v="1"/>
  </r>
  <r>
    <d v="2022-03-13T00:00:00"/>
    <s v="DH00574"/>
    <x v="4"/>
    <n v="1"/>
    <n v="450"/>
    <n v="450"/>
    <n v="315"/>
    <n v="45"/>
    <n v="45"/>
    <n v="405"/>
    <n v="45"/>
    <x v="3"/>
    <x v="2"/>
    <n v="2022"/>
    <n v="1"/>
    <x v="0"/>
  </r>
  <r>
    <d v="2022-03-13T00:00:00"/>
    <s v="DH00575"/>
    <x v="5"/>
    <n v="10"/>
    <n v="500"/>
    <n v="5000"/>
    <n v="3500"/>
    <n v="500"/>
    <n v="500"/>
    <n v="4500"/>
    <n v="500"/>
    <x v="4"/>
    <x v="2"/>
    <n v="2022"/>
    <n v="1"/>
    <x v="0"/>
  </r>
  <r>
    <d v="2022-03-13T00:00:00"/>
    <s v="DH00576"/>
    <x v="6"/>
    <n v="1"/>
    <n v="1000"/>
    <n v="1000"/>
    <n v="700"/>
    <n v="100"/>
    <n v="100"/>
    <n v="900"/>
    <n v="100"/>
    <x v="5"/>
    <x v="2"/>
    <n v="2022"/>
    <n v="1"/>
    <x v="0"/>
  </r>
  <r>
    <d v="2022-03-14T00:00:00"/>
    <s v="DH00577"/>
    <x v="7"/>
    <n v="3"/>
    <n v="3200"/>
    <n v="9600"/>
    <n v="5760"/>
    <n v="960"/>
    <n v="960"/>
    <n v="7680"/>
    <n v="1920"/>
    <x v="4"/>
    <x v="2"/>
    <n v="2022"/>
    <n v="1"/>
    <x v="0"/>
  </r>
  <r>
    <d v="2022-03-14T00:00:00"/>
    <s v="DH00578"/>
    <x v="8"/>
    <n v="1"/>
    <n v="4000"/>
    <n v="4000"/>
    <n v="2400"/>
    <n v="400"/>
    <n v="400"/>
    <n v="3200"/>
    <n v="800"/>
    <x v="5"/>
    <x v="2"/>
    <n v="2022"/>
    <n v="1"/>
    <x v="1"/>
  </r>
  <r>
    <d v="2022-03-14T00:00:00"/>
    <s v="DH00579"/>
    <x v="8"/>
    <n v="1"/>
    <n v="4000"/>
    <n v="4000"/>
    <n v="2400"/>
    <n v="400"/>
    <n v="400"/>
    <n v="3200"/>
    <n v="800"/>
    <x v="0"/>
    <x v="2"/>
    <n v="2022"/>
    <n v="1"/>
    <x v="1"/>
  </r>
  <r>
    <d v="2022-03-14T00:00:00"/>
    <s v="DH00580"/>
    <x v="8"/>
    <n v="1"/>
    <n v="4000"/>
    <n v="4000"/>
    <n v="2400"/>
    <n v="400"/>
    <n v="400"/>
    <n v="3200"/>
    <n v="800"/>
    <x v="1"/>
    <x v="2"/>
    <n v="2022"/>
    <n v="1"/>
    <x v="1"/>
  </r>
  <r>
    <d v="2022-03-14T00:00:00"/>
    <s v="DH00581"/>
    <x v="2"/>
    <n v="1"/>
    <n v="3500"/>
    <n v="3500"/>
    <n v="2100"/>
    <n v="350"/>
    <n v="350"/>
    <n v="2800"/>
    <n v="700"/>
    <x v="2"/>
    <x v="2"/>
    <n v="2022"/>
    <n v="1"/>
    <x v="1"/>
  </r>
  <r>
    <d v="2022-03-14T00:00:00"/>
    <s v="DH00582"/>
    <x v="3"/>
    <n v="1"/>
    <n v="1200"/>
    <n v="1200"/>
    <n v="840"/>
    <n v="120"/>
    <n v="120"/>
    <n v="1080"/>
    <n v="120"/>
    <x v="3"/>
    <x v="2"/>
    <n v="2022"/>
    <n v="1"/>
    <x v="1"/>
  </r>
  <r>
    <d v="2022-03-14T00:00:00"/>
    <s v="DH00583"/>
    <x v="4"/>
    <n v="10"/>
    <n v="450"/>
    <n v="4500"/>
    <n v="3150"/>
    <n v="450"/>
    <n v="450"/>
    <n v="4050"/>
    <n v="450"/>
    <x v="0"/>
    <x v="2"/>
    <n v="2022"/>
    <n v="1"/>
    <x v="1"/>
  </r>
  <r>
    <d v="2022-03-14T00:00:00"/>
    <s v="DH00584"/>
    <x v="5"/>
    <n v="3"/>
    <n v="500"/>
    <n v="1500"/>
    <n v="1050"/>
    <n v="150"/>
    <n v="150"/>
    <n v="1350"/>
    <n v="150"/>
    <x v="1"/>
    <x v="2"/>
    <n v="2022"/>
    <n v="1"/>
    <x v="1"/>
  </r>
  <r>
    <d v="2022-03-14T00:00:00"/>
    <s v="DH00584"/>
    <x v="6"/>
    <n v="2"/>
    <n v="1000"/>
    <n v="2000"/>
    <n v="1400"/>
    <n v="200"/>
    <n v="200"/>
    <n v="1800"/>
    <n v="200"/>
    <x v="1"/>
    <x v="2"/>
    <n v="2022"/>
    <n v="0"/>
    <x v="1"/>
  </r>
  <r>
    <d v="2022-03-14T00:00:00"/>
    <s v="DH00584"/>
    <x v="6"/>
    <n v="3"/>
    <n v="1000"/>
    <n v="3000"/>
    <n v="2100"/>
    <n v="300"/>
    <n v="300"/>
    <n v="2700"/>
    <n v="300"/>
    <x v="1"/>
    <x v="2"/>
    <n v="2022"/>
    <n v="0"/>
    <x v="1"/>
  </r>
  <r>
    <d v="2022-03-14T00:00:00"/>
    <s v="DH00584"/>
    <x v="8"/>
    <n v="1"/>
    <n v="4000"/>
    <n v="4000"/>
    <n v="2400"/>
    <n v="400"/>
    <n v="400"/>
    <n v="3200"/>
    <n v="800"/>
    <x v="1"/>
    <x v="2"/>
    <n v="2022"/>
    <n v="0"/>
    <x v="1"/>
  </r>
  <r>
    <d v="2022-03-14T00:00:00"/>
    <s v="DH00584"/>
    <x v="0"/>
    <n v="6"/>
    <n v="1000"/>
    <n v="6000"/>
    <n v="4200"/>
    <n v="600"/>
    <n v="600"/>
    <n v="5400"/>
    <n v="600"/>
    <x v="1"/>
    <x v="2"/>
    <n v="2022"/>
    <n v="0"/>
    <x v="1"/>
  </r>
  <r>
    <d v="2022-03-14T00:00:00"/>
    <s v="DH00584"/>
    <x v="1"/>
    <n v="8"/>
    <n v="2500"/>
    <n v="20000"/>
    <n v="14000"/>
    <n v="2000"/>
    <n v="2000"/>
    <n v="18000"/>
    <n v="2000"/>
    <x v="1"/>
    <x v="2"/>
    <n v="2022"/>
    <n v="0"/>
    <x v="1"/>
  </r>
  <r>
    <d v="2022-03-14T00:00:00"/>
    <s v="DH00584"/>
    <x v="0"/>
    <n v="9"/>
    <n v="1000"/>
    <n v="9000"/>
    <n v="6300"/>
    <n v="900"/>
    <n v="900"/>
    <n v="8100"/>
    <n v="900"/>
    <x v="1"/>
    <x v="2"/>
    <n v="2022"/>
    <n v="0"/>
    <x v="1"/>
  </r>
  <r>
    <d v="2022-03-14T00:00:00"/>
    <s v="DH00584"/>
    <x v="1"/>
    <n v="10"/>
    <n v="2500"/>
    <n v="25000"/>
    <n v="17500"/>
    <n v="2500"/>
    <n v="2500"/>
    <n v="22500"/>
    <n v="2500"/>
    <x v="1"/>
    <x v="2"/>
    <n v="2022"/>
    <n v="0"/>
    <x v="1"/>
  </r>
  <r>
    <d v="2022-03-15T00:00:00"/>
    <s v="DH00585"/>
    <x v="8"/>
    <n v="1"/>
    <n v="4000"/>
    <n v="4000"/>
    <n v="2400"/>
    <n v="400"/>
    <n v="400"/>
    <n v="3200"/>
    <n v="800"/>
    <x v="3"/>
    <x v="2"/>
    <n v="2022"/>
    <n v="1"/>
    <x v="1"/>
  </r>
  <r>
    <d v="2022-03-15T00:00:00"/>
    <s v="DH00586"/>
    <x v="2"/>
    <n v="1"/>
    <n v="3500"/>
    <n v="3500"/>
    <n v="2100"/>
    <n v="350"/>
    <n v="350"/>
    <n v="2800"/>
    <n v="700"/>
    <x v="4"/>
    <x v="2"/>
    <n v="2022"/>
    <n v="1"/>
    <x v="0"/>
  </r>
  <r>
    <d v="2022-03-15T00:00:00"/>
    <s v="DH00587"/>
    <x v="3"/>
    <n v="16"/>
    <n v="1200"/>
    <n v="19200"/>
    <n v="13440"/>
    <n v="1920"/>
    <n v="1920"/>
    <n v="17280"/>
    <n v="1920"/>
    <x v="5"/>
    <x v="2"/>
    <n v="2022"/>
    <n v="1"/>
    <x v="1"/>
  </r>
  <r>
    <d v="2022-03-15T00:00:00"/>
    <s v="DH00588"/>
    <x v="4"/>
    <n v="1"/>
    <n v="450"/>
    <n v="450"/>
    <n v="315"/>
    <n v="45"/>
    <n v="45"/>
    <n v="405"/>
    <n v="45"/>
    <x v="2"/>
    <x v="2"/>
    <n v="2022"/>
    <n v="1"/>
    <x v="1"/>
  </r>
  <r>
    <d v="2022-03-15T00:00:00"/>
    <s v="DH00589"/>
    <x v="0"/>
    <n v="1"/>
    <n v="1000"/>
    <n v="1000"/>
    <n v="700"/>
    <n v="100"/>
    <n v="100"/>
    <n v="900"/>
    <n v="100"/>
    <x v="3"/>
    <x v="2"/>
    <n v="2022"/>
    <n v="1"/>
    <x v="1"/>
  </r>
  <r>
    <d v="2022-03-15T00:00:00"/>
    <s v="DH00590"/>
    <x v="8"/>
    <n v="1"/>
    <n v="4000"/>
    <n v="4000"/>
    <n v="2400"/>
    <n v="400"/>
    <n v="400"/>
    <n v="3200"/>
    <n v="800"/>
    <x v="4"/>
    <x v="2"/>
    <n v="2022"/>
    <n v="1"/>
    <x v="1"/>
  </r>
  <r>
    <d v="2022-03-15T00:00:00"/>
    <s v="DH00591"/>
    <x v="1"/>
    <n v="5"/>
    <n v="2500"/>
    <n v="12500"/>
    <n v="8750"/>
    <n v="1250"/>
    <n v="1250"/>
    <n v="11250"/>
    <n v="1250"/>
    <x v="5"/>
    <x v="2"/>
    <n v="2022"/>
    <n v="1"/>
    <x v="1"/>
  </r>
  <r>
    <d v="2022-03-15T00:00:00"/>
    <s v="DH00592"/>
    <x v="2"/>
    <n v="1"/>
    <n v="3500"/>
    <n v="3500"/>
    <n v="2100"/>
    <n v="350"/>
    <n v="350"/>
    <n v="2800"/>
    <n v="700"/>
    <x v="0"/>
    <x v="2"/>
    <n v="2022"/>
    <n v="1"/>
    <x v="1"/>
  </r>
  <r>
    <d v="2022-03-16T00:00:00"/>
    <s v="DH00593"/>
    <x v="6"/>
    <n v="8"/>
    <n v="1000"/>
    <n v="8000"/>
    <n v="5600"/>
    <n v="800"/>
    <n v="800"/>
    <n v="7200"/>
    <n v="800"/>
    <x v="1"/>
    <x v="2"/>
    <n v="2022"/>
    <n v="1"/>
    <x v="1"/>
  </r>
  <r>
    <d v="2022-03-16T00:00:00"/>
    <s v="DH00594"/>
    <x v="4"/>
    <n v="1"/>
    <n v="450"/>
    <n v="450"/>
    <n v="315"/>
    <n v="45"/>
    <n v="45"/>
    <n v="405"/>
    <n v="45"/>
    <x v="2"/>
    <x v="2"/>
    <n v="2022"/>
    <n v="1"/>
    <x v="1"/>
  </r>
  <r>
    <d v="2022-03-16T00:00:00"/>
    <s v="DH00595"/>
    <x v="5"/>
    <n v="1"/>
    <n v="500"/>
    <n v="500"/>
    <n v="350"/>
    <n v="50"/>
    <n v="50"/>
    <n v="450"/>
    <n v="50"/>
    <x v="3"/>
    <x v="2"/>
    <n v="2022"/>
    <n v="1"/>
    <x v="1"/>
  </r>
  <r>
    <d v="2022-03-16T00:00:00"/>
    <s v="DH00596"/>
    <x v="5"/>
    <n v="2"/>
    <n v="500"/>
    <n v="1000"/>
    <n v="700"/>
    <n v="100"/>
    <n v="100"/>
    <n v="900"/>
    <n v="100"/>
    <x v="0"/>
    <x v="2"/>
    <n v="2022"/>
    <n v="1"/>
    <x v="1"/>
  </r>
  <r>
    <d v="2022-03-16T00:00:00"/>
    <s v="DH00597"/>
    <x v="0"/>
    <n v="3"/>
    <n v="1000"/>
    <n v="3000"/>
    <n v="2100"/>
    <n v="300"/>
    <n v="300"/>
    <n v="2700"/>
    <n v="300"/>
    <x v="1"/>
    <x v="2"/>
    <n v="2022"/>
    <n v="1"/>
    <x v="1"/>
  </r>
  <r>
    <d v="2022-03-16T00:00:00"/>
    <s v="DH00598"/>
    <x v="2"/>
    <n v="1"/>
    <n v="3500"/>
    <n v="3500"/>
    <n v="2100"/>
    <n v="350"/>
    <n v="350"/>
    <n v="2800"/>
    <n v="700"/>
    <x v="2"/>
    <x v="2"/>
    <n v="2022"/>
    <n v="1"/>
    <x v="1"/>
  </r>
  <r>
    <d v="2022-03-16T00:00:00"/>
    <s v="DH00599"/>
    <x v="1"/>
    <n v="4"/>
    <n v="2500"/>
    <n v="10000"/>
    <n v="7000"/>
    <n v="1000"/>
    <n v="1000"/>
    <n v="9000"/>
    <n v="1000"/>
    <x v="3"/>
    <x v="2"/>
    <n v="2022"/>
    <n v="1"/>
    <x v="1"/>
  </r>
  <r>
    <d v="2022-03-16T00:00:00"/>
    <s v="DH00600"/>
    <x v="7"/>
    <n v="1"/>
    <n v="3200"/>
    <n v="3200"/>
    <n v="1920"/>
    <n v="320"/>
    <n v="320"/>
    <n v="2560"/>
    <n v="640"/>
    <x v="0"/>
    <x v="2"/>
    <n v="2022"/>
    <n v="1"/>
    <x v="1"/>
  </r>
  <r>
    <d v="2022-03-16T00:00:00"/>
    <s v="DH00600"/>
    <x v="7"/>
    <n v="1"/>
    <n v="3200"/>
    <n v="3200"/>
    <n v="1920"/>
    <n v="320"/>
    <n v="320"/>
    <n v="2560"/>
    <n v="640"/>
    <x v="0"/>
    <x v="2"/>
    <n v="2022"/>
    <n v="0"/>
    <x v="1"/>
  </r>
  <r>
    <d v="2022-03-16T00:00:00"/>
    <s v="DH00600"/>
    <x v="2"/>
    <n v="1"/>
    <n v="3500"/>
    <n v="3500"/>
    <n v="2100"/>
    <n v="350"/>
    <n v="350"/>
    <n v="2800"/>
    <n v="700"/>
    <x v="0"/>
    <x v="2"/>
    <n v="2022"/>
    <n v="0"/>
    <x v="1"/>
  </r>
  <r>
    <d v="2022-03-17T00:00:00"/>
    <s v="DH00601"/>
    <x v="5"/>
    <n v="2"/>
    <n v="500"/>
    <n v="1000"/>
    <n v="700"/>
    <n v="100"/>
    <n v="100"/>
    <n v="900"/>
    <n v="100"/>
    <x v="5"/>
    <x v="2"/>
    <n v="2022"/>
    <n v="1"/>
    <x v="0"/>
  </r>
  <r>
    <d v="2022-03-17T00:00:00"/>
    <s v="DH00602"/>
    <x v="1"/>
    <n v="2"/>
    <n v="2500"/>
    <n v="5000"/>
    <n v="3500"/>
    <n v="500"/>
    <n v="500"/>
    <n v="4500"/>
    <n v="500"/>
    <x v="0"/>
    <x v="2"/>
    <n v="2022"/>
    <n v="1"/>
    <x v="0"/>
  </r>
  <r>
    <d v="2022-03-17T00:00:00"/>
    <s v="DH00603"/>
    <x v="3"/>
    <n v="3"/>
    <n v="1200"/>
    <n v="3600"/>
    <n v="2520"/>
    <n v="360"/>
    <n v="360"/>
    <n v="3240"/>
    <n v="360"/>
    <x v="1"/>
    <x v="2"/>
    <n v="2022"/>
    <n v="1"/>
    <x v="1"/>
  </r>
  <r>
    <d v="2022-03-17T00:00:00"/>
    <s v="DH00604"/>
    <x v="0"/>
    <n v="8"/>
    <n v="1000"/>
    <n v="8000"/>
    <n v="5600"/>
    <n v="800"/>
    <n v="800"/>
    <n v="7200"/>
    <n v="800"/>
    <x v="2"/>
    <x v="2"/>
    <n v="2022"/>
    <n v="1"/>
    <x v="0"/>
  </r>
  <r>
    <d v="2022-03-17T00:00:00"/>
    <s v="DH00605"/>
    <x v="8"/>
    <n v="1"/>
    <n v="4000"/>
    <n v="4000"/>
    <n v="2400"/>
    <n v="400"/>
    <n v="400"/>
    <n v="3200"/>
    <n v="800"/>
    <x v="3"/>
    <x v="2"/>
    <n v="2022"/>
    <n v="1"/>
    <x v="1"/>
  </r>
  <r>
    <d v="2022-03-17T00:00:00"/>
    <s v="DH00606"/>
    <x v="0"/>
    <n v="1"/>
    <n v="1000"/>
    <n v="1000"/>
    <n v="700"/>
    <n v="100"/>
    <n v="100"/>
    <n v="900"/>
    <n v="100"/>
    <x v="0"/>
    <x v="2"/>
    <n v="2022"/>
    <n v="1"/>
    <x v="0"/>
  </r>
  <r>
    <d v="2022-03-17T00:00:00"/>
    <s v="DH00607"/>
    <x v="2"/>
    <n v="1"/>
    <n v="3500"/>
    <n v="3500"/>
    <n v="2100"/>
    <n v="350"/>
    <n v="350"/>
    <n v="2800"/>
    <n v="700"/>
    <x v="1"/>
    <x v="2"/>
    <n v="2022"/>
    <n v="1"/>
    <x v="1"/>
  </r>
  <r>
    <d v="2022-03-17T00:00:00"/>
    <s v="DH00608"/>
    <x v="1"/>
    <n v="6"/>
    <n v="2500"/>
    <n v="15000"/>
    <n v="10500"/>
    <n v="1500"/>
    <n v="1500"/>
    <n v="13500"/>
    <n v="1500"/>
    <x v="2"/>
    <x v="2"/>
    <n v="2022"/>
    <n v="1"/>
    <x v="1"/>
  </r>
  <r>
    <d v="2022-03-18T00:00:00"/>
    <s v="DH00609"/>
    <x v="1"/>
    <n v="15"/>
    <n v="2500"/>
    <n v="37500"/>
    <n v="26250"/>
    <n v="3750"/>
    <n v="3750"/>
    <n v="33750"/>
    <n v="3750"/>
    <x v="3"/>
    <x v="2"/>
    <n v="2022"/>
    <n v="1"/>
    <x v="0"/>
  </r>
  <r>
    <d v="2022-03-18T00:00:00"/>
    <s v="DH00610"/>
    <x v="0"/>
    <n v="10"/>
    <n v="1000"/>
    <n v="10000"/>
    <n v="7000"/>
    <n v="1000"/>
    <n v="1000"/>
    <n v="9000"/>
    <n v="1000"/>
    <x v="0"/>
    <x v="2"/>
    <n v="2022"/>
    <n v="1"/>
    <x v="0"/>
  </r>
  <r>
    <d v="2022-03-18T00:00:00"/>
    <s v="DH00611"/>
    <x v="1"/>
    <n v="7"/>
    <n v="2500"/>
    <n v="17500"/>
    <n v="12250"/>
    <n v="1750"/>
    <n v="1750"/>
    <n v="15750"/>
    <n v="1750"/>
    <x v="1"/>
    <x v="2"/>
    <n v="2022"/>
    <n v="1"/>
    <x v="1"/>
  </r>
  <r>
    <d v="2022-03-18T00:00:00"/>
    <s v="DH00612"/>
    <x v="2"/>
    <n v="1"/>
    <n v="3500"/>
    <n v="3500"/>
    <n v="2100"/>
    <n v="350"/>
    <n v="350"/>
    <n v="2800"/>
    <n v="700"/>
    <x v="2"/>
    <x v="2"/>
    <n v="2022"/>
    <n v="1"/>
    <x v="1"/>
  </r>
  <r>
    <d v="2022-03-18T00:00:00"/>
    <s v="DH00613"/>
    <x v="3"/>
    <n v="1"/>
    <n v="1200"/>
    <n v="1200"/>
    <n v="840"/>
    <n v="120"/>
    <n v="120"/>
    <n v="1080"/>
    <n v="120"/>
    <x v="3"/>
    <x v="2"/>
    <n v="2022"/>
    <n v="1"/>
    <x v="0"/>
  </r>
  <r>
    <d v="2022-03-18T00:00:00"/>
    <s v="DH00614"/>
    <x v="4"/>
    <n v="5"/>
    <n v="450"/>
    <n v="2250"/>
    <n v="1575"/>
    <n v="225"/>
    <n v="225"/>
    <n v="2025"/>
    <n v="225"/>
    <x v="4"/>
    <x v="2"/>
    <n v="2022"/>
    <n v="1"/>
    <x v="1"/>
  </r>
  <r>
    <d v="2022-03-18T00:00:00"/>
    <s v="DH00615"/>
    <x v="5"/>
    <n v="1"/>
    <n v="500"/>
    <n v="500"/>
    <n v="350"/>
    <n v="50"/>
    <n v="50"/>
    <n v="450"/>
    <n v="50"/>
    <x v="5"/>
    <x v="2"/>
    <n v="2022"/>
    <n v="1"/>
    <x v="1"/>
  </r>
  <r>
    <d v="2022-03-18T00:00:00"/>
    <s v="DH00616"/>
    <x v="6"/>
    <n v="1"/>
    <n v="1000"/>
    <n v="1000"/>
    <n v="700"/>
    <n v="100"/>
    <n v="100"/>
    <n v="900"/>
    <n v="100"/>
    <x v="3"/>
    <x v="2"/>
    <n v="2022"/>
    <n v="1"/>
    <x v="1"/>
  </r>
  <r>
    <d v="2022-03-18T00:00:00"/>
    <s v="DH00616"/>
    <x v="7"/>
    <n v="1"/>
    <n v="3200"/>
    <n v="3200"/>
    <n v="1920"/>
    <n v="320"/>
    <n v="320"/>
    <n v="2560"/>
    <n v="640"/>
    <x v="3"/>
    <x v="2"/>
    <n v="2022"/>
    <n v="0"/>
    <x v="1"/>
  </r>
  <r>
    <d v="2022-03-18T00:00:00"/>
    <s v="DH00616"/>
    <x v="8"/>
    <n v="1"/>
    <n v="4000"/>
    <n v="4000"/>
    <n v="2400"/>
    <n v="400"/>
    <n v="400"/>
    <n v="3200"/>
    <n v="800"/>
    <x v="3"/>
    <x v="2"/>
    <n v="2022"/>
    <n v="0"/>
    <x v="1"/>
  </r>
  <r>
    <d v="2022-03-19T00:00:00"/>
    <s v="DH00617"/>
    <x v="8"/>
    <n v="1"/>
    <n v="4000"/>
    <n v="4000"/>
    <n v="2400"/>
    <n v="400"/>
    <n v="400"/>
    <n v="3200"/>
    <n v="800"/>
    <x v="3"/>
    <x v="2"/>
    <n v="2022"/>
    <n v="1"/>
    <x v="1"/>
  </r>
  <r>
    <d v="2022-03-19T00:00:00"/>
    <s v="DH00618"/>
    <x v="8"/>
    <n v="1"/>
    <n v="4000"/>
    <n v="4000"/>
    <n v="2400"/>
    <n v="400"/>
    <n v="400"/>
    <n v="3200"/>
    <n v="800"/>
    <x v="4"/>
    <x v="2"/>
    <n v="2022"/>
    <n v="1"/>
    <x v="1"/>
  </r>
  <r>
    <d v="2022-03-19T00:00:00"/>
    <s v="DH00619"/>
    <x v="2"/>
    <n v="1"/>
    <n v="3500"/>
    <n v="3500"/>
    <n v="2100"/>
    <n v="350"/>
    <n v="350"/>
    <n v="2800"/>
    <n v="700"/>
    <x v="5"/>
    <x v="2"/>
    <n v="2022"/>
    <n v="1"/>
    <x v="1"/>
  </r>
  <r>
    <d v="2022-03-19T00:00:00"/>
    <s v="DH00620"/>
    <x v="3"/>
    <n v="5"/>
    <n v="1200"/>
    <n v="6000"/>
    <n v="4200"/>
    <n v="600"/>
    <n v="600"/>
    <n v="5400"/>
    <n v="600"/>
    <x v="4"/>
    <x v="2"/>
    <n v="2022"/>
    <n v="1"/>
    <x v="1"/>
  </r>
  <r>
    <d v="2022-03-19T00:00:00"/>
    <s v="DH00621"/>
    <x v="4"/>
    <n v="1"/>
    <n v="450"/>
    <n v="450"/>
    <n v="315"/>
    <n v="45"/>
    <n v="45"/>
    <n v="405"/>
    <n v="45"/>
    <x v="5"/>
    <x v="2"/>
    <n v="2022"/>
    <n v="1"/>
    <x v="1"/>
  </r>
  <r>
    <d v="2022-03-19T00:00:00"/>
    <s v="DH00622"/>
    <x v="5"/>
    <n v="1"/>
    <n v="500"/>
    <n v="500"/>
    <n v="350"/>
    <n v="50"/>
    <n v="50"/>
    <n v="450"/>
    <n v="50"/>
    <x v="0"/>
    <x v="2"/>
    <n v="2022"/>
    <n v="1"/>
    <x v="1"/>
  </r>
  <r>
    <d v="2022-03-19T00:00:00"/>
    <s v="DH00623"/>
    <x v="6"/>
    <n v="3"/>
    <n v="1000"/>
    <n v="3000"/>
    <n v="2100"/>
    <n v="300"/>
    <n v="300"/>
    <n v="2700"/>
    <n v="300"/>
    <x v="1"/>
    <x v="2"/>
    <n v="2022"/>
    <n v="1"/>
    <x v="1"/>
  </r>
  <r>
    <d v="2022-03-19T00:00:00"/>
    <s v="DH00624"/>
    <x v="6"/>
    <n v="2"/>
    <n v="1000"/>
    <n v="2000"/>
    <n v="1400"/>
    <n v="200"/>
    <n v="200"/>
    <n v="1800"/>
    <n v="200"/>
    <x v="2"/>
    <x v="2"/>
    <n v="2022"/>
    <n v="1"/>
    <x v="0"/>
  </r>
  <r>
    <d v="2022-03-20T00:00:00"/>
    <s v="DH00625"/>
    <x v="2"/>
    <n v="1"/>
    <n v="3500"/>
    <n v="3500"/>
    <n v="2100"/>
    <n v="350"/>
    <n v="350"/>
    <n v="2800"/>
    <n v="700"/>
    <x v="3"/>
    <x v="2"/>
    <n v="2022"/>
    <n v="1"/>
    <x v="1"/>
  </r>
  <r>
    <d v="2022-03-20T00:00:00"/>
    <s v="DH00626"/>
    <x v="6"/>
    <n v="4"/>
    <n v="1000"/>
    <n v="4000"/>
    <n v="2800"/>
    <n v="400"/>
    <n v="400"/>
    <n v="3600"/>
    <n v="400"/>
    <x v="0"/>
    <x v="2"/>
    <n v="2022"/>
    <n v="1"/>
    <x v="0"/>
  </r>
  <r>
    <d v="2022-03-20T00:00:00"/>
    <s v="DH00627"/>
    <x v="4"/>
    <n v="1"/>
    <n v="450"/>
    <n v="450"/>
    <n v="315"/>
    <n v="45"/>
    <n v="45"/>
    <n v="405"/>
    <n v="45"/>
    <x v="1"/>
    <x v="2"/>
    <n v="2022"/>
    <n v="1"/>
    <x v="1"/>
  </r>
  <r>
    <d v="2022-03-20T00:00:00"/>
    <s v="DH00628"/>
    <x v="5"/>
    <n v="2"/>
    <n v="500"/>
    <n v="1000"/>
    <n v="700"/>
    <n v="100"/>
    <n v="100"/>
    <n v="900"/>
    <n v="100"/>
    <x v="2"/>
    <x v="2"/>
    <n v="2022"/>
    <n v="1"/>
    <x v="1"/>
  </r>
  <r>
    <d v="2022-03-20T00:00:00"/>
    <s v="DH00629"/>
    <x v="5"/>
    <n v="1"/>
    <n v="500"/>
    <n v="500"/>
    <n v="350"/>
    <n v="50"/>
    <n v="50"/>
    <n v="450"/>
    <n v="50"/>
    <x v="3"/>
    <x v="2"/>
    <n v="2022"/>
    <n v="1"/>
    <x v="1"/>
  </r>
  <r>
    <d v="2022-03-20T00:00:00"/>
    <s v="DH00630"/>
    <x v="0"/>
    <n v="2"/>
    <n v="1000"/>
    <n v="2000"/>
    <n v="1400"/>
    <n v="200"/>
    <n v="200"/>
    <n v="1800"/>
    <n v="200"/>
    <x v="4"/>
    <x v="2"/>
    <n v="2022"/>
    <n v="1"/>
    <x v="0"/>
  </r>
  <r>
    <d v="2022-03-20T00:00:00"/>
    <s v="DH00631"/>
    <x v="2"/>
    <n v="1"/>
    <n v="3500"/>
    <n v="3500"/>
    <n v="2100"/>
    <n v="350"/>
    <n v="350"/>
    <n v="2800"/>
    <n v="700"/>
    <x v="5"/>
    <x v="2"/>
    <n v="2022"/>
    <n v="1"/>
    <x v="0"/>
  </r>
  <r>
    <d v="2022-03-20T00:00:00"/>
    <s v="DH00632"/>
    <x v="1"/>
    <n v="3"/>
    <n v="2500"/>
    <n v="7500"/>
    <n v="5250"/>
    <n v="750"/>
    <n v="750"/>
    <n v="6750"/>
    <n v="750"/>
    <x v="1"/>
    <x v="2"/>
    <n v="2022"/>
    <n v="1"/>
    <x v="1"/>
  </r>
  <r>
    <d v="2022-03-20T00:00:00"/>
    <s v="DH00632"/>
    <x v="7"/>
    <n v="1"/>
    <n v="3200"/>
    <n v="3200"/>
    <n v="1920"/>
    <n v="320"/>
    <n v="320"/>
    <n v="2560"/>
    <n v="640"/>
    <x v="1"/>
    <x v="2"/>
    <n v="2022"/>
    <n v="0"/>
    <x v="1"/>
  </r>
  <r>
    <d v="2022-03-20T00:00:00"/>
    <s v="DH00632"/>
    <x v="7"/>
    <n v="2"/>
    <n v="3200"/>
    <n v="6400"/>
    <n v="3840"/>
    <n v="640"/>
    <n v="640"/>
    <n v="5120"/>
    <n v="1280"/>
    <x v="1"/>
    <x v="2"/>
    <n v="2022"/>
    <n v="0"/>
    <x v="1"/>
  </r>
  <r>
    <d v="2022-03-21T00:00:00"/>
    <s v="DH00633"/>
    <x v="2"/>
    <n v="1"/>
    <n v="3500"/>
    <n v="3500"/>
    <n v="2100"/>
    <n v="350"/>
    <n v="350"/>
    <n v="2800"/>
    <n v="700"/>
    <x v="3"/>
    <x v="2"/>
    <n v="2022"/>
    <n v="1"/>
    <x v="0"/>
  </r>
  <r>
    <d v="2022-03-21T00:00:00"/>
    <s v="DH00634"/>
    <x v="5"/>
    <n v="3"/>
    <n v="500"/>
    <n v="1500"/>
    <n v="1050"/>
    <n v="150"/>
    <n v="150"/>
    <n v="1350"/>
    <n v="150"/>
    <x v="4"/>
    <x v="2"/>
    <n v="2022"/>
    <n v="1"/>
    <x v="1"/>
  </r>
  <r>
    <d v="2022-03-21T00:00:00"/>
    <s v="DH00635"/>
    <x v="1"/>
    <n v="1"/>
    <n v="2500"/>
    <n v="2500"/>
    <n v="1750"/>
    <n v="250"/>
    <n v="250"/>
    <n v="2250"/>
    <n v="250"/>
    <x v="5"/>
    <x v="2"/>
    <n v="2022"/>
    <n v="1"/>
    <x v="0"/>
  </r>
  <r>
    <d v="2022-03-21T00:00:00"/>
    <s v="DH00636"/>
    <x v="3"/>
    <n v="2"/>
    <n v="1200"/>
    <n v="2400"/>
    <n v="1680"/>
    <n v="240"/>
    <n v="240"/>
    <n v="2160"/>
    <n v="240"/>
    <x v="2"/>
    <x v="2"/>
    <n v="2022"/>
    <n v="1"/>
    <x v="1"/>
  </r>
  <r>
    <d v="2022-03-21T00:00:00"/>
    <s v="DH00637"/>
    <x v="0"/>
    <n v="4"/>
    <n v="1000"/>
    <n v="4000"/>
    <n v="2800"/>
    <n v="400"/>
    <n v="400"/>
    <n v="3600"/>
    <n v="400"/>
    <x v="3"/>
    <x v="2"/>
    <n v="2022"/>
    <n v="1"/>
    <x v="0"/>
  </r>
  <r>
    <d v="2022-03-21T00:00:00"/>
    <s v="DH00638"/>
    <x v="8"/>
    <n v="1"/>
    <n v="4000"/>
    <n v="4000"/>
    <n v="2400"/>
    <n v="400"/>
    <n v="400"/>
    <n v="3200"/>
    <n v="800"/>
    <x v="4"/>
    <x v="2"/>
    <n v="2022"/>
    <n v="1"/>
    <x v="0"/>
  </r>
  <r>
    <d v="2022-03-21T00:00:00"/>
    <s v="DH00639"/>
    <x v="0"/>
    <n v="8"/>
    <n v="1000"/>
    <n v="8000"/>
    <n v="5600"/>
    <n v="800"/>
    <n v="800"/>
    <n v="7200"/>
    <n v="800"/>
    <x v="5"/>
    <x v="2"/>
    <n v="2022"/>
    <n v="1"/>
    <x v="0"/>
  </r>
  <r>
    <d v="2022-03-21T00:00:00"/>
    <s v="DH00640"/>
    <x v="2"/>
    <n v="1"/>
    <n v="3500"/>
    <n v="3500"/>
    <n v="2100"/>
    <n v="350"/>
    <n v="350"/>
    <n v="2800"/>
    <n v="700"/>
    <x v="0"/>
    <x v="2"/>
    <n v="2022"/>
    <n v="1"/>
    <x v="0"/>
  </r>
  <r>
    <d v="2022-03-22T00:00:00"/>
    <s v="DH00641"/>
    <x v="1"/>
    <n v="1"/>
    <n v="2500"/>
    <n v="2500"/>
    <n v="1750"/>
    <n v="250"/>
    <n v="250"/>
    <n v="2250"/>
    <n v="250"/>
    <x v="1"/>
    <x v="2"/>
    <n v="2022"/>
    <n v="1"/>
    <x v="0"/>
  </r>
  <r>
    <d v="2022-03-22T00:00:00"/>
    <s v="DH00642"/>
    <x v="1"/>
    <n v="7"/>
    <n v="2500"/>
    <n v="17500"/>
    <n v="12250"/>
    <n v="1750"/>
    <n v="1750"/>
    <n v="15750"/>
    <n v="1750"/>
    <x v="2"/>
    <x v="2"/>
    <n v="2022"/>
    <n v="1"/>
    <x v="0"/>
  </r>
  <r>
    <d v="2022-03-22T00:00:00"/>
    <s v="DH00643"/>
    <x v="0"/>
    <n v="8"/>
    <n v="1000"/>
    <n v="8000"/>
    <n v="5600"/>
    <n v="800"/>
    <n v="800"/>
    <n v="7200"/>
    <n v="800"/>
    <x v="3"/>
    <x v="2"/>
    <n v="2022"/>
    <n v="1"/>
    <x v="0"/>
  </r>
  <r>
    <d v="2022-03-22T00:00:00"/>
    <s v="DH00644"/>
    <x v="1"/>
    <n v="1"/>
    <n v="2500"/>
    <n v="2500"/>
    <n v="1750"/>
    <n v="250"/>
    <n v="250"/>
    <n v="2250"/>
    <n v="250"/>
    <x v="0"/>
    <x v="2"/>
    <n v="2022"/>
    <n v="1"/>
    <x v="1"/>
  </r>
  <r>
    <d v="2022-03-22T00:00:00"/>
    <s v="DH00645"/>
    <x v="2"/>
    <n v="1"/>
    <n v="3500"/>
    <n v="3500"/>
    <n v="2100"/>
    <n v="350"/>
    <n v="350"/>
    <n v="2800"/>
    <n v="700"/>
    <x v="1"/>
    <x v="2"/>
    <n v="2022"/>
    <n v="1"/>
    <x v="1"/>
  </r>
  <r>
    <d v="2022-03-22T00:00:00"/>
    <s v="DH00646"/>
    <x v="3"/>
    <n v="4"/>
    <n v="1200"/>
    <n v="4800"/>
    <n v="3360"/>
    <n v="480"/>
    <n v="480"/>
    <n v="4320"/>
    <n v="480"/>
    <x v="2"/>
    <x v="2"/>
    <n v="2022"/>
    <n v="1"/>
    <x v="1"/>
  </r>
  <r>
    <d v="2022-03-22T00:00:00"/>
    <s v="DH00647"/>
    <x v="4"/>
    <n v="6"/>
    <n v="450"/>
    <n v="2700"/>
    <n v="1889.9999999999998"/>
    <n v="270"/>
    <n v="270"/>
    <n v="2430"/>
    <n v="270.00000000000023"/>
    <x v="3"/>
    <x v="2"/>
    <n v="2022"/>
    <n v="1"/>
    <x v="1"/>
  </r>
  <r>
    <d v="2022-03-22T00:00:00"/>
    <s v="DH00648"/>
    <x v="5"/>
    <n v="7"/>
    <n v="500"/>
    <n v="3500"/>
    <n v="2450"/>
    <n v="350"/>
    <n v="350"/>
    <n v="3150"/>
    <n v="350"/>
    <x v="1"/>
    <x v="2"/>
    <n v="2022"/>
    <n v="1"/>
    <x v="1"/>
  </r>
  <r>
    <d v="2022-03-22T00:00:00"/>
    <s v="DH00648"/>
    <x v="6"/>
    <n v="4"/>
    <n v="1000"/>
    <n v="4000"/>
    <n v="2800"/>
    <n v="400"/>
    <n v="400"/>
    <n v="3600"/>
    <n v="400"/>
    <x v="1"/>
    <x v="2"/>
    <n v="2022"/>
    <n v="0"/>
    <x v="1"/>
  </r>
  <r>
    <d v="2022-03-22T00:00:00"/>
    <s v="DH00648"/>
    <x v="7"/>
    <n v="1"/>
    <n v="3200"/>
    <n v="3200"/>
    <n v="1920"/>
    <n v="320"/>
    <n v="320"/>
    <n v="2560"/>
    <n v="640"/>
    <x v="1"/>
    <x v="2"/>
    <n v="2022"/>
    <n v="0"/>
    <x v="1"/>
  </r>
  <r>
    <d v="2022-03-23T00:00:00"/>
    <s v="DH00649"/>
    <x v="8"/>
    <n v="1"/>
    <n v="4000"/>
    <n v="4000"/>
    <n v="2400"/>
    <n v="400"/>
    <n v="400"/>
    <n v="3200"/>
    <n v="800"/>
    <x v="5"/>
    <x v="2"/>
    <n v="2022"/>
    <n v="1"/>
    <x v="0"/>
  </r>
  <r>
    <d v="2022-03-23T00:00:00"/>
    <s v="DH00650"/>
    <x v="8"/>
    <n v="1"/>
    <n v="4000"/>
    <n v="4000"/>
    <n v="2400"/>
    <n v="400"/>
    <n v="400"/>
    <n v="3200"/>
    <n v="800"/>
    <x v="0"/>
    <x v="2"/>
    <n v="2022"/>
    <n v="1"/>
    <x v="0"/>
  </r>
  <r>
    <d v="2022-03-23T00:00:00"/>
    <s v="DH00651"/>
    <x v="8"/>
    <n v="1"/>
    <n v="4000"/>
    <n v="4000"/>
    <n v="2400"/>
    <n v="400"/>
    <n v="400"/>
    <n v="3200"/>
    <n v="800"/>
    <x v="1"/>
    <x v="2"/>
    <n v="2022"/>
    <n v="1"/>
    <x v="1"/>
  </r>
  <r>
    <d v="2022-03-23T00:00:00"/>
    <s v="DH00652"/>
    <x v="2"/>
    <n v="1"/>
    <n v="3500"/>
    <n v="3500"/>
    <n v="2100"/>
    <n v="350"/>
    <n v="350"/>
    <n v="2800"/>
    <n v="700"/>
    <x v="2"/>
    <x v="2"/>
    <n v="2022"/>
    <n v="1"/>
    <x v="1"/>
  </r>
  <r>
    <d v="2022-03-23T00:00:00"/>
    <s v="DH00653"/>
    <x v="3"/>
    <n v="1"/>
    <n v="1200"/>
    <n v="1200"/>
    <n v="840"/>
    <n v="120"/>
    <n v="120"/>
    <n v="1080"/>
    <n v="120"/>
    <x v="3"/>
    <x v="2"/>
    <n v="2022"/>
    <n v="1"/>
    <x v="0"/>
  </r>
  <r>
    <d v="2022-03-23T00:00:00"/>
    <s v="DH00654"/>
    <x v="4"/>
    <n v="1"/>
    <n v="450"/>
    <n v="450"/>
    <n v="315"/>
    <n v="45"/>
    <n v="45"/>
    <n v="405"/>
    <n v="45"/>
    <x v="0"/>
    <x v="2"/>
    <n v="2022"/>
    <n v="1"/>
    <x v="1"/>
  </r>
  <r>
    <d v="2022-03-23T00:00:00"/>
    <s v="DH00655"/>
    <x v="5"/>
    <n v="3"/>
    <n v="500"/>
    <n v="1500"/>
    <n v="1050"/>
    <n v="150"/>
    <n v="150"/>
    <n v="1350"/>
    <n v="150"/>
    <x v="1"/>
    <x v="2"/>
    <n v="2022"/>
    <n v="1"/>
    <x v="1"/>
  </r>
  <r>
    <d v="2022-03-23T00:00:00"/>
    <s v="DH00656"/>
    <x v="6"/>
    <n v="4"/>
    <n v="1000"/>
    <n v="4000"/>
    <n v="2800"/>
    <n v="400"/>
    <n v="400"/>
    <n v="3600"/>
    <n v="400"/>
    <x v="2"/>
    <x v="2"/>
    <n v="2022"/>
    <n v="1"/>
    <x v="1"/>
  </r>
  <r>
    <d v="2022-03-23T00:00:00"/>
    <s v="DH00656"/>
    <x v="6"/>
    <n v="1"/>
    <n v="1000"/>
    <n v="1000"/>
    <n v="700"/>
    <n v="100"/>
    <n v="100"/>
    <n v="900"/>
    <n v="100"/>
    <x v="2"/>
    <x v="2"/>
    <n v="2022"/>
    <n v="0"/>
    <x v="1"/>
  </r>
  <r>
    <d v="2022-03-23T00:00:00"/>
    <s v="DH00656"/>
    <x v="6"/>
    <n v="2"/>
    <n v="1000"/>
    <n v="2000"/>
    <n v="1400"/>
    <n v="200"/>
    <n v="200"/>
    <n v="1800"/>
    <n v="200"/>
    <x v="2"/>
    <x v="2"/>
    <n v="2022"/>
    <n v="0"/>
    <x v="1"/>
  </r>
  <r>
    <d v="2022-03-23T00:00:00"/>
    <s v="DH00656"/>
    <x v="7"/>
    <n v="4"/>
    <n v="3200"/>
    <n v="12800"/>
    <n v="7680"/>
    <n v="1280"/>
    <n v="1280"/>
    <n v="10240"/>
    <n v="2560"/>
    <x v="2"/>
    <x v="2"/>
    <n v="2022"/>
    <n v="0"/>
    <x v="1"/>
  </r>
  <r>
    <d v="2022-03-23T00:00:00"/>
    <s v="DH00656"/>
    <x v="8"/>
    <n v="1"/>
    <n v="4000"/>
    <n v="4000"/>
    <n v="2400"/>
    <n v="400"/>
    <n v="400"/>
    <n v="3200"/>
    <n v="800"/>
    <x v="2"/>
    <x v="2"/>
    <n v="2022"/>
    <n v="0"/>
    <x v="1"/>
  </r>
  <r>
    <d v="2022-03-23T00:00:00"/>
    <s v="DH00656"/>
    <x v="8"/>
    <n v="1"/>
    <n v="4000"/>
    <n v="4000"/>
    <n v="2400"/>
    <n v="400"/>
    <n v="400"/>
    <n v="3200"/>
    <n v="800"/>
    <x v="2"/>
    <x v="2"/>
    <n v="2022"/>
    <n v="0"/>
    <x v="1"/>
  </r>
  <r>
    <d v="2022-03-24T00:00:00"/>
    <s v="DH00657"/>
    <x v="8"/>
    <n v="1"/>
    <n v="4000"/>
    <n v="4000"/>
    <n v="2400"/>
    <n v="400"/>
    <n v="400"/>
    <n v="3200"/>
    <n v="800"/>
    <x v="4"/>
    <x v="2"/>
    <n v="2022"/>
    <n v="1"/>
    <x v="1"/>
  </r>
  <r>
    <d v="2022-03-24T00:00:00"/>
    <s v="DH00658"/>
    <x v="2"/>
    <n v="1"/>
    <n v="3500"/>
    <n v="3500"/>
    <n v="2100"/>
    <n v="350"/>
    <n v="350"/>
    <n v="2800"/>
    <n v="700"/>
    <x v="5"/>
    <x v="2"/>
    <n v="2022"/>
    <n v="1"/>
    <x v="1"/>
  </r>
  <r>
    <d v="2022-03-24T00:00:00"/>
    <s v="DH00659"/>
    <x v="3"/>
    <n v="3"/>
    <n v="1200"/>
    <n v="3600"/>
    <n v="2520"/>
    <n v="360"/>
    <n v="360"/>
    <n v="3240"/>
    <n v="360"/>
    <x v="0"/>
    <x v="2"/>
    <n v="2022"/>
    <n v="1"/>
    <x v="0"/>
  </r>
  <r>
    <d v="2022-03-24T00:00:00"/>
    <s v="DH00660"/>
    <x v="4"/>
    <n v="4"/>
    <n v="450"/>
    <n v="1800"/>
    <n v="1260"/>
    <n v="180"/>
    <n v="180"/>
    <n v="1620"/>
    <n v="180"/>
    <x v="1"/>
    <x v="2"/>
    <n v="2022"/>
    <n v="1"/>
    <x v="1"/>
  </r>
  <r>
    <d v="2022-03-24T00:00:00"/>
    <s v="DH00661"/>
    <x v="5"/>
    <n v="6"/>
    <n v="500"/>
    <n v="3000"/>
    <n v="2100"/>
    <n v="300"/>
    <n v="300"/>
    <n v="2700"/>
    <n v="300"/>
    <x v="2"/>
    <x v="2"/>
    <n v="2022"/>
    <n v="1"/>
    <x v="1"/>
  </r>
  <r>
    <d v="2022-03-24T00:00:00"/>
    <s v="DH00662"/>
    <x v="6"/>
    <n v="8"/>
    <n v="1000"/>
    <n v="8000"/>
    <n v="5600"/>
    <n v="800"/>
    <n v="800"/>
    <n v="7200"/>
    <n v="800"/>
    <x v="3"/>
    <x v="2"/>
    <n v="2022"/>
    <n v="1"/>
    <x v="1"/>
  </r>
  <r>
    <d v="2022-03-24T00:00:00"/>
    <s v="DH00663"/>
    <x v="6"/>
    <n v="9"/>
    <n v="1000"/>
    <n v="9000"/>
    <n v="6300"/>
    <n v="900"/>
    <n v="900"/>
    <n v="8100"/>
    <n v="900"/>
    <x v="4"/>
    <x v="2"/>
    <n v="2022"/>
    <n v="1"/>
    <x v="0"/>
  </r>
  <r>
    <d v="2022-03-24T00:00:00"/>
    <s v="DH00664"/>
    <x v="8"/>
    <n v="1"/>
    <n v="4000"/>
    <n v="4000"/>
    <n v="2400"/>
    <n v="400"/>
    <n v="400"/>
    <n v="3200"/>
    <n v="800"/>
    <x v="2"/>
    <x v="2"/>
    <n v="2022"/>
    <n v="1"/>
    <x v="1"/>
  </r>
  <r>
    <d v="2022-03-24T00:00:00"/>
    <s v="DH00664"/>
    <x v="0"/>
    <n v="12"/>
    <n v="1000"/>
    <n v="12000"/>
    <n v="8400"/>
    <n v="1200"/>
    <n v="1200"/>
    <n v="10800"/>
    <n v="1200"/>
    <x v="2"/>
    <x v="2"/>
    <n v="2022"/>
    <n v="0"/>
    <x v="1"/>
  </r>
  <r>
    <d v="2022-03-24T00:00:00"/>
    <s v="DH00664"/>
    <x v="1"/>
    <n v="5"/>
    <n v="2500"/>
    <n v="12500"/>
    <n v="8750"/>
    <n v="1250"/>
    <n v="1250"/>
    <n v="11250"/>
    <n v="1250"/>
    <x v="2"/>
    <x v="2"/>
    <n v="2022"/>
    <n v="0"/>
    <x v="1"/>
  </r>
  <r>
    <d v="2022-03-25T00:00:00"/>
    <s v="DH00665"/>
    <x v="0"/>
    <n v="16"/>
    <n v="1000"/>
    <n v="16000"/>
    <n v="11200"/>
    <n v="1600"/>
    <n v="1600"/>
    <n v="14400"/>
    <n v="1600"/>
    <x v="0"/>
    <x v="2"/>
    <n v="2022"/>
    <n v="1"/>
    <x v="1"/>
  </r>
  <r>
    <d v="2022-03-25T00:00:00"/>
    <s v="DH00666"/>
    <x v="1"/>
    <n v="1"/>
    <n v="2500"/>
    <n v="2500"/>
    <n v="1750"/>
    <n v="250"/>
    <n v="250"/>
    <n v="2250"/>
    <n v="250"/>
    <x v="1"/>
    <x v="2"/>
    <n v="2022"/>
    <n v="1"/>
    <x v="0"/>
  </r>
  <r>
    <d v="2022-03-25T00:00:00"/>
    <s v="DH00667"/>
    <x v="8"/>
    <n v="1"/>
    <n v="4000"/>
    <n v="4000"/>
    <n v="2400"/>
    <n v="400"/>
    <n v="400"/>
    <n v="3200"/>
    <n v="800"/>
    <x v="2"/>
    <x v="2"/>
    <n v="2022"/>
    <n v="1"/>
    <x v="1"/>
  </r>
  <r>
    <d v="2022-03-25T00:00:00"/>
    <s v="DH00668"/>
    <x v="2"/>
    <n v="1"/>
    <n v="3500"/>
    <n v="3500"/>
    <n v="2100"/>
    <n v="350"/>
    <n v="350"/>
    <n v="2800"/>
    <n v="700"/>
    <x v="3"/>
    <x v="2"/>
    <n v="2022"/>
    <n v="1"/>
    <x v="1"/>
  </r>
  <r>
    <d v="2022-03-25T00:00:00"/>
    <s v="DH00669"/>
    <x v="3"/>
    <n v="5"/>
    <n v="1200"/>
    <n v="6000"/>
    <n v="4200"/>
    <n v="600"/>
    <n v="600"/>
    <n v="5400"/>
    <n v="600"/>
    <x v="0"/>
    <x v="2"/>
    <n v="2022"/>
    <n v="1"/>
    <x v="1"/>
  </r>
  <r>
    <d v="2022-03-25T00:00:00"/>
    <s v="DH00670"/>
    <x v="4"/>
    <n v="7"/>
    <n v="450"/>
    <n v="3150"/>
    <n v="2205"/>
    <n v="315"/>
    <n v="315"/>
    <n v="2835"/>
    <n v="315"/>
    <x v="1"/>
    <x v="2"/>
    <n v="2022"/>
    <n v="1"/>
    <x v="0"/>
  </r>
  <r>
    <d v="2022-03-25T00:00:00"/>
    <s v="DH00671"/>
    <x v="0"/>
    <n v="8"/>
    <n v="1000"/>
    <n v="8000"/>
    <n v="5600"/>
    <n v="800"/>
    <n v="800"/>
    <n v="7200"/>
    <n v="800"/>
    <x v="2"/>
    <x v="2"/>
    <n v="2022"/>
    <n v="1"/>
    <x v="0"/>
  </r>
  <r>
    <d v="2022-03-25T00:00:00"/>
    <s v="DH00672"/>
    <x v="8"/>
    <n v="1"/>
    <n v="4000"/>
    <n v="4000"/>
    <n v="2400"/>
    <n v="400"/>
    <n v="400"/>
    <n v="3200"/>
    <n v="800"/>
    <x v="3"/>
    <x v="2"/>
    <n v="2022"/>
    <n v="1"/>
    <x v="1"/>
  </r>
  <r>
    <d v="2022-03-26T00:00:00"/>
    <s v="DH00673"/>
    <x v="1"/>
    <n v="1"/>
    <n v="2500"/>
    <n v="2500"/>
    <n v="1750"/>
    <n v="250"/>
    <n v="250"/>
    <n v="2250"/>
    <n v="250"/>
    <x v="4"/>
    <x v="2"/>
    <n v="2022"/>
    <n v="1"/>
    <x v="1"/>
  </r>
  <r>
    <d v="2022-03-26T00:00:00"/>
    <s v="DH00674"/>
    <x v="2"/>
    <n v="1"/>
    <n v="3500"/>
    <n v="3500"/>
    <n v="2100"/>
    <n v="350"/>
    <n v="350"/>
    <n v="2800"/>
    <n v="700"/>
    <x v="5"/>
    <x v="2"/>
    <n v="2022"/>
    <n v="1"/>
    <x v="1"/>
  </r>
  <r>
    <d v="2022-03-26T00:00:00"/>
    <s v="DH00675"/>
    <x v="6"/>
    <n v="3"/>
    <n v="1000"/>
    <n v="3000"/>
    <n v="2100"/>
    <n v="300"/>
    <n v="300"/>
    <n v="2700"/>
    <n v="300"/>
    <x v="0"/>
    <x v="2"/>
    <n v="2022"/>
    <n v="1"/>
    <x v="0"/>
  </r>
  <r>
    <d v="2022-03-26T00:00:00"/>
    <s v="DH00676"/>
    <x v="4"/>
    <n v="4"/>
    <n v="450"/>
    <n v="1800"/>
    <n v="1260"/>
    <n v="180"/>
    <n v="180"/>
    <n v="1620"/>
    <n v="180"/>
    <x v="1"/>
    <x v="2"/>
    <n v="2022"/>
    <n v="1"/>
    <x v="1"/>
  </r>
  <r>
    <d v="2022-03-26T00:00:00"/>
    <s v="DH00677"/>
    <x v="5"/>
    <n v="4"/>
    <n v="500"/>
    <n v="2000"/>
    <n v="1400"/>
    <n v="200"/>
    <n v="200"/>
    <n v="1800"/>
    <n v="200"/>
    <x v="2"/>
    <x v="2"/>
    <n v="2022"/>
    <n v="1"/>
    <x v="1"/>
  </r>
  <r>
    <d v="2022-03-26T00:00:00"/>
    <s v="DH00678"/>
    <x v="5"/>
    <n v="1"/>
    <n v="500"/>
    <n v="500"/>
    <n v="350"/>
    <n v="50"/>
    <n v="50"/>
    <n v="450"/>
    <n v="50"/>
    <x v="3"/>
    <x v="2"/>
    <n v="2022"/>
    <n v="1"/>
    <x v="1"/>
  </r>
  <r>
    <d v="2022-03-26T00:00:00"/>
    <s v="DH00679"/>
    <x v="0"/>
    <n v="1"/>
    <n v="1000"/>
    <n v="1000"/>
    <n v="700"/>
    <n v="100"/>
    <n v="100"/>
    <n v="900"/>
    <n v="100"/>
    <x v="4"/>
    <x v="2"/>
    <n v="2022"/>
    <n v="1"/>
    <x v="0"/>
  </r>
  <r>
    <d v="2022-03-26T00:00:00"/>
    <s v="DH00680"/>
    <x v="2"/>
    <n v="1"/>
    <n v="3500"/>
    <n v="3500"/>
    <n v="2100"/>
    <n v="350"/>
    <n v="350"/>
    <n v="2800"/>
    <n v="700"/>
    <x v="0"/>
    <x v="2"/>
    <n v="2022"/>
    <n v="1"/>
    <x v="1"/>
  </r>
  <r>
    <d v="2022-03-26T00:00:00"/>
    <s v="DH00680"/>
    <x v="1"/>
    <n v="2"/>
    <n v="2500"/>
    <n v="5000"/>
    <n v="3500"/>
    <n v="500"/>
    <n v="500"/>
    <n v="4500"/>
    <n v="500"/>
    <x v="0"/>
    <x v="2"/>
    <n v="2022"/>
    <n v="0"/>
    <x v="1"/>
  </r>
  <r>
    <d v="2022-03-26T00:00:00"/>
    <s v="DH00680"/>
    <x v="7"/>
    <n v="2"/>
    <n v="3200"/>
    <n v="6400"/>
    <n v="3840"/>
    <n v="640"/>
    <n v="640"/>
    <n v="5120"/>
    <n v="1280"/>
    <x v="0"/>
    <x v="2"/>
    <n v="2022"/>
    <n v="0"/>
    <x v="1"/>
  </r>
  <r>
    <d v="2022-03-27T00:00:00"/>
    <s v="DH00681"/>
    <x v="7"/>
    <n v="3"/>
    <n v="3200"/>
    <n v="9600"/>
    <n v="5760"/>
    <n v="960"/>
    <n v="960"/>
    <n v="7680"/>
    <n v="1920"/>
    <x v="4"/>
    <x v="2"/>
    <n v="2022"/>
    <n v="1"/>
    <x v="0"/>
  </r>
  <r>
    <d v="2022-03-27T00:00:00"/>
    <s v="DH00682"/>
    <x v="2"/>
    <n v="1"/>
    <n v="3500"/>
    <n v="3500"/>
    <n v="2100"/>
    <n v="350"/>
    <n v="350"/>
    <n v="2800"/>
    <n v="700"/>
    <x v="5"/>
    <x v="2"/>
    <n v="2022"/>
    <n v="1"/>
    <x v="1"/>
  </r>
  <r>
    <d v="2022-03-27T00:00:00"/>
    <s v="DH00683"/>
    <x v="5"/>
    <n v="9"/>
    <n v="500"/>
    <n v="4500"/>
    <n v="3150"/>
    <n v="450"/>
    <n v="450"/>
    <n v="4050"/>
    <n v="450"/>
    <x v="0"/>
    <x v="2"/>
    <n v="2022"/>
    <n v="1"/>
    <x v="1"/>
  </r>
  <r>
    <d v="2022-03-27T00:00:00"/>
    <s v="DH00684"/>
    <x v="1"/>
    <n v="1"/>
    <n v="2500"/>
    <n v="2500"/>
    <n v="1750"/>
    <n v="250"/>
    <n v="250"/>
    <n v="2250"/>
    <n v="250"/>
    <x v="1"/>
    <x v="2"/>
    <n v="2022"/>
    <n v="1"/>
    <x v="1"/>
  </r>
  <r>
    <d v="2022-03-27T00:00:00"/>
    <s v="DH00685"/>
    <x v="3"/>
    <n v="3"/>
    <n v="1200"/>
    <n v="3600"/>
    <n v="2520"/>
    <n v="360"/>
    <n v="360"/>
    <n v="3240"/>
    <n v="360"/>
    <x v="2"/>
    <x v="2"/>
    <n v="2022"/>
    <n v="1"/>
    <x v="1"/>
  </r>
  <r>
    <d v="2022-03-27T00:00:00"/>
    <s v="DH00686"/>
    <x v="0"/>
    <n v="6"/>
    <n v="1000"/>
    <n v="6000"/>
    <n v="4200"/>
    <n v="600"/>
    <n v="600"/>
    <n v="5400"/>
    <n v="600"/>
    <x v="3"/>
    <x v="2"/>
    <n v="2022"/>
    <n v="1"/>
    <x v="0"/>
  </r>
  <r>
    <d v="2022-03-27T00:00:00"/>
    <s v="DH00687"/>
    <x v="8"/>
    <n v="1"/>
    <n v="4000"/>
    <n v="4000"/>
    <n v="2400"/>
    <n v="400"/>
    <n v="400"/>
    <n v="3200"/>
    <n v="800"/>
    <x v="0"/>
    <x v="2"/>
    <n v="2022"/>
    <n v="1"/>
    <x v="0"/>
  </r>
  <r>
    <d v="2022-03-27T00:00:00"/>
    <s v="DH00688"/>
    <x v="1"/>
    <n v="10"/>
    <n v="2500"/>
    <n v="25000"/>
    <n v="17500"/>
    <n v="2500"/>
    <n v="2500"/>
    <n v="22500"/>
    <n v="2500"/>
    <x v="1"/>
    <x v="2"/>
    <n v="2022"/>
    <n v="1"/>
    <x v="1"/>
  </r>
  <r>
    <d v="2022-03-28T00:00:00"/>
    <s v="DH00689"/>
    <x v="2"/>
    <n v="1"/>
    <n v="3500"/>
    <n v="3500"/>
    <n v="2100"/>
    <n v="350"/>
    <n v="350"/>
    <n v="2800"/>
    <n v="700"/>
    <x v="2"/>
    <x v="2"/>
    <n v="2022"/>
    <n v="1"/>
    <x v="0"/>
  </r>
  <r>
    <d v="2022-03-28T00:00:00"/>
    <s v="DH00690"/>
    <x v="6"/>
    <n v="4"/>
    <n v="1000"/>
    <n v="4000"/>
    <n v="2800"/>
    <n v="400"/>
    <n v="400"/>
    <n v="3600"/>
    <n v="400"/>
    <x v="3"/>
    <x v="2"/>
    <n v="2022"/>
    <n v="1"/>
    <x v="1"/>
  </r>
  <r>
    <d v="2022-03-28T00:00:00"/>
    <s v="DH00691"/>
    <x v="0"/>
    <n v="1"/>
    <n v="1000"/>
    <n v="1000"/>
    <n v="700"/>
    <n v="100"/>
    <n v="100"/>
    <n v="900"/>
    <n v="100"/>
    <x v="2"/>
    <x v="2"/>
    <n v="2022"/>
    <n v="1"/>
    <x v="1"/>
  </r>
  <r>
    <d v="2022-03-28T00:00:00"/>
    <s v="DH00692"/>
    <x v="1"/>
    <n v="5"/>
    <n v="2500"/>
    <n v="12500"/>
    <n v="8750"/>
    <n v="1250"/>
    <n v="1250"/>
    <n v="11250"/>
    <n v="1250"/>
    <x v="3"/>
    <x v="2"/>
    <n v="2022"/>
    <n v="1"/>
    <x v="1"/>
  </r>
  <r>
    <d v="2022-03-28T00:00:00"/>
    <s v="DH00693"/>
    <x v="0"/>
    <n v="1"/>
    <n v="1000"/>
    <n v="1000"/>
    <n v="700"/>
    <n v="100"/>
    <n v="100"/>
    <n v="900"/>
    <n v="100"/>
    <x v="4"/>
    <x v="2"/>
    <n v="2022"/>
    <n v="1"/>
    <x v="1"/>
  </r>
  <r>
    <d v="2022-03-28T00:00:00"/>
    <s v="DH00694"/>
    <x v="0"/>
    <n v="1"/>
    <n v="1000"/>
    <n v="1000"/>
    <n v="700"/>
    <n v="100"/>
    <n v="100"/>
    <n v="900"/>
    <n v="100"/>
    <x v="5"/>
    <x v="2"/>
    <n v="2022"/>
    <n v="1"/>
    <x v="1"/>
  </r>
  <r>
    <d v="2022-03-28T00:00:00"/>
    <s v="DH00695"/>
    <x v="1"/>
    <n v="1"/>
    <n v="2500"/>
    <n v="2500"/>
    <n v="1750"/>
    <n v="250"/>
    <n v="250"/>
    <n v="2250"/>
    <n v="250"/>
    <x v="0"/>
    <x v="2"/>
    <n v="2022"/>
    <n v="1"/>
    <x v="1"/>
  </r>
  <r>
    <d v="2022-03-28T00:00:00"/>
    <s v="DH00696"/>
    <x v="2"/>
    <n v="1"/>
    <n v="3500"/>
    <n v="3500"/>
    <n v="2100"/>
    <n v="350"/>
    <n v="350"/>
    <n v="2800"/>
    <n v="700"/>
    <x v="3"/>
    <x v="2"/>
    <n v="2022"/>
    <n v="1"/>
    <x v="1"/>
  </r>
  <r>
    <d v="2022-03-28T00:00:00"/>
    <s v="DH00696"/>
    <x v="3"/>
    <n v="5"/>
    <n v="1200"/>
    <n v="6000"/>
    <n v="4200"/>
    <n v="600"/>
    <n v="600"/>
    <n v="5400"/>
    <n v="600"/>
    <x v="3"/>
    <x v="2"/>
    <n v="2022"/>
    <n v="0"/>
    <x v="1"/>
  </r>
  <r>
    <d v="2022-03-28T00:00:00"/>
    <s v="DH00696"/>
    <x v="4"/>
    <n v="10"/>
    <n v="450"/>
    <n v="4500"/>
    <n v="3150"/>
    <n v="450"/>
    <n v="450"/>
    <n v="4050"/>
    <n v="450"/>
    <x v="3"/>
    <x v="2"/>
    <n v="2022"/>
    <n v="0"/>
    <x v="1"/>
  </r>
  <r>
    <d v="2022-03-29T00:00:00"/>
    <s v="DH00697"/>
    <x v="5"/>
    <n v="3"/>
    <n v="500"/>
    <n v="1500"/>
    <n v="1050"/>
    <n v="150"/>
    <n v="150"/>
    <n v="1350"/>
    <n v="150"/>
    <x v="0"/>
    <x v="2"/>
    <n v="2022"/>
    <n v="1"/>
    <x v="1"/>
  </r>
  <r>
    <d v="2022-03-29T00:00:00"/>
    <s v="DH00698"/>
    <x v="6"/>
    <n v="5"/>
    <n v="1000"/>
    <n v="5000"/>
    <n v="3500"/>
    <n v="500"/>
    <n v="500"/>
    <n v="4500"/>
    <n v="500"/>
    <x v="1"/>
    <x v="2"/>
    <n v="2022"/>
    <n v="1"/>
    <x v="1"/>
  </r>
  <r>
    <d v="2022-03-29T00:00:00"/>
    <s v="DH00699"/>
    <x v="7"/>
    <n v="1"/>
    <n v="3200"/>
    <n v="3200"/>
    <n v="1920"/>
    <n v="320"/>
    <n v="320"/>
    <n v="2560"/>
    <n v="640"/>
    <x v="2"/>
    <x v="2"/>
    <n v="2022"/>
    <n v="1"/>
    <x v="1"/>
  </r>
  <r>
    <d v="2022-03-29T00:00:00"/>
    <s v="DH00700"/>
    <x v="8"/>
    <n v="1"/>
    <n v="4000"/>
    <n v="4000"/>
    <n v="2400"/>
    <n v="400"/>
    <n v="400"/>
    <n v="3200"/>
    <n v="800"/>
    <x v="3"/>
    <x v="2"/>
    <n v="2022"/>
    <n v="1"/>
    <x v="1"/>
  </r>
  <r>
    <d v="2022-03-29T00:00:00"/>
    <s v="DH00701"/>
    <x v="8"/>
    <n v="1"/>
    <n v="4000"/>
    <n v="4000"/>
    <n v="2400"/>
    <n v="400"/>
    <n v="400"/>
    <n v="3200"/>
    <n v="800"/>
    <x v="0"/>
    <x v="2"/>
    <n v="2022"/>
    <n v="1"/>
    <x v="1"/>
  </r>
  <r>
    <d v="2022-03-29T00:00:00"/>
    <s v="DH00702"/>
    <x v="8"/>
    <n v="1"/>
    <n v="4000"/>
    <n v="4000"/>
    <n v="2400"/>
    <n v="400"/>
    <n v="400"/>
    <n v="3200"/>
    <n v="800"/>
    <x v="1"/>
    <x v="2"/>
    <n v="2022"/>
    <n v="1"/>
    <x v="1"/>
  </r>
  <r>
    <d v="2022-03-29T00:00:00"/>
    <s v="DH00703"/>
    <x v="2"/>
    <n v="1"/>
    <n v="3500"/>
    <n v="3500"/>
    <n v="2100"/>
    <n v="350"/>
    <n v="350"/>
    <n v="2800"/>
    <n v="700"/>
    <x v="2"/>
    <x v="2"/>
    <n v="2022"/>
    <n v="1"/>
    <x v="1"/>
  </r>
  <r>
    <d v="2022-03-29T00:00:00"/>
    <s v="DH00704"/>
    <x v="3"/>
    <n v="4"/>
    <n v="1200"/>
    <n v="4800"/>
    <n v="3360"/>
    <n v="480"/>
    <n v="480"/>
    <n v="4320"/>
    <n v="480"/>
    <x v="3"/>
    <x v="2"/>
    <n v="2022"/>
    <n v="1"/>
    <x v="1"/>
  </r>
  <r>
    <d v="2022-03-30T00:00:00"/>
    <s v="DH00705"/>
    <x v="4"/>
    <n v="2"/>
    <n v="450"/>
    <n v="900"/>
    <n v="630"/>
    <n v="90"/>
    <n v="90"/>
    <n v="810"/>
    <n v="90"/>
    <x v="4"/>
    <x v="2"/>
    <n v="2022"/>
    <n v="1"/>
    <x v="0"/>
  </r>
  <r>
    <d v="2022-03-30T00:00:00"/>
    <s v="DH00706"/>
    <x v="5"/>
    <n v="4"/>
    <n v="500"/>
    <n v="2000"/>
    <n v="1400"/>
    <n v="200"/>
    <n v="200"/>
    <n v="1800"/>
    <n v="200"/>
    <x v="5"/>
    <x v="2"/>
    <n v="2022"/>
    <n v="1"/>
    <x v="1"/>
  </r>
  <r>
    <d v="2022-03-30T00:00:00"/>
    <s v="DH00707"/>
    <x v="6"/>
    <n v="3"/>
    <n v="1000"/>
    <n v="3000"/>
    <n v="2100"/>
    <n v="300"/>
    <n v="300"/>
    <n v="2700"/>
    <n v="300"/>
    <x v="0"/>
    <x v="2"/>
    <n v="2022"/>
    <n v="1"/>
    <x v="1"/>
  </r>
  <r>
    <d v="2022-03-30T00:00:00"/>
    <s v="DH00708"/>
    <x v="6"/>
    <n v="1"/>
    <n v="1000"/>
    <n v="1000"/>
    <n v="700"/>
    <n v="100"/>
    <n v="100"/>
    <n v="900"/>
    <n v="100"/>
    <x v="1"/>
    <x v="2"/>
    <n v="2022"/>
    <n v="1"/>
    <x v="0"/>
  </r>
  <r>
    <d v="2022-03-30T00:00:00"/>
    <s v="DH00709"/>
    <x v="8"/>
    <n v="1"/>
    <n v="4000"/>
    <n v="4000"/>
    <n v="2400"/>
    <n v="400"/>
    <n v="400"/>
    <n v="3200"/>
    <n v="800"/>
    <x v="2"/>
    <x v="2"/>
    <n v="2022"/>
    <n v="1"/>
    <x v="1"/>
  </r>
  <r>
    <d v="2022-03-30T00:00:00"/>
    <s v="DH00710"/>
    <x v="0"/>
    <n v="4"/>
    <n v="1000"/>
    <n v="4000"/>
    <n v="2800"/>
    <n v="400"/>
    <n v="400"/>
    <n v="3600"/>
    <n v="400"/>
    <x v="3"/>
    <x v="2"/>
    <n v="2022"/>
    <n v="1"/>
    <x v="0"/>
  </r>
  <r>
    <d v="2022-03-30T00:00:00"/>
    <s v="DH00711"/>
    <x v="1"/>
    <n v="5"/>
    <n v="2500"/>
    <n v="12500"/>
    <n v="8750"/>
    <n v="1250"/>
    <n v="1250"/>
    <n v="11250"/>
    <n v="1250"/>
    <x v="4"/>
    <x v="2"/>
    <n v="2022"/>
    <n v="1"/>
    <x v="1"/>
  </r>
  <r>
    <d v="2022-03-30T00:00:00"/>
    <s v="DH00712"/>
    <x v="0"/>
    <n v="8"/>
    <n v="1000"/>
    <n v="8000"/>
    <n v="5600"/>
    <n v="800"/>
    <n v="800"/>
    <n v="7200"/>
    <n v="800"/>
    <x v="5"/>
    <x v="2"/>
    <n v="2022"/>
    <n v="1"/>
    <x v="0"/>
  </r>
  <r>
    <d v="2022-03-30T00:00:00"/>
    <s v="DH00712"/>
    <x v="1"/>
    <n v="2"/>
    <n v="2500"/>
    <n v="5000"/>
    <n v="3500"/>
    <n v="500"/>
    <n v="500"/>
    <n v="4500"/>
    <n v="500"/>
    <x v="5"/>
    <x v="2"/>
    <n v="2022"/>
    <n v="0"/>
    <x v="0"/>
  </r>
  <r>
    <d v="2022-03-30T00:00:00"/>
    <s v="DH00712"/>
    <x v="8"/>
    <n v="1"/>
    <n v="4000"/>
    <n v="4000"/>
    <n v="2400"/>
    <n v="400"/>
    <n v="400"/>
    <n v="3200"/>
    <n v="800"/>
    <x v="5"/>
    <x v="2"/>
    <n v="2022"/>
    <n v="0"/>
    <x v="0"/>
  </r>
  <r>
    <d v="2022-03-31T00:00:00"/>
    <s v="DH00712"/>
    <x v="2"/>
    <n v="1"/>
    <n v="3500"/>
    <n v="3500"/>
    <n v="2100"/>
    <n v="350"/>
    <n v="350"/>
    <n v="2800"/>
    <n v="700"/>
    <x v="5"/>
    <x v="2"/>
    <n v="2022"/>
    <n v="0"/>
    <x v="0"/>
  </r>
  <r>
    <d v="2022-03-31T00:00:00"/>
    <s v="DH00714"/>
    <x v="3"/>
    <n v="8"/>
    <n v="1200"/>
    <n v="9600"/>
    <n v="6720"/>
    <n v="960"/>
    <n v="960"/>
    <n v="8640"/>
    <n v="960"/>
    <x v="1"/>
    <x v="2"/>
    <n v="2022"/>
    <n v="1"/>
    <x v="0"/>
  </r>
  <r>
    <d v="2022-03-31T00:00:00"/>
    <s v="DH00715"/>
    <x v="4"/>
    <n v="1"/>
    <n v="450"/>
    <n v="450"/>
    <n v="315"/>
    <n v="45"/>
    <n v="45"/>
    <n v="405"/>
    <n v="45"/>
    <x v="2"/>
    <x v="2"/>
    <n v="2022"/>
    <n v="1"/>
    <x v="0"/>
  </r>
  <r>
    <d v="2022-03-31T00:00:00"/>
    <s v="DH00716"/>
    <x v="0"/>
    <n v="2"/>
    <n v="1000"/>
    <n v="2000"/>
    <n v="1400"/>
    <n v="200"/>
    <n v="200"/>
    <n v="1800"/>
    <n v="200"/>
    <x v="3"/>
    <x v="2"/>
    <n v="2022"/>
    <n v="1"/>
    <x v="1"/>
  </r>
  <r>
    <d v="2022-03-31T00:00:00"/>
    <s v="DH00717"/>
    <x v="8"/>
    <n v="1"/>
    <n v="4000"/>
    <n v="4000"/>
    <n v="2400"/>
    <n v="400"/>
    <n v="400"/>
    <n v="3200"/>
    <n v="800"/>
    <x v="0"/>
    <x v="2"/>
    <n v="2022"/>
    <n v="1"/>
    <x v="0"/>
  </r>
  <r>
    <d v="2022-03-31T00:00:00"/>
    <s v="DH00718"/>
    <x v="1"/>
    <n v="6"/>
    <n v="2500"/>
    <n v="15000"/>
    <n v="10500"/>
    <n v="1500"/>
    <n v="1500"/>
    <n v="13500"/>
    <n v="1500"/>
    <x v="1"/>
    <x v="2"/>
    <n v="2022"/>
    <n v="1"/>
    <x v="0"/>
  </r>
  <r>
    <d v="2022-03-31T00:00:00"/>
    <s v="DH00719"/>
    <x v="2"/>
    <n v="1"/>
    <n v="3500"/>
    <n v="3500"/>
    <n v="2100"/>
    <n v="350"/>
    <n v="350"/>
    <n v="2800"/>
    <n v="700"/>
    <x v="2"/>
    <x v="2"/>
    <n v="2022"/>
    <n v="1"/>
    <x v="1"/>
  </r>
  <r>
    <d v="2022-03-31T00:00:00"/>
    <s v="DH00720"/>
    <x v="6"/>
    <n v="4"/>
    <n v="1000"/>
    <n v="4000"/>
    <n v="2800"/>
    <n v="400"/>
    <n v="400"/>
    <n v="3600"/>
    <n v="400"/>
    <x v="3"/>
    <x v="2"/>
    <n v="2022"/>
    <n v="1"/>
    <x v="1"/>
  </r>
  <r>
    <d v="2022-04-01T00:00:00"/>
    <s v="DH00721"/>
    <x v="4"/>
    <n v="20"/>
    <n v="450"/>
    <n v="9000"/>
    <n v="6300"/>
    <n v="900"/>
    <n v="900"/>
    <n v="8100"/>
    <n v="900"/>
    <x v="4"/>
    <x v="3"/>
    <n v="2022"/>
    <n v="1"/>
    <x v="0"/>
  </r>
  <r>
    <d v="2022-04-01T00:00:00"/>
    <s v="DH00722"/>
    <x v="5"/>
    <n v="2"/>
    <n v="500"/>
    <n v="1000"/>
    <n v="700"/>
    <n v="100"/>
    <n v="100"/>
    <n v="900"/>
    <n v="100"/>
    <x v="5"/>
    <x v="3"/>
    <n v="2022"/>
    <n v="1"/>
    <x v="1"/>
  </r>
  <r>
    <d v="2022-04-01T00:00:00"/>
    <s v="DH00723"/>
    <x v="5"/>
    <n v="1"/>
    <n v="500"/>
    <n v="500"/>
    <n v="350"/>
    <n v="50"/>
    <n v="50"/>
    <n v="450"/>
    <n v="50"/>
    <x v="0"/>
    <x v="3"/>
    <n v="2022"/>
    <n v="1"/>
    <x v="1"/>
  </r>
  <r>
    <d v="2022-04-01T00:00:00"/>
    <s v="DH00724"/>
    <x v="0"/>
    <n v="6"/>
    <n v="1000"/>
    <n v="6000"/>
    <n v="4200"/>
    <n v="600"/>
    <n v="600"/>
    <n v="5400"/>
    <n v="600"/>
    <x v="1"/>
    <x v="3"/>
    <n v="2022"/>
    <n v="1"/>
    <x v="0"/>
  </r>
  <r>
    <d v="2022-04-01T00:00:00"/>
    <s v="DH00725"/>
    <x v="2"/>
    <n v="1"/>
    <n v="3500"/>
    <n v="3500"/>
    <n v="2100"/>
    <n v="350"/>
    <n v="350"/>
    <n v="2800"/>
    <n v="700"/>
    <x v="2"/>
    <x v="3"/>
    <n v="2022"/>
    <n v="1"/>
    <x v="1"/>
  </r>
  <r>
    <d v="2022-04-01T00:00:00"/>
    <s v="DH00726"/>
    <x v="1"/>
    <n v="1"/>
    <n v="2500"/>
    <n v="2500"/>
    <n v="1750"/>
    <n v="250"/>
    <n v="250"/>
    <n v="2250"/>
    <n v="250"/>
    <x v="3"/>
    <x v="3"/>
    <n v="2022"/>
    <n v="1"/>
    <x v="1"/>
  </r>
  <r>
    <d v="2022-04-01T00:00:00"/>
    <s v="DH00727"/>
    <x v="7"/>
    <n v="1"/>
    <n v="3200"/>
    <n v="3200"/>
    <n v="1920"/>
    <n v="320"/>
    <n v="320"/>
    <n v="2560"/>
    <n v="640"/>
    <x v="4"/>
    <x v="3"/>
    <n v="2022"/>
    <n v="1"/>
    <x v="1"/>
  </r>
  <r>
    <d v="2022-04-01T00:00:00"/>
    <s v="DH00728"/>
    <x v="7"/>
    <n v="3"/>
    <n v="3200"/>
    <n v="9600"/>
    <n v="5760"/>
    <n v="960"/>
    <n v="960"/>
    <n v="7680"/>
    <n v="1920"/>
    <x v="5"/>
    <x v="3"/>
    <n v="2022"/>
    <n v="1"/>
    <x v="1"/>
  </r>
  <r>
    <d v="2022-04-01T00:00:00"/>
    <s v="DH00728"/>
    <x v="2"/>
    <n v="1"/>
    <n v="3500"/>
    <n v="3500"/>
    <n v="2100"/>
    <n v="350"/>
    <n v="350"/>
    <n v="2800"/>
    <n v="700"/>
    <x v="5"/>
    <x v="3"/>
    <n v="2022"/>
    <n v="0"/>
    <x v="1"/>
  </r>
  <r>
    <d v="2022-04-01T00:00:00"/>
    <s v="DH00728"/>
    <x v="5"/>
    <n v="1"/>
    <n v="500"/>
    <n v="500"/>
    <n v="350"/>
    <n v="50"/>
    <n v="50"/>
    <n v="450"/>
    <n v="50"/>
    <x v="5"/>
    <x v="3"/>
    <n v="2022"/>
    <n v="0"/>
    <x v="1"/>
  </r>
  <r>
    <d v="2022-04-01T00:00:00"/>
    <s v="DH00728"/>
    <x v="1"/>
    <n v="2"/>
    <n v="2500"/>
    <n v="5000"/>
    <n v="3500"/>
    <n v="500"/>
    <n v="500"/>
    <n v="4500"/>
    <n v="500"/>
    <x v="5"/>
    <x v="3"/>
    <n v="2022"/>
    <n v="0"/>
    <x v="1"/>
  </r>
  <r>
    <d v="2022-04-01T00:00:00"/>
    <s v="DH00728"/>
    <x v="3"/>
    <n v="4"/>
    <n v="1200"/>
    <n v="4800"/>
    <n v="3360"/>
    <n v="480"/>
    <n v="480"/>
    <n v="4320"/>
    <n v="480"/>
    <x v="5"/>
    <x v="3"/>
    <n v="2022"/>
    <n v="0"/>
    <x v="1"/>
  </r>
  <r>
    <d v="2022-04-01T00:00:00"/>
    <s v="DH00728"/>
    <x v="0"/>
    <n v="1"/>
    <n v="1000"/>
    <n v="1000"/>
    <n v="700"/>
    <n v="100"/>
    <n v="100"/>
    <n v="900"/>
    <n v="100"/>
    <x v="5"/>
    <x v="3"/>
    <n v="2022"/>
    <n v="0"/>
    <x v="1"/>
  </r>
  <r>
    <d v="2022-04-01T00:00:00"/>
    <s v="DH00728"/>
    <x v="8"/>
    <n v="1"/>
    <n v="4000"/>
    <n v="4000"/>
    <n v="2400"/>
    <n v="400"/>
    <n v="400"/>
    <n v="3200"/>
    <n v="800"/>
    <x v="5"/>
    <x v="3"/>
    <n v="2022"/>
    <n v="0"/>
    <x v="1"/>
  </r>
  <r>
    <d v="2022-04-01T00:00:00"/>
    <s v="DH00728"/>
    <x v="0"/>
    <n v="3"/>
    <n v="1000"/>
    <n v="3000"/>
    <n v="2100"/>
    <n v="300"/>
    <n v="300"/>
    <n v="2700"/>
    <n v="300"/>
    <x v="5"/>
    <x v="3"/>
    <n v="2022"/>
    <n v="0"/>
    <x v="1"/>
  </r>
  <r>
    <d v="2022-04-02T00:00:00"/>
    <s v="DH00729"/>
    <x v="1"/>
    <n v="2"/>
    <n v="2500"/>
    <n v="5000"/>
    <n v="3500"/>
    <n v="500"/>
    <n v="500"/>
    <n v="4500"/>
    <n v="500"/>
    <x v="3"/>
    <x v="3"/>
    <n v="2022"/>
    <n v="1"/>
    <x v="1"/>
  </r>
  <r>
    <d v="2022-04-02T00:00:00"/>
    <s v="DH00730"/>
    <x v="2"/>
    <n v="1"/>
    <n v="3500"/>
    <n v="3500"/>
    <n v="2100"/>
    <n v="350"/>
    <n v="350"/>
    <n v="2800"/>
    <n v="700"/>
    <x v="0"/>
    <x v="3"/>
    <n v="2022"/>
    <n v="1"/>
    <x v="1"/>
  </r>
  <r>
    <d v="2022-04-02T00:00:00"/>
    <s v="DH00731"/>
    <x v="3"/>
    <n v="4"/>
    <n v="1200"/>
    <n v="4800"/>
    <n v="3360"/>
    <n v="480"/>
    <n v="480"/>
    <n v="4320"/>
    <n v="480"/>
    <x v="1"/>
    <x v="3"/>
    <n v="2022"/>
    <n v="1"/>
    <x v="1"/>
  </r>
  <r>
    <d v="2022-04-02T00:00:00"/>
    <s v="DH00732"/>
    <x v="4"/>
    <n v="6"/>
    <n v="450"/>
    <n v="2700"/>
    <n v="1889.9999999999998"/>
    <n v="270"/>
    <n v="270"/>
    <n v="2430"/>
    <n v="270.00000000000023"/>
    <x v="2"/>
    <x v="3"/>
    <n v="2022"/>
    <n v="1"/>
    <x v="1"/>
  </r>
  <r>
    <d v="2022-04-02T00:00:00"/>
    <s v="DH00733"/>
    <x v="5"/>
    <n v="8"/>
    <n v="500"/>
    <n v="4000"/>
    <n v="2800"/>
    <n v="400"/>
    <n v="400"/>
    <n v="3600"/>
    <n v="400"/>
    <x v="3"/>
    <x v="3"/>
    <n v="2022"/>
    <n v="1"/>
    <x v="1"/>
  </r>
  <r>
    <d v="2022-04-02T00:00:00"/>
    <s v="DH00734"/>
    <x v="6"/>
    <n v="9"/>
    <n v="1000"/>
    <n v="9000"/>
    <n v="6300"/>
    <n v="900"/>
    <n v="900"/>
    <n v="8100"/>
    <n v="900"/>
    <x v="2"/>
    <x v="3"/>
    <n v="2022"/>
    <n v="1"/>
    <x v="0"/>
  </r>
  <r>
    <d v="2022-04-02T00:00:00"/>
    <s v="DH00735"/>
    <x v="7"/>
    <n v="10"/>
    <n v="3200"/>
    <n v="32000"/>
    <n v="19200"/>
    <n v="3200"/>
    <n v="3200"/>
    <n v="25600"/>
    <n v="6400"/>
    <x v="3"/>
    <x v="3"/>
    <n v="2022"/>
    <n v="1"/>
    <x v="1"/>
  </r>
  <r>
    <d v="2022-04-02T00:00:00"/>
    <s v="DH00736"/>
    <x v="8"/>
    <n v="1"/>
    <n v="4000"/>
    <n v="4000"/>
    <n v="2400"/>
    <n v="400"/>
    <n v="400"/>
    <n v="3200"/>
    <n v="800"/>
    <x v="4"/>
    <x v="3"/>
    <n v="2022"/>
    <n v="1"/>
    <x v="0"/>
  </r>
  <r>
    <d v="2022-04-03T00:00:00"/>
    <s v="DH00737"/>
    <x v="8"/>
    <n v="1"/>
    <n v="4000"/>
    <n v="4000"/>
    <n v="2400"/>
    <n v="400"/>
    <n v="400"/>
    <n v="3200"/>
    <n v="800"/>
    <x v="5"/>
    <x v="3"/>
    <n v="2022"/>
    <n v="1"/>
    <x v="1"/>
  </r>
  <r>
    <d v="2022-04-03T00:00:00"/>
    <s v="DH00738"/>
    <x v="8"/>
    <n v="1"/>
    <n v="4000"/>
    <n v="4000"/>
    <n v="2400"/>
    <n v="400"/>
    <n v="400"/>
    <n v="3200"/>
    <n v="800"/>
    <x v="0"/>
    <x v="3"/>
    <n v="2022"/>
    <n v="1"/>
    <x v="0"/>
  </r>
  <r>
    <d v="2022-04-03T00:00:00"/>
    <s v="DH00739"/>
    <x v="2"/>
    <n v="1"/>
    <n v="3500"/>
    <n v="3500"/>
    <n v="2100"/>
    <n v="350"/>
    <n v="350"/>
    <n v="2800"/>
    <n v="700"/>
    <x v="1"/>
    <x v="3"/>
    <n v="2022"/>
    <n v="1"/>
    <x v="1"/>
  </r>
  <r>
    <d v="2022-04-03T00:00:00"/>
    <s v="DH00740"/>
    <x v="3"/>
    <n v="1"/>
    <n v="1200"/>
    <n v="1200"/>
    <n v="840"/>
    <n v="120"/>
    <n v="120"/>
    <n v="1080"/>
    <n v="120"/>
    <x v="2"/>
    <x v="3"/>
    <n v="2022"/>
    <n v="1"/>
    <x v="1"/>
  </r>
  <r>
    <d v="2022-04-03T00:00:00"/>
    <s v="DH00741"/>
    <x v="4"/>
    <n v="2"/>
    <n v="450"/>
    <n v="900"/>
    <n v="630"/>
    <n v="90"/>
    <n v="90"/>
    <n v="810"/>
    <n v="90"/>
    <x v="3"/>
    <x v="3"/>
    <n v="2022"/>
    <n v="1"/>
    <x v="1"/>
  </r>
  <r>
    <d v="2022-04-03T00:00:00"/>
    <s v="DH00742"/>
    <x v="5"/>
    <n v="5"/>
    <n v="500"/>
    <n v="2500"/>
    <n v="1750"/>
    <n v="250"/>
    <n v="250"/>
    <n v="2250"/>
    <n v="250"/>
    <x v="0"/>
    <x v="3"/>
    <n v="2022"/>
    <n v="1"/>
    <x v="1"/>
  </r>
  <r>
    <d v="2022-04-03T00:00:00"/>
    <s v="DH00743"/>
    <x v="6"/>
    <n v="7"/>
    <n v="1000"/>
    <n v="7000"/>
    <n v="4900"/>
    <n v="700"/>
    <n v="700"/>
    <n v="6300"/>
    <n v="700"/>
    <x v="1"/>
    <x v="3"/>
    <n v="2022"/>
    <n v="1"/>
    <x v="0"/>
  </r>
  <r>
    <d v="2022-04-03T00:00:00"/>
    <s v="DH00744"/>
    <x v="6"/>
    <n v="8"/>
    <n v="1000"/>
    <n v="8000"/>
    <n v="5600"/>
    <n v="800"/>
    <n v="800"/>
    <n v="7200"/>
    <n v="800"/>
    <x v="0"/>
    <x v="3"/>
    <n v="2022"/>
    <n v="1"/>
    <x v="1"/>
  </r>
  <r>
    <d v="2022-04-03T00:00:00"/>
    <s v="DH00744"/>
    <x v="8"/>
    <n v="1"/>
    <n v="4000"/>
    <n v="4000"/>
    <n v="2400"/>
    <n v="400"/>
    <n v="400"/>
    <n v="3200"/>
    <n v="800"/>
    <x v="0"/>
    <x v="3"/>
    <n v="2022"/>
    <n v="0"/>
    <x v="1"/>
  </r>
  <r>
    <d v="2022-04-03T00:00:00"/>
    <s v="DH00744"/>
    <x v="0"/>
    <n v="1"/>
    <n v="1000"/>
    <n v="1000"/>
    <n v="700"/>
    <n v="100"/>
    <n v="100"/>
    <n v="900"/>
    <n v="100"/>
    <x v="0"/>
    <x v="3"/>
    <n v="2022"/>
    <n v="0"/>
    <x v="1"/>
  </r>
  <r>
    <d v="2022-04-04T00:00:00"/>
    <s v="DH00745"/>
    <x v="1"/>
    <n v="2"/>
    <n v="2500"/>
    <n v="5000"/>
    <n v="3500"/>
    <n v="500"/>
    <n v="500"/>
    <n v="4500"/>
    <n v="500"/>
    <x v="1"/>
    <x v="3"/>
    <n v="2022"/>
    <n v="1"/>
    <x v="1"/>
  </r>
  <r>
    <d v="2022-04-04T00:00:00"/>
    <s v="DH00746"/>
    <x v="0"/>
    <n v="3"/>
    <n v="1000"/>
    <n v="3000"/>
    <n v="2100"/>
    <n v="300"/>
    <n v="300"/>
    <n v="2700"/>
    <n v="300"/>
    <x v="2"/>
    <x v="3"/>
    <n v="2022"/>
    <n v="1"/>
    <x v="1"/>
  </r>
  <r>
    <d v="2022-04-04T00:00:00"/>
    <s v="DH00747"/>
    <x v="1"/>
    <n v="4"/>
    <n v="2500"/>
    <n v="10000"/>
    <n v="7000"/>
    <n v="1000"/>
    <n v="1000"/>
    <n v="9000"/>
    <n v="1000"/>
    <x v="3"/>
    <x v="3"/>
    <n v="2022"/>
    <n v="1"/>
    <x v="1"/>
  </r>
  <r>
    <d v="2022-04-04T00:00:00"/>
    <s v="DH00748"/>
    <x v="8"/>
    <n v="1"/>
    <n v="4000"/>
    <n v="4000"/>
    <n v="2400"/>
    <n v="400"/>
    <n v="400"/>
    <n v="3200"/>
    <n v="800"/>
    <x v="4"/>
    <x v="3"/>
    <n v="2022"/>
    <n v="1"/>
    <x v="1"/>
  </r>
  <r>
    <d v="2022-04-04T00:00:00"/>
    <s v="DH00749"/>
    <x v="2"/>
    <n v="1"/>
    <n v="3500"/>
    <n v="3500"/>
    <n v="2100"/>
    <n v="350"/>
    <n v="350"/>
    <n v="2800"/>
    <n v="700"/>
    <x v="5"/>
    <x v="3"/>
    <n v="2022"/>
    <n v="1"/>
    <x v="1"/>
  </r>
  <r>
    <d v="2022-04-04T00:00:00"/>
    <s v="DH00750"/>
    <x v="3"/>
    <n v="1"/>
    <n v="1200"/>
    <n v="1200"/>
    <n v="840"/>
    <n v="120"/>
    <n v="120"/>
    <n v="1080"/>
    <n v="120"/>
    <x v="0"/>
    <x v="3"/>
    <n v="2022"/>
    <n v="1"/>
    <x v="0"/>
  </r>
  <r>
    <d v="2022-04-04T00:00:00"/>
    <s v="DH00751"/>
    <x v="4"/>
    <n v="1"/>
    <n v="450"/>
    <n v="450"/>
    <n v="315"/>
    <n v="45"/>
    <n v="45"/>
    <n v="405"/>
    <n v="45"/>
    <x v="1"/>
    <x v="3"/>
    <n v="2022"/>
    <n v="1"/>
    <x v="0"/>
  </r>
  <r>
    <d v="2022-04-04T00:00:00"/>
    <s v="DH00752"/>
    <x v="0"/>
    <n v="2"/>
    <n v="1000"/>
    <n v="2000"/>
    <n v="1400"/>
    <n v="200"/>
    <n v="200"/>
    <n v="1800"/>
    <n v="200"/>
    <x v="2"/>
    <x v="3"/>
    <n v="2022"/>
    <n v="1"/>
    <x v="1"/>
  </r>
  <r>
    <d v="2022-04-05T00:00:00"/>
    <s v="DH00753"/>
    <x v="8"/>
    <n v="1"/>
    <n v="4000"/>
    <n v="4000"/>
    <n v="2400"/>
    <n v="400"/>
    <n v="400"/>
    <n v="3200"/>
    <n v="800"/>
    <x v="3"/>
    <x v="3"/>
    <n v="2022"/>
    <n v="1"/>
    <x v="1"/>
  </r>
  <r>
    <d v="2022-04-05T00:00:00"/>
    <s v="DH00754"/>
    <x v="1"/>
    <n v="3"/>
    <n v="2500"/>
    <n v="7500"/>
    <n v="5250"/>
    <n v="750"/>
    <n v="750"/>
    <n v="6750"/>
    <n v="750"/>
    <x v="4"/>
    <x v="3"/>
    <n v="2022"/>
    <n v="1"/>
    <x v="1"/>
  </r>
  <r>
    <d v="2022-04-05T00:00:00"/>
    <s v="DH00755"/>
    <x v="2"/>
    <n v="1"/>
    <n v="3500"/>
    <n v="3500"/>
    <n v="2100"/>
    <n v="350"/>
    <n v="350"/>
    <n v="2800"/>
    <n v="700"/>
    <x v="5"/>
    <x v="3"/>
    <n v="2022"/>
    <n v="1"/>
    <x v="0"/>
  </r>
  <r>
    <d v="2022-04-05T00:00:00"/>
    <s v="DH00756"/>
    <x v="6"/>
    <n v="9"/>
    <n v="1000"/>
    <n v="9000"/>
    <n v="6300"/>
    <n v="900"/>
    <n v="900"/>
    <n v="8100"/>
    <n v="900"/>
    <x v="4"/>
    <x v="3"/>
    <n v="2022"/>
    <n v="1"/>
    <x v="1"/>
  </r>
  <r>
    <d v="2022-04-05T00:00:00"/>
    <s v="DH00757"/>
    <x v="4"/>
    <n v="1"/>
    <n v="450"/>
    <n v="450"/>
    <n v="315"/>
    <n v="45"/>
    <n v="45"/>
    <n v="405"/>
    <n v="45"/>
    <x v="5"/>
    <x v="3"/>
    <n v="2022"/>
    <n v="1"/>
    <x v="1"/>
  </r>
  <r>
    <d v="2022-04-05T00:00:00"/>
    <s v="DH00758"/>
    <x v="5"/>
    <n v="3"/>
    <n v="500"/>
    <n v="1500"/>
    <n v="1050"/>
    <n v="150"/>
    <n v="150"/>
    <n v="1350"/>
    <n v="150"/>
    <x v="0"/>
    <x v="3"/>
    <n v="2022"/>
    <n v="1"/>
    <x v="0"/>
  </r>
  <r>
    <d v="2022-04-05T00:00:00"/>
    <s v="DH00759"/>
    <x v="5"/>
    <n v="6"/>
    <n v="500"/>
    <n v="3000"/>
    <n v="2100"/>
    <n v="300"/>
    <n v="300"/>
    <n v="2700"/>
    <n v="300"/>
    <x v="1"/>
    <x v="3"/>
    <n v="2022"/>
    <n v="1"/>
    <x v="0"/>
  </r>
  <r>
    <d v="2022-04-05T00:00:00"/>
    <s v="DH00760"/>
    <x v="0"/>
    <n v="15"/>
    <n v="1000"/>
    <n v="15000"/>
    <n v="10500"/>
    <n v="1500"/>
    <n v="1500"/>
    <n v="13500"/>
    <n v="1500"/>
    <x v="3"/>
    <x v="3"/>
    <n v="2022"/>
    <n v="1"/>
    <x v="1"/>
  </r>
  <r>
    <d v="2022-04-05T00:00:00"/>
    <s v="DH00760"/>
    <x v="2"/>
    <n v="1"/>
    <n v="3500"/>
    <n v="3500"/>
    <n v="2100"/>
    <n v="350"/>
    <n v="350"/>
    <n v="2800"/>
    <n v="700"/>
    <x v="3"/>
    <x v="3"/>
    <n v="2022"/>
    <n v="0"/>
    <x v="1"/>
  </r>
  <r>
    <d v="2022-04-05T00:00:00"/>
    <s v="DH00760"/>
    <x v="1"/>
    <n v="7"/>
    <n v="2500"/>
    <n v="17500"/>
    <n v="12250"/>
    <n v="1750"/>
    <n v="1750"/>
    <n v="15750"/>
    <n v="1750"/>
    <x v="3"/>
    <x v="3"/>
    <n v="2022"/>
    <n v="0"/>
    <x v="1"/>
  </r>
  <r>
    <d v="2022-04-06T00:00:00"/>
    <s v="DH00761"/>
    <x v="7"/>
    <n v="4"/>
    <n v="3200"/>
    <n v="12800"/>
    <n v="7680"/>
    <n v="1280"/>
    <n v="1280"/>
    <n v="10240"/>
    <n v="2560"/>
    <x v="1"/>
    <x v="3"/>
    <n v="2022"/>
    <n v="1"/>
    <x v="1"/>
  </r>
  <r>
    <d v="2022-04-06T00:00:00"/>
    <s v="DH00762"/>
    <x v="7"/>
    <n v="1"/>
    <n v="3200"/>
    <n v="3200"/>
    <n v="1920"/>
    <n v="320"/>
    <n v="320"/>
    <n v="2560"/>
    <n v="640"/>
    <x v="2"/>
    <x v="3"/>
    <n v="2022"/>
    <n v="1"/>
    <x v="1"/>
  </r>
  <r>
    <d v="2022-04-06T00:00:00"/>
    <s v="DH00763"/>
    <x v="2"/>
    <n v="1"/>
    <n v="3500"/>
    <n v="3500"/>
    <n v="2100"/>
    <n v="350"/>
    <n v="350"/>
    <n v="2800"/>
    <n v="700"/>
    <x v="3"/>
    <x v="3"/>
    <n v="2022"/>
    <n v="1"/>
    <x v="1"/>
  </r>
  <r>
    <d v="2022-04-06T00:00:00"/>
    <s v="DH00764"/>
    <x v="5"/>
    <n v="1"/>
    <n v="500"/>
    <n v="500"/>
    <n v="350"/>
    <n v="50"/>
    <n v="50"/>
    <n v="450"/>
    <n v="50"/>
    <x v="4"/>
    <x v="3"/>
    <n v="2022"/>
    <n v="1"/>
    <x v="1"/>
  </r>
  <r>
    <d v="2022-04-06T00:00:00"/>
    <s v="DH00765"/>
    <x v="1"/>
    <n v="1"/>
    <n v="2500"/>
    <n v="2500"/>
    <n v="1750"/>
    <n v="250"/>
    <n v="250"/>
    <n v="2250"/>
    <n v="250"/>
    <x v="5"/>
    <x v="3"/>
    <n v="2022"/>
    <n v="1"/>
    <x v="1"/>
  </r>
  <r>
    <d v="2022-04-06T00:00:00"/>
    <s v="DH00766"/>
    <x v="3"/>
    <n v="1"/>
    <n v="1200"/>
    <n v="1200"/>
    <n v="840"/>
    <n v="120"/>
    <n v="120"/>
    <n v="1080"/>
    <n v="120"/>
    <x v="0"/>
    <x v="3"/>
    <n v="2022"/>
    <n v="1"/>
    <x v="1"/>
  </r>
  <r>
    <d v="2022-04-06T00:00:00"/>
    <s v="DH00767"/>
    <x v="0"/>
    <n v="1"/>
    <n v="1000"/>
    <n v="1000"/>
    <n v="700"/>
    <n v="100"/>
    <n v="100"/>
    <n v="900"/>
    <n v="100"/>
    <x v="1"/>
    <x v="3"/>
    <n v="2022"/>
    <n v="1"/>
    <x v="1"/>
  </r>
  <r>
    <d v="2022-04-06T00:00:00"/>
    <s v="DH00768"/>
    <x v="8"/>
    <n v="1"/>
    <n v="4000"/>
    <n v="4000"/>
    <n v="2400"/>
    <n v="400"/>
    <n v="400"/>
    <n v="3200"/>
    <n v="800"/>
    <x v="2"/>
    <x v="3"/>
    <n v="2022"/>
    <n v="1"/>
    <x v="1"/>
  </r>
  <r>
    <d v="2022-04-07T00:00:00"/>
    <s v="DH00769"/>
    <x v="0"/>
    <n v="1"/>
    <n v="1000"/>
    <n v="1000"/>
    <n v="700"/>
    <n v="100"/>
    <n v="100"/>
    <n v="900"/>
    <n v="100"/>
    <x v="3"/>
    <x v="3"/>
    <n v="2022"/>
    <n v="1"/>
    <x v="1"/>
  </r>
  <r>
    <d v="2022-04-07T00:00:00"/>
    <s v="DH00770"/>
    <x v="2"/>
    <n v="1"/>
    <n v="3500"/>
    <n v="3500"/>
    <n v="2100"/>
    <n v="350"/>
    <n v="350"/>
    <n v="2800"/>
    <n v="700"/>
    <x v="4"/>
    <x v="3"/>
    <n v="2022"/>
    <n v="1"/>
    <x v="0"/>
  </r>
  <r>
    <d v="2022-04-07T00:00:00"/>
    <s v="DH00771"/>
    <x v="1"/>
    <n v="5"/>
    <n v="2500"/>
    <n v="12500"/>
    <n v="8750"/>
    <n v="1250"/>
    <n v="1250"/>
    <n v="11250"/>
    <n v="1250"/>
    <x v="5"/>
    <x v="3"/>
    <n v="2022"/>
    <n v="1"/>
    <x v="0"/>
  </r>
  <r>
    <d v="2022-04-07T00:00:00"/>
    <s v="DH00772"/>
    <x v="1"/>
    <n v="1"/>
    <n v="2500"/>
    <n v="2500"/>
    <n v="1750"/>
    <n v="250"/>
    <n v="250"/>
    <n v="2250"/>
    <n v="250"/>
    <x v="2"/>
    <x v="3"/>
    <n v="2022"/>
    <n v="1"/>
    <x v="0"/>
  </r>
  <r>
    <d v="2022-04-07T00:00:00"/>
    <s v="DH00773"/>
    <x v="0"/>
    <n v="1"/>
    <n v="1000"/>
    <n v="1000"/>
    <n v="700"/>
    <n v="100"/>
    <n v="100"/>
    <n v="900"/>
    <n v="100"/>
    <x v="3"/>
    <x v="3"/>
    <n v="2022"/>
    <n v="1"/>
    <x v="0"/>
  </r>
  <r>
    <d v="2022-04-07T00:00:00"/>
    <s v="DH00774"/>
    <x v="1"/>
    <n v="3"/>
    <n v="2500"/>
    <n v="7500"/>
    <n v="5250"/>
    <n v="750"/>
    <n v="750"/>
    <n v="6750"/>
    <n v="750"/>
    <x v="4"/>
    <x v="3"/>
    <n v="2022"/>
    <n v="1"/>
    <x v="1"/>
  </r>
  <r>
    <d v="2022-04-07T00:00:00"/>
    <s v="DH00775"/>
    <x v="2"/>
    <n v="1"/>
    <n v="3500"/>
    <n v="3500"/>
    <n v="2100"/>
    <n v="350"/>
    <n v="350"/>
    <n v="2800"/>
    <n v="700"/>
    <x v="5"/>
    <x v="3"/>
    <n v="2022"/>
    <n v="1"/>
    <x v="0"/>
  </r>
  <r>
    <d v="2022-04-07T00:00:00"/>
    <s v="DH00776"/>
    <x v="3"/>
    <n v="1"/>
    <n v="1200"/>
    <n v="1200"/>
    <n v="840"/>
    <n v="120"/>
    <n v="120"/>
    <n v="1080"/>
    <n v="120"/>
    <x v="1"/>
    <x v="3"/>
    <n v="2022"/>
    <n v="1"/>
    <x v="1"/>
  </r>
  <r>
    <d v="2022-04-07T00:00:00"/>
    <s v="DH00776"/>
    <x v="4"/>
    <n v="4"/>
    <n v="450"/>
    <n v="1800"/>
    <n v="1260"/>
    <n v="180"/>
    <n v="180"/>
    <n v="1620"/>
    <n v="180"/>
    <x v="1"/>
    <x v="3"/>
    <n v="2022"/>
    <n v="0"/>
    <x v="1"/>
  </r>
  <r>
    <d v="2022-04-07T00:00:00"/>
    <s v="DH00776"/>
    <x v="5"/>
    <n v="10"/>
    <n v="500"/>
    <n v="5000"/>
    <n v="3500"/>
    <n v="500"/>
    <n v="500"/>
    <n v="4500"/>
    <n v="500"/>
    <x v="1"/>
    <x v="3"/>
    <n v="2022"/>
    <n v="0"/>
    <x v="1"/>
  </r>
  <r>
    <d v="2022-04-08T00:00:00"/>
    <s v="DH00777"/>
    <x v="6"/>
    <n v="7"/>
    <n v="1000"/>
    <n v="7000"/>
    <n v="4900"/>
    <n v="700"/>
    <n v="700"/>
    <n v="6300"/>
    <n v="700"/>
    <x v="3"/>
    <x v="3"/>
    <n v="2022"/>
    <n v="1"/>
    <x v="1"/>
  </r>
  <r>
    <d v="2022-04-08T00:00:00"/>
    <s v="DH00778"/>
    <x v="7"/>
    <n v="4"/>
    <n v="3200"/>
    <n v="12800"/>
    <n v="7680"/>
    <n v="1280"/>
    <n v="1280"/>
    <n v="10240"/>
    <n v="2560"/>
    <x v="0"/>
    <x v="3"/>
    <n v="2022"/>
    <n v="1"/>
    <x v="1"/>
  </r>
  <r>
    <d v="2022-04-08T00:00:00"/>
    <s v="DH00779"/>
    <x v="8"/>
    <n v="1"/>
    <n v="4000"/>
    <n v="4000"/>
    <n v="2400"/>
    <n v="400"/>
    <n v="400"/>
    <n v="3200"/>
    <n v="800"/>
    <x v="1"/>
    <x v="3"/>
    <n v="2022"/>
    <n v="1"/>
    <x v="0"/>
  </r>
  <r>
    <d v="2022-04-08T00:00:00"/>
    <s v="DH00780"/>
    <x v="8"/>
    <n v="1"/>
    <n v="4000"/>
    <n v="4000"/>
    <n v="2400"/>
    <n v="400"/>
    <n v="400"/>
    <n v="3200"/>
    <n v="800"/>
    <x v="2"/>
    <x v="3"/>
    <n v="2022"/>
    <n v="1"/>
    <x v="0"/>
  </r>
  <r>
    <d v="2022-04-08T00:00:00"/>
    <s v="DH00781"/>
    <x v="8"/>
    <n v="1"/>
    <n v="4000"/>
    <n v="4000"/>
    <n v="2400"/>
    <n v="400"/>
    <n v="400"/>
    <n v="3200"/>
    <n v="800"/>
    <x v="3"/>
    <x v="3"/>
    <n v="2022"/>
    <n v="1"/>
    <x v="1"/>
  </r>
  <r>
    <d v="2022-04-08T00:00:00"/>
    <s v="DH00782"/>
    <x v="2"/>
    <n v="1"/>
    <n v="3500"/>
    <n v="3500"/>
    <n v="2100"/>
    <n v="350"/>
    <n v="350"/>
    <n v="2800"/>
    <n v="700"/>
    <x v="2"/>
    <x v="3"/>
    <n v="2022"/>
    <n v="1"/>
    <x v="0"/>
  </r>
  <r>
    <d v="2022-04-08T00:00:00"/>
    <s v="DH00783"/>
    <x v="3"/>
    <n v="1"/>
    <n v="1200"/>
    <n v="1200"/>
    <n v="840"/>
    <n v="120"/>
    <n v="120"/>
    <n v="1080"/>
    <n v="120"/>
    <x v="3"/>
    <x v="3"/>
    <n v="2022"/>
    <n v="1"/>
    <x v="1"/>
  </r>
  <r>
    <d v="2022-04-08T00:00:00"/>
    <s v="DH00784"/>
    <x v="4"/>
    <n v="1"/>
    <n v="450"/>
    <n v="450"/>
    <n v="315"/>
    <n v="45"/>
    <n v="45"/>
    <n v="405"/>
    <n v="45"/>
    <x v="4"/>
    <x v="3"/>
    <n v="2022"/>
    <n v="1"/>
    <x v="0"/>
  </r>
  <r>
    <d v="2022-04-09T00:00:00"/>
    <s v="DH00785"/>
    <x v="5"/>
    <n v="5"/>
    <n v="500"/>
    <n v="2500"/>
    <n v="1750"/>
    <n v="250"/>
    <n v="250"/>
    <n v="2250"/>
    <n v="250"/>
    <x v="5"/>
    <x v="3"/>
    <n v="2022"/>
    <n v="1"/>
    <x v="0"/>
  </r>
  <r>
    <d v="2022-04-09T00:00:00"/>
    <s v="DH00786"/>
    <x v="6"/>
    <n v="1"/>
    <n v="1000"/>
    <n v="1000"/>
    <n v="700"/>
    <n v="100"/>
    <n v="100"/>
    <n v="900"/>
    <n v="100"/>
    <x v="0"/>
    <x v="3"/>
    <n v="2022"/>
    <n v="1"/>
    <x v="1"/>
  </r>
  <r>
    <d v="2022-04-09T00:00:00"/>
    <s v="DH00787"/>
    <x v="6"/>
    <n v="3"/>
    <n v="1000"/>
    <n v="3000"/>
    <n v="2100"/>
    <n v="300"/>
    <n v="300"/>
    <n v="2700"/>
    <n v="300"/>
    <x v="1"/>
    <x v="3"/>
    <n v="2022"/>
    <n v="1"/>
    <x v="1"/>
  </r>
  <r>
    <d v="2022-04-09T00:00:00"/>
    <s v="DH00788"/>
    <x v="0"/>
    <n v="5"/>
    <n v="1000"/>
    <n v="5000"/>
    <n v="3500"/>
    <n v="500"/>
    <n v="500"/>
    <n v="4500"/>
    <n v="500"/>
    <x v="2"/>
    <x v="3"/>
    <n v="2022"/>
    <n v="1"/>
    <x v="1"/>
  </r>
  <r>
    <d v="2022-04-09T00:00:00"/>
    <s v="DH00789"/>
    <x v="1"/>
    <n v="1"/>
    <n v="2500"/>
    <n v="2500"/>
    <n v="1750"/>
    <n v="250"/>
    <n v="250"/>
    <n v="2250"/>
    <n v="250"/>
    <x v="3"/>
    <x v="3"/>
    <n v="2022"/>
    <n v="1"/>
    <x v="0"/>
  </r>
  <r>
    <d v="2022-04-09T00:00:00"/>
    <s v="DH00790"/>
    <x v="2"/>
    <n v="1"/>
    <n v="3500"/>
    <n v="3500"/>
    <n v="2100"/>
    <n v="350"/>
    <n v="350"/>
    <n v="2800"/>
    <n v="700"/>
    <x v="0"/>
    <x v="3"/>
    <n v="2022"/>
    <n v="1"/>
    <x v="1"/>
  </r>
  <r>
    <d v="2022-04-09T00:00:00"/>
    <s v="DH00791"/>
    <x v="3"/>
    <n v="3"/>
    <n v="1200"/>
    <n v="3600"/>
    <n v="2520"/>
    <n v="360"/>
    <n v="360"/>
    <n v="3240"/>
    <n v="360"/>
    <x v="1"/>
    <x v="3"/>
    <n v="2022"/>
    <n v="1"/>
    <x v="1"/>
  </r>
  <r>
    <d v="2022-04-09T00:00:00"/>
    <s v="DH00792"/>
    <x v="4"/>
    <n v="2"/>
    <n v="450"/>
    <n v="900"/>
    <n v="630"/>
    <n v="90"/>
    <n v="90"/>
    <n v="810"/>
    <n v="90"/>
    <x v="2"/>
    <x v="3"/>
    <n v="2022"/>
    <n v="1"/>
    <x v="1"/>
  </r>
  <r>
    <d v="2022-04-09T00:00:00"/>
    <s v="DH00792"/>
    <x v="5"/>
    <n v="15"/>
    <n v="500"/>
    <n v="7500"/>
    <n v="5250"/>
    <n v="750"/>
    <n v="750"/>
    <n v="6750"/>
    <n v="750"/>
    <x v="2"/>
    <x v="3"/>
    <n v="2022"/>
    <n v="0"/>
    <x v="1"/>
  </r>
  <r>
    <d v="2022-04-09T00:00:00"/>
    <s v="DH00792"/>
    <x v="6"/>
    <n v="4"/>
    <n v="1000"/>
    <n v="4000"/>
    <n v="2800"/>
    <n v="400"/>
    <n v="400"/>
    <n v="3600"/>
    <n v="400"/>
    <x v="2"/>
    <x v="3"/>
    <n v="2022"/>
    <n v="0"/>
    <x v="1"/>
  </r>
  <r>
    <d v="2022-04-10T00:00:00"/>
    <s v="DH00793"/>
    <x v="7"/>
    <n v="2"/>
    <n v="3200"/>
    <n v="6400"/>
    <n v="3840"/>
    <n v="640"/>
    <n v="640"/>
    <n v="5120"/>
    <n v="1280"/>
    <x v="1"/>
    <x v="3"/>
    <n v="2022"/>
    <n v="1"/>
    <x v="0"/>
  </r>
  <r>
    <d v="2022-04-10T00:00:00"/>
    <s v="DH00794"/>
    <x v="8"/>
    <n v="1"/>
    <n v="4000"/>
    <n v="4000"/>
    <n v="2400"/>
    <n v="400"/>
    <n v="400"/>
    <n v="3200"/>
    <n v="800"/>
    <x v="2"/>
    <x v="3"/>
    <n v="2022"/>
    <n v="1"/>
    <x v="1"/>
  </r>
  <r>
    <d v="2022-04-10T00:00:00"/>
    <s v="DH00795"/>
    <x v="8"/>
    <n v="1"/>
    <n v="4000"/>
    <n v="4000"/>
    <n v="2400"/>
    <n v="400"/>
    <n v="400"/>
    <n v="3200"/>
    <n v="800"/>
    <x v="3"/>
    <x v="3"/>
    <n v="2022"/>
    <n v="1"/>
    <x v="1"/>
  </r>
  <r>
    <d v="2022-04-10T00:00:00"/>
    <s v="DH00796"/>
    <x v="8"/>
    <n v="1"/>
    <n v="4000"/>
    <n v="4000"/>
    <n v="2400"/>
    <n v="400"/>
    <n v="400"/>
    <n v="3200"/>
    <n v="800"/>
    <x v="4"/>
    <x v="3"/>
    <n v="2022"/>
    <n v="1"/>
    <x v="1"/>
  </r>
  <r>
    <d v="2022-04-10T00:00:00"/>
    <s v="DH00797"/>
    <x v="2"/>
    <n v="1"/>
    <n v="3500"/>
    <n v="3500"/>
    <n v="2100"/>
    <n v="350"/>
    <n v="350"/>
    <n v="2800"/>
    <n v="700"/>
    <x v="5"/>
    <x v="3"/>
    <n v="2022"/>
    <n v="1"/>
    <x v="0"/>
  </r>
  <r>
    <d v="2022-04-10T00:00:00"/>
    <s v="DH00798"/>
    <x v="3"/>
    <n v="4"/>
    <n v="1200"/>
    <n v="4800"/>
    <n v="3360"/>
    <n v="480"/>
    <n v="480"/>
    <n v="4320"/>
    <n v="480"/>
    <x v="0"/>
    <x v="3"/>
    <n v="2022"/>
    <n v="1"/>
    <x v="0"/>
  </r>
  <r>
    <d v="2022-04-10T00:00:00"/>
    <s v="DH00799"/>
    <x v="4"/>
    <n v="5"/>
    <n v="450"/>
    <n v="2250"/>
    <n v="1575"/>
    <n v="225"/>
    <n v="225"/>
    <n v="2025"/>
    <n v="225"/>
    <x v="1"/>
    <x v="3"/>
    <n v="2022"/>
    <n v="1"/>
    <x v="1"/>
  </r>
  <r>
    <d v="2022-04-10T00:00:00"/>
    <s v="DH00800"/>
    <x v="5"/>
    <n v="8"/>
    <n v="500"/>
    <n v="4000"/>
    <n v="2800"/>
    <n v="400"/>
    <n v="400"/>
    <n v="3600"/>
    <n v="400"/>
    <x v="3"/>
    <x v="3"/>
    <n v="2022"/>
    <n v="1"/>
    <x v="1"/>
  </r>
  <r>
    <d v="2022-04-10T00:00:00"/>
    <s v="DH00800"/>
    <x v="6"/>
    <n v="2"/>
    <n v="1000"/>
    <n v="2000"/>
    <n v="1400"/>
    <n v="200"/>
    <n v="200"/>
    <n v="1800"/>
    <n v="200"/>
    <x v="3"/>
    <x v="3"/>
    <n v="2022"/>
    <n v="0"/>
    <x v="1"/>
  </r>
  <r>
    <d v="2022-04-10T00:00:00"/>
    <s v="DH00800"/>
    <x v="6"/>
    <n v="1"/>
    <n v="1000"/>
    <n v="1000"/>
    <n v="700"/>
    <n v="100"/>
    <n v="100"/>
    <n v="900"/>
    <n v="100"/>
    <x v="3"/>
    <x v="3"/>
    <n v="2022"/>
    <n v="0"/>
    <x v="1"/>
  </r>
  <r>
    <d v="2022-04-10T00:00:00"/>
    <s v="DH00800"/>
    <x v="8"/>
    <n v="1"/>
    <n v="4000"/>
    <n v="4000"/>
    <n v="2400"/>
    <n v="400"/>
    <n v="400"/>
    <n v="3200"/>
    <n v="800"/>
    <x v="3"/>
    <x v="3"/>
    <n v="2022"/>
    <n v="0"/>
    <x v="1"/>
  </r>
  <r>
    <d v="2022-04-10T00:00:00"/>
    <s v="DH00800"/>
    <x v="0"/>
    <n v="8"/>
    <n v="1000"/>
    <n v="8000"/>
    <n v="5600"/>
    <n v="800"/>
    <n v="800"/>
    <n v="7200"/>
    <n v="800"/>
    <x v="3"/>
    <x v="3"/>
    <n v="2022"/>
    <n v="0"/>
    <x v="1"/>
  </r>
  <r>
    <d v="2022-04-10T00:00:00"/>
    <s v="DH00800"/>
    <x v="1"/>
    <n v="1"/>
    <n v="2500"/>
    <n v="2500"/>
    <n v="1750"/>
    <n v="250"/>
    <n v="250"/>
    <n v="2250"/>
    <n v="250"/>
    <x v="3"/>
    <x v="3"/>
    <n v="2022"/>
    <n v="0"/>
    <x v="1"/>
  </r>
  <r>
    <d v="2022-04-11T00:00:00"/>
    <s v="DH00801"/>
    <x v="0"/>
    <n v="2"/>
    <n v="1000"/>
    <n v="2000"/>
    <n v="1400"/>
    <n v="200"/>
    <n v="200"/>
    <n v="1800"/>
    <n v="200"/>
    <x v="0"/>
    <x v="3"/>
    <n v="2022"/>
    <n v="1"/>
    <x v="1"/>
  </r>
  <r>
    <d v="2022-04-11T00:00:00"/>
    <s v="DH00802"/>
    <x v="1"/>
    <n v="4"/>
    <n v="2500"/>
    <n v="10000"/>
    <n v="7000"/>
    <n v="1000"/>
    <n v="1000"/>
    <n v="9000"/>
    <n v="1000"/>
    <x v="1"/>
    <x v="3"/>
    <n v="2022"/>
    <n v="1"/>
    <x v="0"/>
  </r>
  <r>
    <d v="2022-04-11T00:00:00"/>
    <s v="DH00803"/>
    <x v="8"/>
    <n v="1"/>
    <n v="4000"/>
    <n v="4000"/>
    <n v="2400"/>
    <n v="400"/>
    <n v="400"/>
    <n v="3200"/>
    <n v="800"/>
    <x v="2"/>
    <x v="3"/>
    <n v="2022"/>
    <n v="1"/>
    <x v="1"/>
  </r>
  <r>
    <d v="2022-04-11T00:00:00"/>
    <s v="DH00804"/>
    <x v="2"/>
    <n v="1"/>
    <n v="3500"/>
    <n v="3500"/>
    <n v="2100"/>
    <n v="350"/>
    <n v="350"/>
    <n v="2800"/>
    <n v="700"/>
    <x v="3"/>
    <x v="3"/>
    <n v="2022"/>
    <n v="1"/>
    <x v="0"/>
  </r>
  <r>
    <d v="2022-04-11T00:00:00"/>
    <s v="DH00805"/>
    <x v="3"/>
    <n v="4"/>
    <n v="1200"/>
    <n v="4800"/>
    <n v="3360"/>
    <n v="480"/>
    <n v="480"/>
    <n v="4320"/>
    <n v="480"/>
    <x v="0"/>
    <x v="3"/>
    <n v="2022"/>
    <n v="1"/>
    <x v="0"/>
  </r>
  <r>
    <d v="2022-04-11T00:00:00"/>
    <s v="DH00806"/>
    <x v="4"/>
    <n v="1"/>
    <n v="450"/>
    <n v="450"/>
    <n v="315"/>
    <n v="45"/>
    <n v="45"/>
    <n v="405"/>
    <n v="45"/>
    <x v="1"/>
    <x v="3"/>
    <n v="2022"/>
    <n v="1"/>
    <x v="1"/>
  </r>
  <r>
    <d v="2022-04-11T00:00:00"/>
    <s v="DH00807"/>
    <x v="0"/>
    <n v="2"/>
    <n v="1000"/>
    <n v="2000"/>
    <n v="1400"/>
    <n v="200"/>
    <n v="200"/>
    <n v="1800"/>
    <n v="200"/>
    <x v="2"/>
    <x v="3"/>
    <n v="2022"/>
    <n v="1"/>
    <x v="1"/>
  </r>
  <r>
    <d v="2022-04-11T00:00:00"/>
    <s v="DH00808"/>
    <x v="8"/>
    <n v="1"/>
    <n v="4000"/>
    <n v="4000"/>
    <n v="2400"/>
    <n v="400"/>
    <n v="400"/>
    <n v="3200"/>
    <n v="800"/>
    <x v="2"/>
    <x v="3"/>
    <n v="2022"/>
    <n v="1"/>
    <x v="1"/>
  </r>
  <r>
    <d v="2022-04-11T00:00:00"/>
    <s v="DH00808"/>
    <x v="1"/>
    <n v="2"/>
    <n v="2500"/>
    <n v="5000"/>
    <n v="3500"/>
    <n v="500"/>
    <n v="500"/>
    <n v="4500"/>
    <n v="500"/>
    <x v="2"/>
    <x v="3"/>
    <n v="2022"/>
    <n v="0"/>
    <x v="1"/>
  </r>
  <r>
    <d v="2022-04-11T00:00:00"/>
    <s v="DH00808"/>
    <x v="2"/>
    <n v="1"/>
    <n v="3500"/>
    <n v="3500"/>
    <n v="2100"/>
    <n v="350"/>
    <n v="350"/>
    <n v="2800"/>
    <n v="700"/>
    <x v="2"/>
    <x v="3"/>
    <n v="2022"/>
    <n v="0"/>
    <x v="1"/>
  </r>
  <r>
    <d v="2022-04-12T00:00:00"/>
    <s v="DH00809"/>
    <x v="6"/>
    <n v="1"/>
    <n v="1000"/>
    <n v="1000"/>
    <n v="700"/>
    <n v="100"/>
    <n v="100"/>
    <n v="900"/>
    <n v="100"/>
    <x v="0"/>
    <x v="3"/>
    <n v="2022"/>
    <n v="1"/>
    <x v="1"/>
  </r>
  <r>
    <d v="2022-04-12T00:00:00"/>
    <s v="DH00810"/>
    <x v="4"/>
    <n v="1"/>
    <n v="450"/>
    <n v="450"/>
    <n v="315"/>
    <n v="45"/>
    <n v="45"/>
    <n v="405"/>
    <n v="45"/>
    <x v="1"/>
    <x v="3"/>
    <n v="2022"/>
    <n v="1"/>
    <x v="0"/>
  </r>
  <r>
    <d v="2022-04-12T00:00:00"/>
    <s v="DH00811"/>
    <x v="5"/>
    <n v="3"/>
    <n v="500"/>
    <n v="1500"/>
    <n v="1050"/>
    <n v="150"/>
    <n v="150"/>
    <n v="1350"/>
    <n v="150"/>
    <x v="2"/>
    <x v="3"/>
    <n v="2022"/>
    <n v="1"/>
    <x v="1"/>
  </r>
  <r>
    <d v="2022-04-12T00:00:00"/>
    <s v="DH00812"/>
    <x v="5"/>
    <n v="2"/>
    <n v="500"/>
    <n v="1000"/>
    <n v="700"/>
    <n v="100"/>
    <n v="100"/>
    <n v="900"/>
    <n v="100"/>
    <x v="3"/>
    <x v="3"/>
    <n v="2022"/>
    <n v="1"/>
    <x v="1"/>
  </r>
  <r>
    <d v="2022-04-12T00:00:00"/>
    <s v="DH00813"/>
    <x v="0"/>
    <n v="3"/>
    <n v="1000"/>
    <n v="3000"/>
    <n v="2100"/>
    <n v="300"/>
    <n v="300"/>
    <n v="2700"/>
    <n v="300"/>
    <x v="4"/>
    <x v="3"/>
    <n v="2022"/>
    <n v="1"/>
    <x v="1"/>
  </r>
  <r>
    <d v="2022-04-12T00:00:00"/>
    <s v="DH00814"/>
    <x v="2"/>
    <n v="1"/>
    <n v="3500"/>
    <n v="3500"/>
    <n v="2100"/>
    <n v="350"/>
    <n v="350"/>
    <n v="2800"/>
    <n v="700"/>
    <x v="5"/>
    <x v="3"/>
    <n v="2022"/>
    <n v="1"/>
    <x v="1"/>
  </r>
  <r>
    <d v="2022-04-12T00:00:00"/>
    <s v="DH00815"/>
    <x v="1"/>
    <n v="6"/>
    <n v="2500"/>
    <n v="15000"/>
    <n v="10500"/>
    <n v="1500"/>
    <n v="1500"/>
    <n v="13500"/>
    <n v="1500"/>
    <x v="2"/>
    <x v="3"/>
    <n v="2022"/>
    <n v="1"/>
    <x v="0"/>
  </r>
  <r>
    <d v="2022-04-12T00:00:00"/>
    <s v="DH00816"/>
    <x v="7"/>
    <n v="8"/>
    <n v="3200"/>
    <n v="25600"/>
    <n v="15360"/>
    <n v="2560"/>
    <n v="2560"/>
    <n v="20480"/>
    <n v="5120"/>
    <x v="3"/>
    <x v="3"/>
    <n v="2022"/>
    <n v="1"/>
    <x v="1"/>
  </r>
  <r>
    <d v="2022-04-13T00:00:00"/>
    <s v="DH00817"/>
    <x v="7"/>
    <n v="9"/>
    <n v="3200"/>
    <n v="28800"/>
    <n v="17280"/>
    <n v="2880"/>
    <n v="2880"/>
    <n v="23040"/>
    <n v="5760"/>
    <x v="4"/>
    <x v="3"/>
    <n v="2022"/>
    <n v="1"/>
    <x v="0"/>
  </r>
  <r>
    <d v="2022-04-13T00:00:00"/>
    <s v="DH00818"/>
    <x v="2"/>
    <n v="1"/>
    <n v="3500"/>
    <n v="3500"/>
    <n v="2100"/>
    <n v="350"/>
    <n v="350"/>
    <n v="2800"/>
    <n v="700"/>
    <x v="5"/>
    <x v="3"/>
    <n v="2022"/>
    <n v="1"/>
    <x v="1"/>
  </r>
  <r>
    <d v="2022-04-13T00:00:00"/>
    <s v="DH00819"/>
    <x v="5"/>
    <n v="12"/>
    <n v="500"/>
    <n v="6000"/>
    <n v="4200"/>
    <n v="600"/>
    <n v="600"/>
    <n v="5400"/>
    <n v="600"/>
    <x v="0"/>
    <x v="3"/>
    <n v="2022"/>
    <n v="1"/>
    <x v="0"/>
  </r>
  <r>
    <d v="2022-04-13T00:00:00"/>
    <s v="DH00820"/>
    <x v="1"/>
    <n v="5"/>
    <n v="2500"/>
    <n v="12500"/>
    <n v="8750"/>
    <n v="1250"/>
    <n v="1250"/>
    <n v="11250"/>
    <n v="1250"/>
    <x v="1"/>
    <x v="3"/>
    <n v="2022"/>
    <n v="1"/>
    <x v="1"/>
  </r>
  <r>
    <d v="2022-04-13T00:00:00"/>
    <s v="DH00821"/>
    <x v="3"/>
    <n v="16"/>
    <n v="1200"/>
    <n v="19200"/>
    <n v="13440"/>
    <n v="1920"/>
    <n v="1920"/>
    <n v="17280"/>
    <n v="1920"/>
    <x v="2"/>
    <x v="3"/>
    <n v="2022"/>
    <n v="1"/>
    <x v="0"/>
  </r>
  <r>
    <d v="2022-04-13T00:00:00"/>
    <s v="DH00822"/>
    <x v="0"/>
    <n v="1"/>
    <n v="1000"/>
    <n v="1000"/>
    <n v="700"/>
    <n v="100"/>
    <n v="100"/>
    <n v="900"/>
    <n v="100"/>
    <x v="3"/>
    <x v="3"/>
    <n v="2022"/>
    <n v="1"/>
    <x v="1"/>
  </r>
  <r>
    <d v="2022-04-13T00:00:00"/>
    <s v="DH00823"/>
    <x v="8"/>
    <n v="1"/>
    <n v="4000"/>
    <n v="4000"/>
    <n v="2400"/>
    <n v="400"/>
    <n v="400"/>
    <n v="3200"/>
    <n v="800"/>
    <x v="0"/>
    <x v="3"/>
    <n v="2022"/>
    <n v="1"/>
    <x v="1"/>
  </r>
  <r>
    <d v="2022-04-13T00:00:00"/>
    <s v="DH00824"/>
    <x v="0"/>
    <n v="2"/>
    <n v="1000"/>
    <n v="2000"/>
    <n v="1400"/>
    <n v="200"/>
    <n v="200"/>
    <n v="1800"/>
    <n v="200"/>
    <x v="0"/>
    <x v="3"/>
    <n v="2022"/>
    <n v="1"/>
    <x v="1"/>
  </r>
  <r>
    <d v="2022-04-13T00:00:00"/>
    <s v="DH00824"/>
    <x v="1"/>
    <n v="5"/>
    <n v="2500"/>
    <n v="12500"/>
    <n v="8750"/>
    <n v="1250"/>
    <n v="1250"/>
    <n v="11250"/>
    <n v="1250"/>
    <x v="0"/>
    <x v="3"/>
    <n v="2022"/>
    <n v="0"/>
    <x v="1"/>
  </r>
  <r>
    <d v="2022-04-13T00:00:00"/>
    <s v="DH00824"/>
    <x v="2"/>
    <n v="1"/>
    <n v="3500"/>
    <n v="3500"/>
    <n v="2100"/>
    <n v="350"/>
    <n v="350"/>
    <n v="2800"/>
    <n v="700"/>
    <x v="0"/>
    <x v="3"/>
    <n v="2022"/>
    <n v="0"/>
    <x v="1"/>
  </r>
  <r>
    <d v="2022-04-14T00:00:00"/>
    <s v="DH00825"/>
    <x v="3"/>
    <n v="8"/>
    <n v="1200"/>
    <n v="9600"/>
    <n v="6720"/>
    <n v="960"/>
    <n v="960"/>
    <n v="8640"/>
    <n v="960"/>
    <x v="2"/>
    <x v="3"/>
    <n v="2022"/>
    <n v="1"/>
    <x v="1"/>
  </r>
  <r>
    <d v="2022-04-14T00:00:00"/>
    <s v="DH00826"/>
    <x v="4"/>
    <n v="45"/>
    <n v="450"/>
    <n v="20250"/>
    <n v="14175"/>
    <n v="2025"/>
    <n v="2025"/>
    <n v="18225"/>
    <n v="2025"/>
    <x v="3"/>
    <x v="3"/>
    <n v="2022"/>
    <n v="1"/>
    <x v="1"/>
  </r>
  <r>
    <d v="2022-04-14T00:00:00"/>
    <s v="DH00827"/>
    <x v="5"/>
    <n v="10"/>
    <n v="500"/>
    <n v="5000"/>
    <n v="3500"/>
    <n v="500"/>
    <n v="500"/>
    <n v="4500"/>
    <n v="500"/>
    <x v="4"/>
    <x v="3"/>
    <n v="2022"/>
    <n v="1"/>
    <x v="1"/>
  </r>
  <r>
    <d v="2022-04-14T00:00:00"/>
    <s v="DH00828"/>
    <x v="6"/>
    <n v="2"/>
    <n v="1000"/>
    <n v="2000"/>
    <n v="1400"/>
    <n v="200"/>
    <n v="200"/>
    <n v="1800"/>
    <n v="200"/>
    <x v="5"/>
    <x v="3"/>
    <n v="2022"/>
    <n v="1"/>
    <x v="1"/>
  </r>
  <r>
    <d v="2022-04-14T00:00:00"/>
    <s v="DH00829"/>
    <x v="7"/>
    <n v="3"/>
    <n v="3200"/>
    <n v="9600"/>
    <n v="5760"/>
    <n v="960"/>
    <n v="960"/>
    <n v="7680"/>
    <n v="1920"/>
    <x v="0"/>
    <x v="3"/>
    <n v="2022"/>
    <n v="1"/>
    <x v="1"/>
  </r>
  <r>
    <d v="2022-04-14T00:00:00"/>
    <s v="DH00830"/>
    <x v="8"/>
    <n v="1"/>
    <n v="4000"/>
    <n v="4000"/>
    <n v="2400"/>
    <n v="400"/>
    <n v="400"/>
    <n v="3200"/>
    <n v="800"/>
    <x v="1"/>
    <x v="3"/>
    <n v="2022"/>
    <n v="1"/>
    <x v="0"/>
  </r>
  <r>
    <d v="2022-04-14T00:00:00"/>
    <s v="DH00831"/>
    <x v="8"/>
    <n v="1"/>
    <n v="4000"/>
    <n v="4000"/>
    <n v="2400"/>
    <n v="400"/>
    <n v="400"/>
    <n v="3200"/>
    <n v="800"/>
    <x v="2"/>
    <x v="3"/>
    <n v="2022"/>
    <n v="1"/>
    <x v="1"/>
  </r>
  <r>
    <d v="2022-04-14T00:00:00"/>
    <s v="DH00832"/>
    <x v="8"/>
    <n v="1"/>
    <n v="4000"/>
    <n v="4000"/>
    <n v="2400"/>
    <n v="400"/>
    <n v="400"/>
    <n v="3200"/>
    <n v="800"/>
    <x v="3"/>
    <x v="3"/>
    <n v="2022"/>
    <n v="1"/>
    <x v="1"/>
  </r>
  <r>
    <d v="2022-04-15T00:00:00"/>
    <s v="DH00833"/>
    <x v="2"/>
    <n v="1"/>
    <n v="3500"/>
    <n v="3500"/>
    <n v="2100"/>
    <n v="350"/>
    <n v="350"/>
    <n v="2800"/>
    <n v="700"/>
    <x v="0"/>
    <x v="3"/>
    <n v="2022"/>
    <n v="1"/>
    <x v="1"/>
  </r>
  <r>
    <d v="2022-04-15T00:00:00"/>
    <s v="DH00834"/>
    <x v="3"/>
    <n v="1"/>
    <n v="1200"/>
    <n v="1200"/>
    <n v="840"/>
    <n v="120"/>
    <n v="120"/>
    <n v="1080"/>
    <n v="120"/>
    <x v="1"/>
    <x v="3"/>
    <n v="2022"/>
    <n v="1"/>
    <x v="1"/>
  </r>
  <r>
    <d v="2022-04-15T00:00:00"/>
    <s v="DH00835"/>
    <x v="4"/>
    <n v="2"/>
    <n v="450"/>
    <n v="900"/>
    <n v="630"/>
    <n v="90"/>
    <n v="90"/>
    <n v="810"/>
    <n v="90"/>
    <x v="2"/>
    <x v="3"/>
    <n v="2022"/>
    <n v="1"/>
    <x v="1"/>
  </r>
  <r>
    <d v="2022-04-15T00:00:00"/>
    <s v="DH00836"/>
    <x v="5"/>
    <n v="2"/>
    <n v="500"/>
    <n v="1000"/>
    <n v="700"/>
    <n v="100"/>
    <n v="100"/>
    <n v="900"/>
    <n v="100"/>
    <x v="3"/>
    <x v="3"/>
    <n v="2022"/>
    <n v="1"/>
    <x v="1"/>
  </r>
  <r>
    <d v="2022-04-15T00:00:00"/>
    <s v="DH00837"/>
    <x v="6"/>
    <n v="3"/>
    <n v="1000"/>
    <n v="3000"/>
    <n v="2100"/>
    <n v="300"/>
    <n v="300"/>
    <n v="2700"/>
    <n v="300"/>
    <x v="0"/>
    <x v="3"/>
    <n v="2022"/>
    <n v="1"/>
    <x v="0"/>
  </r>
  <r>
    <d v="2022-04-15T00:00:00"/>
    <s v="DH00838"/>
    <x v="6"/>
    <n v="8"/>
    <n v="1000"/>
    <n v="8000"/>
    <n v="5600"/>
    <n v="800"/>
    <n v="800"/>
    <n v="7200"/>
    <n v="800"/>
    <x v="1"/>
    <x v="3"/>
    <n v="2022"/>
    <n v="1"/>
    <x v="1"/>
  </r>
  <r>
    <d v="2022-04-15T00:00:00"/>
    <s v="DH00839"/>
    <x v="8"/>
    <n v="1"/>
    <n v="4000"/>
    <n v="4000"/>
    <n v="2400"/>
    <n v="400"/>
    <n v="400"/>
    <n v="3200"/>
    <n v="800"/>
    <x v="2"/>
    <x v="3"/>
    <n v="2022"/>
    <n v="1"/>
    <x v="1"/>
  </r>
  <r>
    <d v="2022-04-15T00:00:00"/>
    <s v="DH00840"/>
    <x v="0"/>
    <n v="1"/>
    <n v="1000"/>
    <n v="1000"/>
    <n v="700"/>
    <n v="100"/>
    <n v="100"/>
    <n v="900"/>
    <n v="100"/>
    <x v="3"/>
    <x v="3"/>
    <n v="2022"/>
    <n v="1"/>
    <x v="1"/>
  </r>
  <r>
    <d v="2022-04-15T00:00:00"/>
    <s v="DH00840"/>
    <x v="1"/>
    <n v="3"/>
    <n v="2500"/>
    <n v="7500"/>
    <n v="5250"/>
    <n v="750"/>
    <n v="750"/>
    <n v="6750"/>
    <n v="750"/>
    <x v="3"/>
    <x v="3"/>
    <n v="2022"/>
    <n v="0"/>
    <x v="1"/>
  </r>
  <r>
    <d v="2022-04-15T00:00:00"/>
    <s v="DH00840"/>
    <x v="0"/>
    <n v="6"/>
    <n v="1000"/>
    <n v="6000"/>
    <n v="4200"/>
    <n v="600"/>
    <n v="600"/>
    <n v="5400"/>
    <n v="600"/>
    <x v="3"/>
    <x v="3"/>
    <n v="2022"/>
    <n v="0"/>
    <x v="1"/>
  </r>
  <r>
    <d v="2022-04-16T00:00:00"/>
    <s v="DH00841"/>
    <x v="1"/>
    <n v="15"/>
    <n v="2500"/>
    <n v="37500"/>
    <n v="26250"/>
    <n v="3750"/>
    <n v="3750"/>
    <n v="33750"/>
    <n v="3750"/>
    <x v="0"/>
    <x v="3"/>
    <n v="2022"/>
    <n v="1"/>
    <x v="1"/>
  </r>
  <r>
    <d v="2022-04-16T00:00:00"/>
    <s v="DH00842"/>
    <x v="8"/>
    <n v="1"/>
    <n v="4000"/>
    <n v="4000"/>
    <n v="2400"/>
    <n v="400"/>
    <n v="400"/>
    <n v="3200"/>
    <n v="800"/>
    <x v="1"/>
    <x v="3"/>
    <n v="2022"/>
    <n v="1"/>
    <x v="1"/>
  </r>
  <r>
    <d v="2022-04-16T00:00:00"/>
    <s v="DH00843"/>
    <x v="2"/>
    <n v="1"/>
    <n v="3500"/>
    <n v="3500"/>
    <n v="2100"/>
    <n v="350"/>
    <n v="350"/>
    <n v="2800"/>
    <n v="700"/>
    <x v="2"/>
    <x v="3"/>
    <n v="2022"/>
    <n v="1"/>
    <x v="1"/>
  </r>
  <r>
    <d v="2022-04-16T00:00:00"/>
    <s v="DH00844"/>
    <x v="3"/>
    <n v="4"/>
    <n v="1200"/>
    <n v="4800"/>
    <n v="3360"/>
    <n v="480"/>
    <n v="480"/>
    <n v="4320"/>
    <n v="480"/>
    <x v="3"/>
    <x v="3"/>
    <n v="2022"/>
    <n v="1"/>
    <x v="0"/>
  </r>
  <r>
    <d v="2022-04-16T00:00:00"/>
    <s v="DH00845"/>
    <x v="4"/>
    <n v="10"/>
    <n v="450"/>
    <n v="4500"/>
    <n v="3150"/>
    <n v="450"/>
    <n v="450"/>
    <n v="4050"/>
    <n v="450"/>
    <x v="4"/>
    <x v="3"/>
    <n v="2022"/>
    <n v="1"/>
    <x v="1"/>
  </r>
  <r>
    <d v="2022-04-16T00:00:00"/>
    <s v="DH00846"/>
    <x v="0"/>
    <n v="5"/>
    <n v="1000"/>
    <n v="5000"/>
    <n v="3500"/>
    <n v="500"/>
    <n v="500"/>
    <n v="4500"/>
    <n v="500"/>
    <x v="5"/>
    <x v="3"/>
    <n v="2022"/>
    <n v="1"/>
    <x v="1"/>
  </r>
  <r>
    <d v="2022-04-16T00:00:00"/>
    <s v="DH00847"/>
    <x v="8"/>
    <n v="1"/>
    <n v="4000"/>
    <n v="4000"/>
    <n v="2400"/>
    <n v="400"/>
    <n v="400"/>
    <n v="3200"/>
    <n v="800"/>
    <x v="4"/>
    <x v="3"/>
    <n v="2022"/>
    <n v="1"/>
    <x v="0"/>
  </r>
  <r>
    <d v="2022-04-16T00:00:00"/>
    <s v="DH00848"/>
    <x v="1"/>
    <n v="1"/>
    <n v="2500"/>
    <n v="2500"/>
    <n v="1750"/>
    <n v="250"/>
    <n v="250"/>
    <n v="2250"/>
    <n v="250"/>
    <x v="5"/>
    <x v="3"/>
    <n v="2022"/>
    <n v="1"/>
    <x v="0"/>
  </r>
  <r>
    <d v="2022-04-17T00:00:00"/>
    <s v="DH00849"/>
    <x v="2"/>
    <n v="1"/>
    <n v="3500"/>
    <n v="3500"/>
    <n v="2100"/>
    <n v="350"/>
    <n v="350"/>
    <n v="2800"/>
    <n v="700"/>
    <x v="0"/>
    <x v="3"/>
    <n v="2022"/>
    <n v="1"/>
    <x v="0"/>
  </r>
  <r>
    <d v="2022-04-17T00:00:00"/>
    <s v="DH00850"/>
    <x v="6"/>
    <n v="1"/>
    <n v="1000"/>
    <n v="1000"/>
    <n v="700"/>
    <n v="100"/>
    <n v="100"/>
    <n v="900"/>
    <n v="100"/>
    <x v="1"/>
    <x v="3"/>
    <n v="2022"/>
    <n v="1"/>
    <x v="1"/>
  </r>
  <r>
    <d v="2022-04-17T00:00:00"/>
    <s v="DH00851"/>
    <x v="4"/>
    <n v="5"/>
    <n v="450"/>
    <n v="2250"/>
    <n v="1575"/>
    <n v="225"/>
    <n v="225"/>
    <n v="2025"/>
    <n v="225"/>
    <x v="2"/>
    <x v="3"/>
    <n v="2022"/>
    <n v="1"/>
    <x v="1"/>
  </r>
  <r>
    <d v="2022-04-17T00:00:00"/>
    <s v="DH00852"/>
    <x v="5"/>
    <n v="1"/>
    <n v="500"/>
    <n v="500"/>
    <n v="350"/>
    <n v="50"/>
    <n v="50"/>
    <n v="450"/>
    <n v="50"/>
    <x v="3"/>
    <x v="3"/>
    <n v="2022"/>
    <n v="1"/>
    <x v="1"/>
  </r>
  <r>
    <d v="2022-04-17T00:00:00"/>
    <s v="DH00853"/>
    <x v="5"/>
    <n v="3"/>
    <n v="500"/>
    <n v="1500"/>
    <n v="1050"/>
    <n v="150"/>
    <n v="150"/>
    <n v="1350"/>
    <n v="150"/>
    <x v="0"/>
    <x v="3"/>
    <n v="2022"/>
    <n v="1"/>
    <x v="0"/>
  </r>
  <r>
    <d v="2022-04-17T00:00:00"/>
    <s v="DH00854"/>
    <x v="0"/>
    <n v="5"/>
    <n v="1000"/>
    <n v="5000"/>
    <n v="3500"/>
    <n v="500"/>
    <n v="500"/>
    <n v="4500"/>
    <n v="500"/>
    <x v="1"/>
    <x v="3"/>
    <n v="2022"/>
    <n v="1"/>
    <x v="1"/>
  </r>
  <r>
    <d v="2022-04-17T00:00:00"/>
    <s v="DH00855"/>
    <x v="2"/>
    <n v="1"/>
    <n v="3500"/>
    <n v="3500"/>
    <n v="2100"/>
    <n v="350"/>
    <n v="350"/>
    <n v="2800"/>
    <n v="700"/>
    <x v="2"/>
    <x v="3"/>
    <n v="2022"/>
    <n v="1"/>
    <x v="1"/>
  </r>
  <r>
    <d v="2022-04-17T00:00:00"/>
    <s v="DH00856"/>
    <x v="1"/>
    <n v="1"/>
    <n v="2500"/>
    <n v="2500"/>
    <n v="1750"/>
    <n v="250"/>
    <n v="250"/>
    <n v="2250"/>
    <n v="250"/>
    <x v="1"/>
    <x v="3"/>
    <n v="2022"/>
    <n v="1"/>
    <x v="1"/>
  </r>
  <r>
    <d v="2022-04-17T00:00:00"/>
    <s v="DH00856"/>
    <x v="7"/>
    <n v="3"/>
    <n v="3200"/>
    <n v="9600"/>
    <n v="5760"/>
    <n v="960"/>
    <n v="960"/>
    <n v="7680"/>
    <n v="1920"/>
    <x v="1"/>
    <x v="3"/>
    <n v="2022"/>
    <n v="0"/>
    <x v="1"/>
  </r>
  <r>
    <d v="2022-04-17T00:00:00"/>
    <s v="DH00856"/>
    <x v="7"/>
    <n v="2"/>
    <n v="3200"/>
    <n v="6400"/>
    <n v="3840"/>
    <n v="640"/>
    <n v="640"/>
    <n v="5120"/>
    <n v="1280"/>
    <x v="1"/>
    <x v="3"/>
    <n v="2022"/>
    <n v="0"/>
    <x v="1"/>
  </r>
  <r>
    <d v="2022-04-18T00:00:00"/>
    <s v="DH00857"/>
    <x v="2"/>
    <n v="1"/>
    <n v="3500"/>
    <n v="3500"/>
    <n v="2100"/>
    <n v="350"/>
    <n v="350"/>
    <n v="2800"/>
    <n v="700"/>
    <x v="0"/>
    <x v="3"/>
    <n v="2022"/>
    <n v="1"/>
    <x v="1"/>
  </r>
  <r>
    <d v="2022-04-18T00:00:00"/>
    <s v="DH00858"/>
    <x v="5"/>
    <n v="4"/>
    <n v="500"/>
    <n v="2000"/>
    <n v="1400"/>
    <n v="200"/>
    <n v="200"/>
    <n v="1800"/>
    <n v="200"/>
    <x v="1"/>
    <x v="3"/>
    <n v="2022"/>
    <n v="1"/>
    <x v="1"/>
  </r>
  <r>
    <d v="2022-04-18T00:00:00"/>
    <s v="DH00859"/>
    <x v="1"/>
    <n v="10"/>
    <n v="2500"/>
    <n v="25000"/>
    <n v="17500"/>
    <n v="2500"/>
    <n v="2500"/>
    <n v="22500"/>
    <n v="2500"/>
    <x v="2"/>
    <x v="3"/>
    <n v="2022"/>
    <n v="1"/>
    <x v="1"/>
  </r>
  <r>
    <d v="2022-04-18T00:00:00"/>
    <s v="DH00860"/>
    <x v="3"/>
    <n v="7"/>
    <n v="1200"/>
    <n v="8400"/>
    <n v="5880"/>
    <n v="840"/>
    <n v="840"/>
    <n v="7560"/>
    <n v="840"/>
    <x v="3"/>
    <x v="3"/>
    <n v="2022"/>
    <n v="1"/>
    <x v="0"/>
  </r>
  <r>
    <d v="2022-04-18T00:00:00"/>
    <s v="DH00861"/>
    <x v="0"/>
    <n v="4"/>
    <n v="1000"/>
    <n v="4000"/>
    <n v="2800"/>
    <n v="400"/>
    <n v="400"/>
    <n v="3600"/>
    <n v="400"/>
    <x v="4"/>
    <x v="3"/>
    <n v="2022"/>
    <n v="1"/>
    <x v="0"/>
  </r>
  <r>
    <d v="2022-04-18T00:00:00"/>
    <s v="DH00862"/>
    <x v="8"/>
    <n v="1"/>
    <n v="4000"/>
    <n v="4000"/>
    <n v="2400"/>
    <n v="400"/>
    <n v="400"/>
    <n v="3200"/>
    <n v="800"/>
    <x v="5"/>
    <x v="3"/>
    <n v="2022"/>
    <n v="1"/>
    <x v="1"/>
  </r>
  <r>
    <d v="2022-04-18T00:00:00"/>
    <s v="DH00863"/>
    <x v="0"/>
    <n v="5"/>
    <n v="1000"/>
    <n v="5000"/>
    <n v="3500"/>
    <n v="500"/>
    <n v="500"/>
    <n v="4500"/>
    <n v="500"/>
    <x v="2"/>
    <x v="3"/>
    <n v="2022"/>
    <n v="1"/>
    <x v="1"/>
  </r>
  <r>
    <d v="2022-04-18T00:00:00"/>
    <s v="DH00864"/>
    <x v="2"/>
    <n v="1"/>
    <n v="3500"/>
    <n v="3500"/>
    <n v="2100"/>
    <n v="350"/>
    <n v="350"/>
    <n v="2800"/>
    <n v="700"/>
    <x v="3"/>
    <x v="3"/>
    <n v="2022"/>
    <n v="1"/>
    <x v="1"/>
  </r>
  <r>
    <d v="2022-04-19T00:00:00"/>
    <s v="DH00865"/>
    <x v="1"/>
    <n v="1"/>
    <n v="2500"/>
    <n v="2500"/>
    <n v="1750"/>
    <n v="250"/>
    <n v="250"/>
    <n v="2250"/>
    <n v="250"/>
    <x v="4"/>
    <x v="3"/>
    <n v="2022"/>
    <n v="1"/>
    <x v="1"/>
  </r>
  <r>
    <d v="2022-04-19T00:00:00"/>
    <s v="DH00866"/>
    <x v="1"/>
    <n v="1"/>
    <n v="2500"/>
    <n v="2500"/>
    <n v="1750"/>
    <n v="250"/>
    <n v="250"/>
    <n v="2250"/>
    <n v="250"/>
    <x v="5"/>
    <x v="3"/>
    <n v="2022"/>
    <n v="1"/>
    <x v="0"/>
  </r>
  <r>
    <d v="2022-04-19T00:00:00"/>
    <s v="DH00867"/>
    <x v="0"/>
    <n v="1"/>
    <n v="1000"/>
    <n v="1000"/>
    <n v="700"/>
    <n v="100"/>
    <n v="100"/>
    <n v="900"/>
    <n v="100"/>
    <x v="0"/>
    <x v="3"/>
    <n v="2022"/>
    <n v="1"/>
    <x v="0"/>
  </r>
  <r>
    <d v="2022-04-19T00:00:00"/>
    <s v="DH00868"/>
    <x v="1"/>
    <n v="5"/>
    <n v="2500"/>
    <n v="12500"/>
    <n v="8750"/>
    <n v="1250"/>
    <n v="1250"/>
    <n v="11250"/>
    <n v="1250"/>
    <x v="1"/>
    <x v="3"/>
    <n v="2022"/>
    <n v="1"/>
    <x v="0"/>
  </r>
  <r>
    <d v="2022-04-19T00:00:00"/>
    <s v="DH00869"/>
    <x v="2"/>
    <n v="1"/>
    <n v="3500"/>
    <n v="3500"/>
    <n v="2100"/>
    <n v="350"/>
    <n v="350"/>
    <n v="2800"/>
    <n v="700"/>
    <x v="2"/>
    <x v="3"/>
    <n v="2022"/>
    <n v="1"/>
    <x v="1"/>
  </r>
  <r>
    <d v="2022-04-19T00:00:00"/>
    <s v="DH00870"/>
    <x v="3"/>
    <n v="3"/>
    <n v="1200"/>
    <n v="3600"/>
    <n v="2520"/>
    <n v="360"/>
    <n v="360"/>
    <n v="3240"/>
    <n v="360"/>
    <x v="3"/>
    <x v="3"/>
    <n v="2022"/>
    <n v="1"/>
    <x v="0"/>
  </r>
  <r>
    <d v="2022-04-19T00:00:00"/>
    <s v="DH00871"/>
    <x v="4"/>
    <n v="5"/>
    <n v="450"/>
    <n v="2250"/>
    <n v="1575"/>
    <n v="225"/>
    <n v="225"/>
    <n v="2025"/>
    <n v="225"/>
    <x v="0"/>
    <x v="3"/>
    <n v="2022"/>
    <n v="1"/>
    <x v="0"/>
  </r>
  <r>
    <d v="2022-04-19T00:00:00"/>
    <s v="DH00872"/>
    <x v="5"/>
    <n v="1"/>
    <n v="500"/>
    <n v="500"/>
    <n v="350"/>
    <n v="50"/>
    <n v="50"/>
    <n v="450"/>
    <n v="50"/>
    <x v="1"/>
    <x v="3"/>
    <n v="2022"/>
    <n v="1"/>
    <x v="1"/>
  </r>
  <r>
    <d v="2022-04-19T00:00:00"/>
    <s v="DH00872"/>
    <x v="6"/>
    <n v="1"/>
    <n v="1000"/>
    <n v="1000"/>
    <n v="700"/>
    <n v="100"/>
    <n v="100"/>
    <n v="900"/>
    <n v="100"/>
    <x v="1"/>
    <x v="3"/>
    <n v="2022"/>
    <n v="0"/>
    <x v="1"/>
  </r>
  <r>
    <d v="2022-04-19T00:00:00"/>
    <s v="DH00872"/>
    <x v="7"/>
    <n v="3"/>
    <n v="3200"/>
    <n v="9600"/>
    <n v="5760"/>
    <n v="960"/>
    <n v="960"/>
    <n v="7680"/>
    <n v="1920"/>
    <x v="1"/>
    <x v="3"/>
    <n v="2022"/>
    <n v="0"/>
    <x v="1"/>
  </r>
  <r>
    <d v="2022-04-19T00:00:00"/>
    <s v="DH00872"/>
    <x v="8"/>
    <n v="1"/>
    <n v="4000"/>
    <n v="4000"/>
    <n v="2400"/>
    <n v="400"/>
    <n v="400"/>
    <n v="3200"/>
    <n v="800"/>
    <x v="1"/>
    <x v="3"/>
    <n v="2022"/>
    <n v="0"/>
    <x v="1"/>
  </r>
  <r>
    <d v="2022-04-19T00:00:00"/>
    <s v="DH00872"/>
    <x v="8"/>
    <n v="1"/>
    <n v="4000"/>
    <n v="4000"/>
    <n v="2400"/>
    <n v="400"/>
    <n v="400"/>
    <n v="3200"/>
    <n v="800"/>
    <x v="1"/>
    <x v="3"/>
    <n v="2022"/>
    <n v="0"/>
    <x v="1"/>
  </r>
  <r>
    <d v="2022-04-19T00:00:00"/>
    <s v="DH00872"/>
    <x v="8"/>
    <n v="1"/>
    <n v="4000"/>
    <n v="4000"/>
    <n v="2400"/>
    <n v="400"/>
    <n v="400"/>
    <n v="3200"/>
    <n v="800"/>
    <x v="1"/>
    <x v="3"/>
    <n v="2022"/>
    <n v="0"/>
    <x v="1"/>
  </r>
  <r>
    <d v="2022-04-19T00:00:00"/>
    <s v="DH00872"/>
    <x v="2"/>
    <n v="2"/>
    <n v="3500"/>
    <n v="7000"/>
    <n v="4200"/>
    <n v="700"/>
    <n v="700"/>
    <n v="5600"/>
    <n v="1400"/>
    <x v="1"/>
    <x v="3"/>
    <n v="2022"/>
    <n v="0"/>
    <x v="1"/>
  </r>
  <r>
    <d v="2022-04-19T00:00:00"/>
    <s v="DH00872"/>
    <x v="3"/>
    <n v="4"/>
    <n v="1200"/>
    <n v="4800"/>
    <n v="3360"/>
    <n v="480"/>
    <n v="480"/>
    <n v="4320"/>
    <n v="480"/>
    <x v="1"/>
    <x v="3"/>
    <n v="2022"/>
    <n v="0"/>
    <x v="1"/>
  </r>
  <r>
    <d v="2022-04-20T00:00:00"/>
    <s v="DH00873"/>
    <x v="4"/>
    <n v="3"/>
    <n v="450"/>
    <n v="1350"/>
    <n v="944.99999999999989"/>
    <n v="135"/>
    <n v="135"/>
    <n v="1215"/>
    <n v="135.00000000000011"/>
    <x v="1"/>
    <x v="3"/>
    <n v="2022"/>
    <n v="1"/>
    <x v="1"/>
  </r>
  <r>
    <d v="2022-04-20T00:00:00"/>
    <s v="DH00874"/>
    <x v="5"/>
    <n v="1"/>
    <n v="500"/>
    <n v="500"/>
    <n v="350"/>
    <n v="50"/>
    <n v="50"/>
    <n v="450"/>
    <n v="50"/>
    <x v="2"/>
    <x v="3"/>
    <n v="2022"/>
    <n v="1"/>
    <x v="1"/>
  </r>
  <r>
    <d v="2022-04-20T00:00:00"/>
    <s v="DH00875"/>
    <x v="6"/>
    <n v="2"/>
    <n v="1000"/>
    <n v="2000"/>
    <n v="1400"/>
    <n v="200"/>
    <n v="200"/>
    <n v="1800"/>
    <n v="200"/>
    <x v="3"/>
    <x v="3"/>
    <n v="2022"/>
    <n v="1"/>
    <x v="1"/>
  </r>
  <r>
    <d v="2022-04-20T00:00:00"/>
    <s v="DH00876"/>
    <x v="6"/>
    <n v="4"/>
    <n v="1000"/>
    <n v="4000"/>
    <n v="2800"/>
    <n v="400"/>
    <n v="400"/>
    <n v="3600"/>
    <n v="400"/>
    <x v="0"/>
    <x v="3"/>
    <n v="2022"/>
    <n v="1"/>
    <x v="1"/>
  </r>
  <r>
    <d v="2022-04-20T00:00:00"/>
    <s v="DH00877"/>
    <x v="8"/>
    <n v="1"/>
    <n v="4000"/>
    <n v="4000"/>
    <n v="2400"/>
    <n v="400"/>
    <n v="400"/>
    <n v="3200"/>
    <n v="800"/>
    <x v="1"/>
    <x v="3"/>
    <n v="2022"/>
    <n v="1"/>
    <x v="1"/>
  </r>
  <r>
    <d v="2022-04-20T00:00:00"/>
    <s v="DH00878"/>
    <x v="0"/>
    <n v="8"/>
    <n v="1000"/>
    <n v="8000"/>
    <n v="5600"/>
    <n v="800"/>
    <n v="800"/>
    <n v="7200"/>
    <n v="800"/>
    <x v="2"/>
    <x v="3"/>
    <n v="2022"/>
    <n v="1"/>
    <x v="1"/>
  </r>
  <r>
    <d v="2022-04-20T00:00:00"/>
    <s v="DH00879"/>
    <x v="1"/>
    <n v="2"/>
    <n v="2500"/>
    <n v="5000"/>
    <n v="3500"/>
    <n v="500"/>
    <n v="500"/>
    <n v="4500"/>
    <n v="500"/>
    <x v="3"/>
    <x v="3"/>
    <n v="2022"/>
    <n v="1"/>
    <x v="0"/>
  </r>
  <r>
    <d v="2022-04-20T00:00:00"/>
    <s v="DH00880"/>
    <x v="0"/>
    <n v="1"/>
    <n v="1000"/>
    <n v="1000"/>
    <n v="700"/>
    <n v="100"/>
    <n v="100"/>
    <n v="900"/>
    <n v="100"/>
    <x v="0"/>
    <x v="3"/>
    <n v="2022"/>
    <n v="1"/>
    <x v="1"/>
  </r>
  <r>
    <d v="2022-04-21T00:00:00"/>
    <s v="DH00881"/>
    <x v="1"/>
    <n v="7"/>
    <n v="2500"/>
    <n v="17500"/>
    <n v="12250"/>
    <n v="1750"/>
    <n v="1750"/>
    <n v="15750"/>
    <n v="1750"/>
    <x v="1"/>
    <x v="3"/>
    <n v="2022"/>
    <n v="1"/>
    <x v="1"/>
  </r>
  <r>
    <d v="2022-04-21T00:00:00"/>
    <s v="DH00882"/>
    <x v="8"/>
    <n v="1"/>
    <n v="4000"/>
    <n v="4000"/>
    <n v="2400"/>
    <n v="400"/>
    <n v="400"/>
    <n v="3200"/>
    <n v="800"/>
    <x v="2"/>
    <x v="3"/>
    <n v="2022"/>
    <n v="1"/>
    <x v="0"/>
  </r>
  <r>
    <d v="2022-04-21T00:00:00"/>
    <s v="DH00883"/>
    <x v="2"/>
    <n v="1"/>
    <n v="3500"/>
    <n v="3500"/>
    <n v="2100"/>
    <n v="350"/>
    <n v="350"/>
    <n v="2800"/>
    <n v="700"/>
    <x v="3"/>
    <x v="3"/>
    <n v="2022"/>
    <n v="1"/>
    <x v="1"/>
  </r>
  <r>
    <d v="2022-04-21T00:00:00"/>
    <s v="DH00884"/>
    <x v="3"/>
    <n v="2"/>
    <n v="1200"/>
    <n v="2400"/>
    <n v="1680"/>
    <n v="240"/>
    <n v="240"/>
    <n v="2160"/>
    <n v="240"/>
    <x v="4"/>
    <x v="3"/>
    <n v="2022"/>
    <n v="1"/>
    <x v="0"/>
  </r>
  <r>
    <d v="2022-04-21T00:00:00"/>
    <s v="DH00885"/>
    <x v="4"/>
    <n v="4"/>
    <n v="450"/>
    <n v="1800"/>
    <n v="1260"/>
    <n v="180"/>
    <n v="180"/>
    <n v="1620"/>
    <n v="180"/>
    <x v="5"/>
    <x v="3"/>
    <n v="2022"/>
    <n v="1"/>
    <x v="1"/>
  </r>
  <r>
    <d v="2022-04-21T00:00:00"/>
    <s v="DH00886"/>
    <x v="0"/>
    <n v="6"/>
    <n v="1000"/>
    <n v="6000"/>
    <n v="4200"/>
    <n v="600"/>
    <n v="600"/>
    <n v="5400"/>
    <n v="600"/>
    <x v="0"/>
    <x v="3"/>
    <n v="2022"/>
    <n v="1"/>
    <x v="1"/>
  </r>
  <r>
    <d v="2022-04-21T00:00:00"/>
    <s v="DH00887"/>
    <x v="8"/>
    <n v="1"/>
    <n v="4000"/>
    <n v="4000"/>
    <n v="2400"/>
    <n v="400"/>
    <n v="400"/>
    <n v="3200"/>
    <n v="800"/>
    <x v="1"/>
    <x v="3"/>
    <n v="2022"/>
    <n v="1"/>
    <x v="1"/>
  </r>
  <r>
    <d v="2022-04-21T00:00:00"/>
    <s v="DH00888"/>
    <x v="1"/>
    <n v="4"/>
    <n v="2500"/>
    <n v="10000"/>
    <n v="7000"/>
    <n v="1000"/>
    <n v="1000"/>
    <n v="9000"/>
    <n v="1000"/>
    <x v="0"/>
    <x v="3"/>
    <n v="2022"/>
    <n v="1"/>
    <x v="0"/>
  </r>
  <r>
    <d v="2022-04-21T00:00:00"/>
    <s v="DH00888"/>
    <x v="2"/>
    <n v="1"/>
    <n v="3500"/>
    <n v="3500"/>
    <n v="2100"/>
    <n v="350"/>
    <n v="350"/>
    <n v="2800"/>
    <n v="700"/>
    <x v="0"/>
    <x v="3"/>
    <n v="2022"/>
    <n v="0"/>
    <x v="0"/>
  </r>
  <r>
    <d v="2022-04-21T00:00:00"/>
    <s v="DH00888"/>
    <x v="6"/>
    <n v="2"/>
    <n v="1000"/>
    <n v="2000"/>
    <n v="1400"/>
    <n v="200"/>
    <n v="200"/>
    <n v="1800"/>
    <n v="200"/>
    <x v="0"/>
    <x v="3"/>
    <n v="2022"/>
    <n v="0"/>
    <x v="0"/>
  </r>
  <r>
    <d v="2022-04-22T00:00:00"/>
    <s v="DH00889"/>
    <x v="4"/>
    <n v="1"/>
    <n v="450"/>
    <n v="450"/>
    <n v="315"/>
    <n v="45"/>
    <n v="45"/>
    <n v="405"/>
    <n v="45"/>
    <x v="5"/>
    <x v="3"/>
    <n v="2022"/>
    <n v="1"/>
    <x v="1"/>
  </r>
  <r>
    <d v="2022-04-22T00:00:00"/>
    <s v="DH00890"/>
    <x v="5"/>
    <n v="1"/>
    <n v="500"/>
    <n v="500"/>
    <n v="350"/>
    <n v="50"/>
    <n v="50"/>
    <n v="450"/>
    <n v="50"/>
    <x v="4"/>
    <x v="3"/>
    <n v="2022"/>
    <n v="1"/>
    <x v="1"/>
  </r>
  <r>
    <d v="2022-04-22T00:00:00"/>
    <s v="DH00891"/>
    <x v="5"/>
    <n v="2"/>
    <n v="500"/>
    <n v="1000"/>
    <n v="700"/>
    <n v="100"/>
    <n v="100"/>
    <n v="900"/>
    <n v="100"/>
    <x v="5"/>
    <x v="3"/>
    <n v="2022"/>
    <n v="1"/>
    <x v="1"/>
  </r>
  <r>
    <d v="2022-04-22T00:00:00"/>
    <s v="DH00892"/>
    <x v="0"/>
    <n v="1"/>
    <n v="1000"/>
    <n v="1000"/>
    <n v="700"/>
    <n v="100"/>
    <n v="100"/>
    <n v="900"/>
    <n v="100"/>
    <x v="0"/>
    <x v="3"/>
    <n v="2022"/>
    <n v="1"/>
    <x v="1"/>
  </r>
  <r>
    <d v="2022-04-22T00:00:00"/>
    <s v="DH00893"/>
    <x v="2"/>
    <n v="3"/>
    <n v="3500"/>
    <n v="10500"/>
    <n v="6300"/>
    <n v="1050"/>
    <n v="1050"/>
    <n v="8400"/>
    <n v="2100"/>
    <x v="1"/>
    <x v="3"/>
    <n v="2022"/>
    <n v="1"/>
    <x v="0"/>
  </r>
  <r>
    <d v="2022-04-22T00:00:00"/>
    <s v="DH00894"/>
    <x v="1"/>
    <n v="1"/>
    <n v="2500"/>
    <n v="2500"/>
    <n v="1750"/>
    <n v="250"/>
    <n v="250"/>
    <n v="2250"/>
    <n v="250"/>
    <x v="2"/>
    <x v="3"/>
    <n v="2022"/>
    <n v="1"/>
    <x v="0"/>
  </r>
  <r>
    <d v="2022-04-22T00:00:00"/>
    <s v="DH00895"/>
    <x v="7"/>
    <n v="2"/>
    <n v="3200"/>
    <n v="6400"/>
    <n v="3840"/>
    <n v="640"/>
    <n v="640"/>
    <n v="5120"/>
    <n v="1280"/>
    <x v="3"/>
    <x v="3"/>
    <n v="2022"/>
    <n v="1"/>
    <x v="1"/>
  </r>
  <r>
    <d v="2022-04-22T00:00:00"/>
    <s v="DH00896"/>
    <x v="7"/>
    <n v="4"/>
    <n v="3200"/>
    <n v="12800"/>
    <n v="7680"/>
    <n v="1280"/>
    <n v="1280"/>
    <n v="10240"/>
    <n v="2560"/>
    <x v="0"/>
    <x v="3"/>
    <n v="2022"/>
    <n v="1"/>
    <x v="1"/>
  </r>
  <r>
    <d v="2022-04-23T00:00:00"/>
    <s v="DH00897"/>
    <x v="2"/>
    <n v="3"/>
    <n v="3500"/>
    <n v="10500"/>
    <n v="6300"/>
    <n v="1050"/>
    <n v="1050"/>
    <n v="8400"/>
    <n v="2100"/>
    <x v="1"/>
    <x v="3"/>
    <n v="2022"/>
    <n v="1"/>
    <x v="1"/>
  </r>
  <r>
    <d v="2022-04-23T00:00:00"/>
    <s v="DH00898"/>
    <x v="5"/>
    <n v="1"/>
    <n v="500"/>
    <n v="500"/>
    <n v="350"/>
    <n v="50"/>
    <n v="50"/>
    <n v="450"/>
    <n v="50"/>
    <x v="2"/>
    <x v="3"/>
    <n v="2022"/>
    <n v="1"/>
    <x v="0"/>
  </r>
  <r>
    <d v="2022-04-23T00:00:00"/>
    <s v="DH00899"/>
    <x v="1"/>
    <n v="2"/>
    <n v="2500"/>
    <n v="5000"/>
    <n v="3500"/>
    <n v="500"/>
    <n v="500"/>
    <n v="4500"/>
    <n v="500"/>
    <x v="3"/>
    <x v="3"/>
    <n v="2022"/>
    <n v="1"/>
    <x v="1"/>
  </r>
  <r>
    <d v="2022-04-23T00:00:00"/>
    <s v="DH00900"/>
    <x v="3"/>
    <n v="4"/>
    <n v="1200"/>
    <n v="4800"/>
    <n v="3360"/>
    <n v="480"/>
    <n v="480"/>
    <n v="4320"/>
    <n v="480"/>
    <x v="4"/>
    <x v="3"/>
    <n v="2022"/>
    <n v="1"/>
    <x v="1"/>
  </r>
  <r>
    <d v="2022-04-23T00:00:00"/>
    <s v="DH00901"/>
    <x v="0"/>
    <n v="5"/>
    <n v="1000"/>
    <n v="5000"/>
    <n v="3500"/>
    <n v="500"/>
    <n v="500"/>
    <n v="4500"/>
    <n v="500"/>
    <x v="5"/>
    <x v="3"/>
    <n v="2022"/>
    <n v="1"/>
    <x v="1"/>
  </r>
  <r>
    <d v="2022-04-23T00:00:00"/>
    <s v="DH00902"/>
    <x v="8"/>
    <n v="1"/>
    <n v="4000"/>
    <n v="4000"/>
    <n v="2400"/>
    <n v="400"/>
    <n v="400"/>
    <n v="3200"/>
    <n v="800"/>
    <x v="0"/>
    <x v="3"/>
    <n v="2022"/>
    <n v="1"/>
    <x v="1"/>
  </r>
  <r>
    <d v="2022-04-23T00:00:00"/>
    <s v="DH00903"/>
    <x v="1"/>
    <n v="2"/>
    <n v="2500"/>
    <n v="5000"/>
    <n v="3500"/>
    <n v="500"/>
    <n v="500"/>
    <n v="4500"/>
    <n v="500"/>
    <x v="1"/>
    <x v="3"/>
    <n v="2022"/>
    <n v="1"/>
    <x v="1"/>
  </r>
  <r>
    <d v="2022-04-23T00:00:00"/>
    <s v="DH00904"/>
    <x v="2"/>
    <n v="1"/>
    <n v="3500"/>
    <n v="3500"/>
    <n v="2100"/>
    <n v="350"/>
    <n v="350"/>
    <n v="2800"/>
    <n v="700"/>
    <x v="3"/>
    <x v="3"/>
    <n v="2022"/>
    <n v="1"/>
    <x v="1"/>
  </r>
  <r>
    <d v="2022-04-23T00:00:00"/>
    <s v="DH00904"/>
    <x v="6"/>
    <n v="7"/>
    <n v="1000"/>
    <n v="7000"/>
    <n v="4900"/>
    <n v="700"/>
    <n v="700"/>
    <n v="6300"/>
    <n v="700"/>
    <x v="3"/>
    <x v="3"/>
    <n v="2022"/>
    <n v="0"/>
    <x v="1"/>
  </r>
  <r>
    <d v="2022-04-23T00:00:00"/>
    <s v="DH00904"/>
    <x v="0"/>
    <n v="8"/>
    <n v="1000"/>
    <n v="8000"/>
    <n v="5600"/>
    <n v="800"/>
    <n v="800"/>
    <n v="7200"/>
    <n v="800"/>
    <x v="3"/>
    <x v="3"/>
    <n v="2022"/>
    <n v="0"/>
    <x v="1"/>
  </r>
  <r>
    <d v="2022-04-24T00:00:00"/>
    <s v="DH00905"/>
    <x v="1"/>
    <n v="1"/>
    <n v="2500"/>
    <n v="2500"/>
    <n v="1750"/>
    <n v="250"/>
    <n v="250"/>
    <n v="2250"/>
    <n v="250"/>
    <x v="5"/>
    <x v="3"/>
    <n v="2022"/>
    <n v="1"/>
    <x v="0"/>
  </r>
  <r>
    <d v="2022-04-24T00:00:00"/>
    <s v="DH00906"/>
    <x v="0"/>
    <n v="2"/>
    <n v="1000"/>
    <n v="2000"/>
    <n v="1400"/>
    <n v="200"/>
    <n v="200"/>
    <n v="1800"/>
    <n v="200"/>
    <x v="2"/>
    <x v="3"/>
    <n v="2022"/>
    <n v="1"/>
    <x v="1"/>
  </r>
  <r>
    <d v="2022-04-24T00:00:00"/>
    <s v="DH00907"/>
    <x v="0"/>
    <n v="4"/>
    <n v="1000"/>
    <n v="4000"/>
    <n v="2800"/>
    <n v="400"/>
    <n v="400"/>
    <n v="3600"/>
    <n v="400"/>
    <x v="3"/>
    <x v="3"/>
    <n v="2022"/>
    <n v="1"/>
    <x v="0"/>
  </r>
  <r>
    <d v="2022-04-24T00:00:00"/>
    <s v="DH00908"/>
    <x v="1"/>
    <n v="6"/>
    <n v="2500"/>
    <n v="15000"/>
    <n v="10500"/>
    <n v="1500"/>
    <n v="1500"/>
    <n v="13500"/>
    <n v="1500"/>
    <x v="4"/>
    <x v="3"/>
    <n v="2022"/>
    <n v="1"/>
    <x v="0"/>
  </r>
  <r>
    <d v="2022-04-24T00:00:00"/>
    <s v="DH00909"/>
    <x v="2"/>
    <n v="7"/>
    <n v="3500"/>
    <n v="24500"/>
    <n v="14700"/>
    <n v="2450"/>
    <n v="2450"/>
    <n v="19600"/>
    <n v="4900"/>
    <x v="5"/>
    <x v="3"/>
    <n v="2022"/>
    <n v="1"/>
    <x v="1"/>
  </r>
  <r>
    <d v="2022-04-24T00:00:00"/>
    <s v="DH00910"/>
    <x v="3"/>
    <n v="4"/>
    <n v="1200"/>
    <n v="4800"/>
    <n v="3360"/>
    <n v="480"/>
    <n v="480"/>
    <n v="4320"/>
    <n v="480"/>
    <x v="0"/>
    <x v="3"/>
    <n v="2022"/>
    <n v="1"/>
    <x v="1"/>
  </r>
  <r>
    <d v="2022-04-24T00:00:00"/>
    <s v="DH00911"/>
    <x v="4"/>
    <n v="1"/>
    <n v="450"/>
    <n v="450"/>
    <n v="315"/>
    <n v="45"/>
    <n v="45"/>
    <n v="405"/>
    <n v="45"/>
    <x v="1"/>
    <x v="3"/>
    <n v="2022"/>
    <n v="1"/>
    <x v="1"/>
  </r>
  <r>
    <d v="2022-04-24T00:00:00"/>
    <s v="DH00912"/>
    <x v="5"/>
    <n v="2"/>
    <n v="500"/>
    <n v="1000"/>
    <n v="700"/>
    <n v="100"/>
    <n v="100"/>
    <n v="900"/>
    <n v="100"/>
    <x v="2"/>
    <x v="3"/>
    <n v="2022"/>
    <n v="1"/>
    <x v="1"/>
  </r>
  <r>
    <d v="2022-04-25T00:00:00"/>
    <s v="DH00913"/>
    <x v="6"/>
    <n v="1"/>
    <n v="1000"/>
    <n v="1000"/>
    <n v="700"/>
    <n v="100"/>
    <n v="100"/>
    <n v="900"/>
    <n v="100"/>
    <x v="3"/>
    <x v="3"/>
    <n v="2022"/>
    <n v="1"/>
    <x v="0"/>
  </r>
  <r>
    <d v="2022-04-25T00:00:00"/>
    <s v="DH00914"/>
    <x v="7"/>
    <n v="6"/>
    <n v="3200"/>
    <n v="19200"/>
    <n v="11520"/>
    <n v="1920"/>
    <n v="1920"/>
    <n v="15360"/>
    <n v="3840"/>
    <x v="0"/>
    <x v="3"/>
    <n v="2022"/>
    <n v="1"/>
    <x v="1"/>
  </r>
  <r>
    <d v="2022-04-25T00:00:00"/>
    <s v="DH00915"/>
    <x v="8"/>
    <n v="1"/>
    <n v="4000"/>
    <n v="4000"/>
    <n v="2400"/>
    <n v="400"/>
    <n v="400"/>
    <n v="3200"/>
    <n v="800"/>
    <x v="1"/>
    <x v="3"/>
    <n v="2022"/>
    <n v="1"/>
    <x v="1"/>
  </r>
  <r>
    <d v="2022-04-25T00:00:00"/>
    <s v="DH00916"/>
    <x v="8"/>
    <n v="1"/>
    <n v="4000"/>
    <n v="4000"/>
    <n v="2400"/>
    <n v="400"/>
    <n v="400"/>
    <n v="3200"/>
    <n v="800"/>
    <x v="2"/>
    <x v="3"/>
    <n v="2022"/>
    <n v="1"/>
    <x v="0"/>
  </r>
  <r>
    <d v="2022-04-25T00:00:00"/>
    <s v="DH00917"/>
    <x v="8"/>
    <n v="1"/>
    <n v="4000"/>
    <n v="4000"/>
    <n v="2400"/>
    <n v="400"/>
    <n v="400"/>
    <n v="3200"/>
    <n v="800"/>
    <x v="3"/>
    <x v="3"/>
    <n v="2022"/>
    <n v="1"/>
    <x v="1"/>
  </r>
  <r>
    <d v="2022-04-25T00:00:00"/>
    <s v="DH00918"/>
    <x v="2"/>
    <n v="3"/>
    <n v="3500"/>
    <n v="10500"/>
    <n v="6300"/>
    <n v="1050"/>
    <n v="1050"/>
    <n v="8400"/>
    <n v="2100"/>
    <x v="2"/>
    <x v="3"/>
    <n v="2022"/>
    <n v="1"/>
    <x v="0"/>
  </r>
  <r>
    <d v="2022-04-25T00:00:00"/>
    <s v="DH00919"/>
    <x v="3"/>
    <n v="4"/>
    <n v="1200"/>
    <n v="4800"/>
    <n v="3360"/>
    <n v="480"/>
    <n v="480"/>
    <n v="4320"/>
    <n v="480"/>
    <x v="3"/>
    <x v="3"/>
    <n v="2022"/>
    <n v="1"/>
    <x v="1"/>
  </r>
  <r>
    <d v="2022-04-25T00:00:00"/>
    <s v="DH00920"/>
    <x v="4"/>
    <n v="20"/>
    <n v="450"/>
    <n v="9000"/>
    <n v="6300"/>
    <n v="900"/>
    <n v="900"/>
    <n v="8100"/>
    <n v="900"/>
    <x v="1"/>
    <x v="3"/>
    <n v="2022"/>
    <n v="1"/>
    <x v="1"/>
  </r>
  <r>
    <d v="2022-04-25T00:00:00"/>
    <s v="DH00920"/>
    <x v="5"/>
    <n v="2"/>
    <n v="500"/>
    <n v="1000"/>
    <n v="700"/>
    <n v="100"/>
    <n v="100"/>
    <n v="900"/>
    <n v="100"/>
    <x v="1"/>
    <x v="3"/>
    <n v="2022"/>
    <n v="0"/>
    <x v="1"/>
  </r>
  <r>
    <d v="2022-04-25T00:00:00"/>
    <s v="DH00920"/>
    <x v="6"/>
    <n v="4"/>
    <n v="1000"/>
    <n v="4000"/>
    <n v="2800"/>
    <n v="400"/>
    <n v="400"/>
    <n v="3600"/>
    <n v="400"/>
    <x v="1"/>
    <x v="3"/>
    <n v="2022"/>
    <n v="0"/>
    <x v="1"/>
  </r>
  <r>
    <d v="2022-04-26T00:00:00"/>
    <s v="DH00921"/>
    <x v="6"/>
    <n v="1"/>
    <n v="1000"/>
    <n v="1000"/>
    <n v="700"/>
    <n v="100"/>
    <n v="100"/>
    <n v="900"/>
    <n v="100"/>
    <x v="1"/>
    <x v="3"/>
    <n v="2022"/>
    <n v="1"/>
    <x v="0"/>
  </r>
  <r>
    <d v="2022-04-26T00:00:00"/>
    <s v="DH00922"/>
    <x v="8"/>
    <n v="1"/>
    <n v="4000"/>
    <n v="4000"/>
    <n v="2400"/>
    <n v="400"/>
    <n v="400"/>
    <n v="3200"/>
    <n v="800"/>
    <x v="2"/>
    <x v="3"/>
    <n v="2022"/>
    <n v="1"/>
    <x v="1"/>
  </r>
  <r>
    <d v="2022-04-26T00:00:00"/>
    <s v="DH00923"/>
    <x v="0"/>
    <n v="3"/>
    <n v="1000"/>
    <n v="3000"/>
    <n v="2100"/>
    <n v="300"/>
    <n v="300"/>
    <n v="2700"/>
    <n v="300"/>
    <x v="3"/>
    <x v="3"/>
    <n v="2022"/>
    <n v="1"/>
    <x v="1"/>
  </r>
  <r>
    <d v="2022-04-26T00:00:00"/>
    <s v="DH00924"/>
    <x v="1"/>
    <n v="2"/>
    <n v="2500"/>
    <n v="5000"/>
    <n v="3500"/>
    <n v="500"/>
    <n v="500"/>
    <n v="4500"/>
    <n v="500"/>
    <x v="0"/>
    <x v="3"/>
    <n v="2022"/>
    <n v="1"/>
    <x v="1"/>
  </r>
  <r>
    <d v="2022-04-26T00:00:00"/>
    <s v="DH00925"/>
    <x v="0"/>
    <n v="3"/>
    <n v="1000"/>
    <n v="3000"/>
    <n v="2100"/>
    <n v="300"/>
    <n v="300"/>
    <n v="2700"/>
    <n v="300"/>
    <x v="1"/>
    <x v="3"/>
    <n v="2022"/>
    <n v="1"/>
    <x v="0"/>
  </r>
  <r>
    <d v="2022-04-26T00:00:00"/>
    <s v="DH00926"/>
    <x v="1"/>
    <n v="4"/>
    <n v="2500"/>
    <n v="10000"/>
    <n v="7000"/>
    <n v="1000"/>
    <n v="1000"/>
    <n v="9000"/>
    <n v="1000"/>
    <x v="2"/>
    <x v="3"/>
    <n v="2022"/>
    <n v="1"/>
    <x v="1"/>
  </r>
  <r>
    <d v="2022-04-26T00:00:00"/>
    <s v="DH00927"/>
    <x v="8"/>
    <n v="1"/>
    <n v="4000"/>
    <n v="4000"/>
    <n v="2400"/>
    <n v="400"/>
    <n v="400"/>
    <n v="3200"/>
    <n v="800"/>
    <x v="3"/>
    <x v="3"/>
    <n v="2022"/>
    <n v="1"/>
    <x v="1"/>
  </r>
  <r>
    <d v="2022-04-26T00:00:00"/>
    <s v="DH00928"/>
    <x v="2"/>
    <n v="8"/>
    <n v="3500"/>
    <n v="28000"/>
    <n v="16800"/>
    <n v="2800"/>
    <n v="2800"/>
    <n v="22400"/>
    <n v="5600"/>
    <x v="0"/>
    <x v="3"/>
    <n v="2022"/>
    <n v="1"/>
    <x v="1"/>
  </r>
  <r>
    <d v="2022-04-27T00:00:00"/>
    <s v="DH00929"/>
    <x v="3"/>
    <n v="9"/>
    <n v="1200"/>
    <n v="10800"/>
    <n v="7559.9999999999991"/>
    <n v="1080"/>
    <n v="1080"/>
    <n v="9720"/>
    <n v="1080.0000000000009"/>
    <x v="1"/>
    <x v="3"/>
    <n v="2022"/>
    <n v="1"/>
    <x v="1"/>
  </r>
  <r>
    <d v="2022-04-27T00:00:00"/>
    <s v="DH00930"/>
    <x v="4"/>
    <n v="10"/>
    <n v="450"/>
    <n v="4500"/>
    <n v="3150"/>
    <n v="450"/>
    <n v="450"/>
    <n v="4050"/>
    <n v="450"/>
    <x v="2"/>
    <x v="3"/>
    <n v="2022"/>
    <n v="1"/>
    <x v="1"/>
  </r>
  <r>
    <d v="2022-04-27T00:00:00"/>
    <s v="DH00931"/>
    <x v="0"/>
    <n v="12"/>
    <n v="1000"/>
    <n v="12000"/>
    <n v="8400"/>
    <n v="1200"/>
    <n v="1200"/>
    <n v="10800"/>
    <n v="1200"/>
    <x v="3"/>
    <x v="3"/>
    <n v="2022"/>
    <n v="1"/>
    <x v="0"/>
  </r>
  <r>
    <d v="2022-04-27T00:00:00"/>
    <s v="DH00932"/>
    <x v="8"/>
    <n v="1"/>
    <n v="4000"/>
    <n v="4000"/>
    <n v="2400"/>
    <n v="400"/>
    <n v="400"/>
    <n v="3200"/>
    <n v="800"/>
    <x v="4"/>
    <x v="3"/>
    <n v="2022"/>
    <n v="1"/>
    <x v="1"/>
  </r>
  <r>
    <d v="2022-04-27T00:00:00"/>
    <s v="DH00933"/>
    <x v="1"/>
    <n v="16"/>
    <n v="2500"/>
    <n v="40000"/>
    <n v="28000"/>
    <n v="4000"/>
    <n v="4000"/>
    <n v="36000"/>
    <n v="4000"/>
    <x v="5"/>
    <x v="3"/>
    <n v="2022"/>
    <n v="1"/>
    <x v="0"/>
  </r>
  <r>
    <d v="2022-04-27T00:00:00"/>
    <s v="DH00934"/>
    <x v="2"/>
    <n v="1"/>
    <n v="3500"/>
    <n v="3500"/>
    <n v="2100"/>
    <n v="350"/>
    <n v="350"/>
    <n v="2800"/>
    <n v="700"/>
    <x v="0"/>
    <x v="3"/>
    <n v="2022"/>
    <n v="1"/>
    <x v="1"/>
  </r>
  <r>
    <d v="2022-04-27T00:00:00"/>
    <s v="DH00935"/>
    <x v="6"/>
    <n v="1"/>
    <n v="1000"/>
    <n v="1000"/>
    <n v="700"/>
    <n v="100"/>
    <n v="100"/>
    <n v="900"/>
    <n v="100"/>
    <x v="1"/>
    <x v="3"/>
    <n v="2022"/>
    <n v="1"/>
    <x v="1"/>
  </r>
  <r>
    <d v="2022-04-27T00:00:00"/>
    <s v="DH00936"/>
    <x v="4"/>
    <n v="2"/>
    <n v="450"/>
    <n v="900"/>
    <n v="630"/>
    <n v="90"/>
    <n v="90"/>
    <n v="810"/>
    <n v="90"/>
    <x v="3"/>
    <x v="3"/>
    <n v="2022"/>
    <n v="1"/>
    <x v="1"/>
  </r>
  <r>
    <d v="2022-04-27T00:00:00"/>
    <s v="DH00936"/>
    <x v="5"/>
    <n v="5"/>
    <n v="500"/>
    <n v="2500"/>
    <n v="1750"/>
    <n v="250"/>
    <n v="250"/>
    <n v="2250"/>
    <n v="250"/>
    <x v="3"/>
    <x v="3"/>
    <n v="2022"/>
    <n v="0"/>
    <x v="1"/>
  </r>
  <r>
    <d v="2022-04-27T00:00:00"/>
    <s v="DH00936"/>
    <x v="5"/>
    <n v="7"/>
    <n v="500"/>
    <n v="3500"/>
    <n v="2450"/>
    <n v="350"/>
    <n v="350"/>
    <n v="3150"/>
    <n v="350"/>
    <x v="3"/>
    <x v="3"/>
    <n v="2022"/>
    <n v="0"/>
    <x v="1"/>
  </r>
  <r>
    <d v="2022-04-28T00:00:00"/>
    <s v="DH00937"/>
    <x v="0"/>
    <n v="8"/>
    <n v="1000"/>
    <n v="8000"/>
    <n v="5600"/>
    <n v="800"/>
    <n v="800"/>
    <n v="7200"/>
    <n v="800"/>
    <x v="5"/>
    <x v="3"/>
    <n v="2022"/>
    <n v="1"/>
    <x v="1"/>
  </r>
  <r>
    <d v="2022-04-28T00:00:00"/>
    <s v="DH00938"/>
    <x v="2"/>
    <n v="1"/>
    <n v="3500"/>
    <n v="3500"/>
    <n v="2100"/>
    <n v="350"/>
    <n v="350"/>
    <n v="2800"/>
    <n v="700"/>
    <x v="4"/>
    <x v="3"/>
    <n v="2022"/>
    <n v="1"/>
    <x v="1"/>
  </r>
  <r>
    <d v="2022-04-28T00:00:00"/>
    <s v="DH00939"/>
    <x v="1"/>
    <n v="1"/>
    <n v="2500"/>
    <n v="2500"/>
    <n v="1750"/>
    <n v="250"/>
    <n v="250"/>
    <n v="2250"/>
    <n v="250"/>
    <x v="5"/>
    <x v="3"/>
    <n v="2022"/>
    <n v="1"/>
    <x v="0"/>
  </r>
  <r>
    <d v="2022-04-28T00:00:00"/>
    <s v="DH00940"/>
    <x v="7"/>
    <n v="2"/>
    <n v="3200"/>
    <n v="6400"/>
    <n v="3840"/>
    <n v="640"/>
    <n v="640"/>
    <n v="5120"/>
    <n v="1280"/>
    <x v="0"/>
    <x v="3"/>
    <n v="2022"/>
    <n v="1"/>
    <x v="0"/>
  </r>
  <r>
    <d v="2022-04-28T00:00:00"/>
    <s v="DH00941"/>
    <x v="7"/>
    <n v="3"/>
    <n v="3200"/>
    <n v="9600"/>
    <n v="5760"/>
    <n v="960"/>
    <n v="960"/>
    <n v="7680"/>
    <n v="1920"/>
    <x v="1"/>
    <x v="3"/>
    <n v="2022"/>
    <n v="1"/>
    <x v="1"/>
  </r>
  <r>
    <d v="2022-04-28T00:00:00"/>
    <s v="DH00942"/>
    <x v="2"/>
    <n v="4"/>
    <n v="3500"/>
    <n v="14000"/>
    <n v="8400"/>
    <n v="1400"/>
    <n v="1400"/>
    <n v="11200"/>
    <n v="2800"/>
    <x v="2"/>
    <x v="3"/>
    <n v="2022"/>
    <n v="1"/>
    <x v="1"/>
  </r>
  <r>
    <d v="2022-04-28T00:00:00"/>
    <s v="DH00943"/>
    <x v="5"/>
    <n v="4"/>
    <n v="500"/>
    <n v="2000"/>
    <n v="1400"/>
    <n v="200"/>
    <n v="200"/>
    <n v="1800"/>
    <n v="200"/>
    <x v="3"/>
    <x v="3"/>
    <n v="2022"/>
    <n v="1"/>
    <x v="1"/>
  </r>
  <r>
    <d v="2022-04-28T00:00:00"/>
    <s v="DH00944"/>
    <x v="1"/>
    <n v="1"/>
    <n v="2500"/>
    <n v="2500"/>
    <n v="1750"/>
    <n v="250"/>
    <n v="250"/>
    <n v="2250"/>
    <n v="250"/>
    <x v="0"/>
    <x v="3"/>
    <n v="2022"/>
    <n v="1"/>
    <x v="1"/>
  </r>
  <r>
    <d v="2022-04-28T00:00:00"/>
    <s v="DH00944"/>
    <x v="3"/>
    <n v="1"/>
    <n v="1200"/>
    <n v="1200"/>
    <n v="840"/>
    <n v="120"/>
    <n v="120"/>
    <n v="1080"/>
    <n v="120"/>
    <x v="0"/>
    <x v="3"/>
    <n v="2022"/>
    <n v="0"/>
    <x v="1"/>
  </r>
  <r>
    <d v="2022-04-28T00:00:00"/>
    <s v="DH00944"/>
    <x v="0"/>
    <n v="1"/>
    <n v="1000"/>
    <n v="1000"/>
    <n v="700"/>
    <n v="100"/>
    <n v="100"/>
    <n v="900"/>
    <n v="100"/>
    <x v="0"/>
    <x v="3"/>
    <n v="2022"/>
    <n v="0"/>
    <x v="1"/>
  </r>
  <r>
    <d v="2022-04-28T00:00:00"/>
    <s v="DH00944"/>
    <x v="8"/>
    <n v="1"/>
    <n v="4000"/>
    <n v="4000"/>
    <n v="2400"/>
    <n v="400"/>
    <n v="400"/>
    <n v="3200"/>
    <n v="800"/>
    <x v="0"/>
    <x v="3"/>
    <n v="2022"/>
    <n v="0"/>
    <x v="1"/>
  </r>
  <r>
    <d v="2022-04-28T00:00:00"/>
    <s v="DH00944"/>
    <x v="0"/>
    <n v="2"/>
    <n v="1000"/>
    <n v="2000"/>
    <n v="1400"/>
    <n v="200"/>
    <n v="200"/>
    <n v="1800"/>
    <n v="200"/>
    <x v="0"/>
    <x v="3"/>
    <n v="2022"/>
    <n v="0"/>
    <x v="1"/>
  </r>
  <r>
    <d v="2022-04-28T00:00:00"/>
    <s v="DH00944"/>
    <x v="1"/>
    <n v="3"/>
    <n v="2500"/>
    <n v="7500"/>
    <n v="5250"/>
    <n v="750"/>
    <n v="750"/>
    <n v="6750"/>
    <n v="750"/>
    <x v="0"/>
    <x v="3"/>
    <n v="2022"/>
    <n v="0"/>
    <x v="1"/>
  </r>
  <r>
    <d v="2022-04-29T00:00:00"/>
    <s v="DH00945"/>
    <x v="2"/>
    <n v="8"/>
    <n v="3500"/>
    <n v="28000"/>
    <n v="16800"/>
    <n v="2800"/>
    <n v="2800"/>
    <n v="22400"/>
    <n v="5600"/>
    <x v="0"/>
    <x v="3"/>
    <n v="2022"/>
    <n v="1"/>
    <x v="1"/>
  </r>
  <r>
    <d v="2022-04-29T00:00:00"/>
    <s v="DH00946"/>
    <x v="3"/>
    <n v="9"/>
    <n v="1200"/>
    <n v="10800"/>
    <n v="7559.9999999999991"/>
    <n v="1080"/>
    <n v="1080"/>
    <n v="9720"/>
    <n v="1080.0000000000009"/>
    <x v="1"/>
    <x v="3"/>
    <n v="2022"/>
    <n v="1"/>
    <x v="1"/>
  </r>
  <r>
    <d v="2022-04-29T00:00:00"/>
    <s v="DH00947"/>
    <x v="4"/>
    <n v="1"/>
    <n v="450"/>
    <n v="450"/>
    <n v="315"/>
    <n v="45"/>
    <n v="45"/>
    <n v="405"/>
    <n v="45"/>
    <x v="2"/>
    <x v="3"/>
    <n v="2022"/>
    <n v="1"/>
    <x v="1"/>
  </r>
  <r>
    <d v="2022-04-29T00:00:00"/>
    <s v="DH00948"/>
    <x v="5"/>
    <n v="3"/>
    <n v="500"/>
    <n v="1500"/>
    <n v="1050"/>
    <n v="150"/>
    <n v="150"/>
    <n v="1350"/>
    <n v="150"/>
    <x v="3"/>
    <x v="3"/>
    <n v="2022"/>
    <n v="1"/>
    <x v="1"/>
  </r>
  <r>
    <d v="2022-04-29T00:00:00"/>
    <s v="DH00949"/>
    <x v="6"/>
    <n v="6"/>
    <n v="1000"/>
    <n v="6000"/>
    <n v="4200"/>
    <n v="600"/>
    <n v="600"/>
    <n v="5400"/>
    <n v="600"/>
    <x v="4"/>
    <x v="3"/>
    <n v="2022"/>
    <n v="1"/>
    <x v="1"/>
  </r>
  <r>
    <d v="2022-04-29T00:00:00"/>
    <s v="DH00950"/>
    <x v="7"/>
    <n v="15"/>
    <n v="3200"/>
    <n v="48000"/>
    <n v="28800"/>
    <n v="4800"/>
    <n v="4800"/>
    <n v="38400"/>
    <n v="9600"/>
    <x v="5"/>
    <x v="3"/>
    <n v="2022"/>
    <n v="1"/>
    <x v="1"/>
  </r>
  <r>
    <d v="2022-04-29T00:00:00"/>
    <s v="DH00951"/>
    <x v="8"/>
    <n v="1"/>
    <n v="4000"/>
    <n v="4000"/>
    <n v="2400"/>
    <n v="400"/>
    <n v="400"/>
    <n v="3200"/>
    <n v="800"/>
    <x v="2"/>
    <x v="3"/>
    <n v="2022"/>
    <n v="1"/>
    <x v="1"/>
  </r>
  <r>
    <d v="2022-04-29T00:00:00"/>
    <s v="DH00952"/>
    <x v="8"/>
    <n v="1"/>
    <n v="4000"/>
    <n v="4000"/>
    <n v="2400"/>
    <n v="400"/>
    <n v="400"/>
    <n v="3200"/>
    <n v="800"/>
    <x v="0"/>
    <x v="3"/>
    <n v="2022"/>
    <n v="1"/>
    <x v="1"/>
  </r>
  <r>
    <d v="2022-04-29T00:00:00"/>
    <s v="DH00952"/>
    <x v="8"/>
    <n v="1"/>
    <n v="4000"/>
    <n v="4000"/>
    <n v="2400"/>
    <n v="400"/>
    <n v="400"/>
    <n v="3200"/>
    <n v="800"/>
    <x v="0"/>
    <x v="3"/>
    <n v="2022"/>
    <n v="0"/>
    <x v="1"/>
  </r>
  <r>
    <d v="2022-04-29T00:00:00"/>
    <s v="DH00952"/>
    <x v="2"/>
    <n v="1"/>
    <n v="3500"/>
    <n v="3500"/>
    <n v="2100"/>
    <n v="350"/>
    <n v="350"/>
    <n v="2800"/>
    <n v="700"/>
    <x v="0"/>
    <x v="3"/>
    <n v="2022"/>
    <n v="0"/>
    <x v="1"/>
  </r>
  <r>
    <d v="2022-04-30T00:00:00"/>
    <s v="DH00953"/>
    <x v="3"/>
    <n v="5"/>
    <n v="1200"/>
    <n v="6000"/>
    <n v="4200"/>
    <n v="600"/>
    <n v="600"/>
    <n v="5400"/>
    <n v="600"/>
    <x v="0"/>
    <x v="3"/>
    <n v="2022"/>
    <n v="1"/>
    <x v="1"/>
  </r>
  <r>
    <d v="2022-04-30T00:00:00"/>
    <s v="DH00954"/>
    <x v="4"/>
    <n v="1"/>
    <n v="450"/>
    <n v="450"/>
    <n v="315"/>
    <n v="45"/>
    <n v="45"/>
    <n v="405"/>
    <n v="45"/>
    <x v="1"/>
    <x v="3"/>
    <n v="2022"/>
    <n v="1"/>
    <x v="1"/>
  </r>
  <r>
    <d v="2022-04-30T00:00:00"/>
    <s v="DH00955"/>
    <x v="5"/>
    <n v="1"/>
    <n v="500"/>
    <n v="500"/>
    <n v="350"/>
    <n v="50"/>
    <n v="50"/>
    <n v="450"/>
    <n v="50"/>
    <x v="2"/>
    <x v="3"/>
    <n v="2022"/>
    <n v="1"/>
    <x v="1"/>
  </r>
  <r>
    <d v="2022-04-30T00:00:00"/>
    <s v="DH00956"/>
    <x v="6"/>
    <n v="1"/>
    <n v="1000"/>
    <n v="1000"/>
    <n v="700"/>
    <n v="100"/>
    <n v="100"/>
    <n v="900"/>
    <n v="100"/>
    <x v="3"/>
    <x v="3"/>
    <n v="2022"/>
    <n v="1"/>
    <x v="1"/>
  </r>
  <r>
    <d v="2022-04-30T00:00:00"/>
    <s v="DH00957"/>
    <x v="6"/>
    <n v="1"/>
    <n v="1000"/>
    <n v="1000"/>
    <n v="700"/>
    <n v="100"/>
    <n v="100"/>
    <n v="900"/>
    <n v="100"/>
    <x v="0"/>
    <x v="3"/>
    <n v="2022"/>
    <n v="1"/>
    <x v="1"/>
  </r>
  <r>
    <d v="2022-04-30T00:00:00"/>
    <s v="DH00958"/>
    <x v="8"/>
    <n v="1"/>
    <n v="4000"/>
    <n v="4000"/>
    <n v="2400"/>
    <n v="400"/>
    <n v="400"/>
    <n v="3200"/>
    <n v="800"/>
    <x v="1"/>
    <x v="3"/>
    <n v="2022"/>
    <n v="1"/>
    <x v="1"/>
  </r>
  <r>
    <d v="2022-04-30T00:00:00"/>
    <s v="DH00959"/>
    <x v="0"/>
    <n v="1"/>
    <n v="1000"/>
    <n v="1000"/>
    <n v="700"/>
    <n v="100"/>
    <n v="100"/>
    <n v="900"/>
    <n v="100"/>
    <x v="2"/>
    <x v="3"/>
    <n v="2022"/>
    <n v="1"/>
    <x v="1"/>
  </r>
  <r>
    <d v="2022-04-30T00:00:00"/>
    <s v="DH00960"/>
    <x v="1"/>
    <n v="3"/>
    <n v="2500"/>
    <n v="7500"/>
    <n v="5250"/>
    <n v="750"/>
    <n v="750"/>
    <n v="6750"/>
    <n v="750"/>
    <x v="3"/>
    <x v="3"/>
    <n v="2022"/>
    <n v="1"/>
    <x v="1"/>
  </r>
  <r>
    <d v="2022-05-01T00:00:00"/>
    <s v="DH00961"/>
    <x v="0"/>
    <n v="5"/>
    <n v="1000"/>
    <n v="5000"/>
    <n v="3500"/>
    <n v="500"/>
    <n v="500"/>
    <n v="4500"/>
    <n v="500"/>
    <x v="2"/>
    <x v="4"/>
    <n v="2022"/>
    <n v="1"/>
    <x v="1"/>
  </r>
  <r>
    <d v="2022-05-01T00:00:00"/>
    <s v="DH00962"/>
    <x v="1"/>
    <n v="1"/>
    <n v="2500"/>
    <n v="2500"/>
    <n v="1750"/>
    <n v="250"/>
    <n v="250"/>
    <n v="2250"/>
    <n v="250"/>
    <x v="3"/>
    <x v="4"/>
    <n v="2022"/>
    <n v="1"/>
    <x v="1"/>
  </r>
  <r>
    <d v="2022-05-01T00:00:00"/>
    <s v="DH00963"/>
    <x v="8"/>
    <n v="1"/>
    <n v="4000"/>
    <n v="4000"/>
    <n v="2400"/>
    <n v="400"/>
    <n v="400"/>
    <n v="3200"/>
    <n v="800"/>
    <x v="4"/>
    <x v="4"/>
    <n v="2022"/>
    <n v="1"/>
    <x v="1"/>
  </r>
  <r>
    <d v="2022-05-01T00:00:00"/>
    <s v="DH00964"/>
    <x v="2"/>
    <n v="3"/>
    <n v="3500"/>
    <n v="10500"/>
    <n v="6300"/>
    <n v="1050"/>
    <n v="1050"/>
    <n v="8400"/>
    <n v="2100"/>
    <x v="5"/>
    <x v="4"/>
    <n v="2022"/>
    <n v="1"/>
    <x v="1"/>
  </r>
  <r>
    <d v="2022-05-01T00:00:00"/>
    <s v="DH00965"/>
    <x v="3"/>
    <n v="2"/>
    <n v="1200"/>
    <n v="2400"/>
    <n v="1680"/>
    <n v="240"/>
    <n v="240"/>
    <n v="2160"/>
    <n v="240"/>
    <x v="0"/>
    <x v="4"/>
    <n v="2022"/>
    <n v="1"/>
    <x v="0"/>
  </r>
  <r>
    <d v="2022-05-01T00:00:00"/>
    <s v="DH00966"/>
    <x v="4"/>
    <n v="10"/>
    <n v="450"/>
    <n v="4500"/>
    <n v="3150"/>
    <n v="450"/>
    <n v="450"/>
    <n v="4050"/>
    <n v="450"/>
    <x v="1"/>
    <x v="4"/>
    <n v="2022"/>
    <n v="1"/>
    <x v="0"/>
  </r>
  <r>
    <d v="2022-05-01T00:00:00"/>
    <s v="DH00967"/>
    <x v="0"/>
    <n v="4"/>
    <n v="1000"/>
    <n v="4000"/>
    <n v="2800"/>
    <n v="400"/>
    <n v="400"/>
    <n v="3600"/>
    <n v="400"/>
    <x v="2"/>
    <x v="4"/>
    <n v="2022"/>
    <n v="1"/>
    <x v="1"/>
  </r>
  <r>
    <d v="2022-05-01T00:00:00"/>
    <s v="DH00968"/>
    <x v="8"/>
    <n v="1"/>
    <n v="4000"/>
    <n v="4000"/>
    <n v="2400"/>
    <n v="400"/>
    <n v="400"/>
    <n v="3200"/>
    <n v="800"/>
    <x v="3"/>
    <x v="4"/>
    <n v="2022"/>
    <n v="1"/>
    <x v="1"/>
  </r>
  <r>
    <d v="2022-05-01T00:00:00"/>
    <s v="DH00968"/>
    <x v="1"/>
    <n v="2"/>
    <n v="2500"/>
    <n v="5000"/>
    <n v="3500"/>
    <n v="500"/>
    <n v="500"/>
    <n v="4500"/>
    <n v="500"/>
    <x v="3"/>
    <x v="4"/>
    <n v="2022"/>
    <n v="0"/>
    <x v="1"/>
  </r>
  <r>
    <d v="2022-05-01T00:00:00"/>
    <s v="DH00968"/>
    <x v="2"/>
    <n v="1"/>
    <n v="3500"/>
    <n v="3500"/>
    <n v="2100"/>
    <n v="350"/>
    <n v="350"/>
    <n v="2800"/>
    <n v="700"/>
    <x v="3"/>
    <x v="4"/>
    <n v="2022"/>
    <n v="0"/>
    <x v="1"/>
  </r>
  <r>
    <d v="2022-05-02T00:00:00"/>
    <s v="DH00969"/>
    <x v="6"/>
    <n v="2"/>
    <n v="1000"/>
    <n v="2000"/>
    <n v="1400"/>
    <n v="200"/>
    <n v="200"/>
    <n v="1800"/>
    <n v="200"/>
    <x v="2"/>
    <x v="4"/>
    <n v="2022"/>
    <n v="1"/>
    <x v="0"/>
  </r>
  <r>
    <d v="2022-05-02T00:00:00"/>
    <s v="DH00970"/>
    <x v="4"/>
    <n v="30"/>
    <n v="450"/>
    <n v="13500"/>
    <n v="9450"/>
    <n v="1350"/>
    <n v="1350"/>
    <n v="12150"/>
    <n v="1350"/>
    <x v="3"/>
    <x v="4"/>
    <n v="2022"/>
    <n v="1"/>
    <x v="0"/>
  </r>
  <r>
    <d v="2022-05-02T00:00:00"/>
    <s v="DH00971"/>
    <x v="5"/>
    <n v="3"/>
    <n v="500"/>
    <n v="1500"/>
    <n v="1050"/>
    <n v="150"/>
    <n v="150"/>
    <n v="1350"/>
    <n v="150"/>
    <x v="0"/>
    <x v="4"/>
    <n v="2022"/>
    <n v="1"/>
    <x v="0"/>
  </r>
  <r>
    <d v="2022-05-02T00:00:00"/>
    <s v="DH00972"/>
    <x v="5"/>
    <n v="1"/>
    <n v="500"/>
    <n v="500"/>
    <n v="350"/>
    <n v="50"/>
    <n v="50"/>
    <n v="450"/>
    <n v="50"/>
    <x v="1"/>
    <x v="4"/>
    <n v="2022"/>
    <n v="1"/>
    <x v="0"/>
  </r>
  <r>
    <d v="2022-05-02T00:00:00"/>
    <s v="DH00973"/>
    <x v="0"/>
    <n v="2"/>
    <n v="1000"/>
    <n v="2000"/>
    <n v="1400"/>
    <n v="200"/>
    <n v="200"/>
    <n v="1800"/>
    <n v="200"/>
    <x v="2"/>
    <x v="4"/>
    <n v="2022"/>
    <n v="1"/>
    <x v="1"/>
  </r>
  <r>
    <d v="2022-05-02T00:00:00"/>
    <s v="DH00974"/>
    <x v="2"/>
    <n v="4"/>
    <n v="3500"/>
    <n v="14000"/>
    <n v="8400"/>
    <n v="1400"/>
    <n v="1400"/>
    <n v="11200"/>
    <n v="2800"/>
    <x v="3"/>
    <x v="4"/>
    <n v="2022"/>
    <n v="1"/>
    <x v="1"/>
  </r>
  <r>
    <d v="2022-05-02T00:00:00"/>
    <s v="DH00975"/>
    <x v="1"/>
    <n v="3"/>
    <n v="2500"/>
    <n v="7500"/>
    <n v="5250"/>
    <n v="750"/>
    <n v="750"/>
    <n v="6750"/>
    <n v="750"/>
    <x v="4"/>
    <x v="4"/>
    <n v="2022"/>
    <n v="1"/>
    <x v="1"/>
  </r>
  <r>
    <d v="2022-05-02T00:00:00"/>
    <s v="DH00976"/>
    <x v="7"/>
    <n v="1"/>
    <n v="3200"/>
    <n v="3200"/>
    <n v="1920"/>
    <n v="320"/>
    <n v="320"/>
    <n v="2560"/>
    <n v="640"/>
    <x v="5"/>
    <x v="4"/>
    <n v="2022"/>
    <n v="1"/>
    <x v="1"/>
  </r>
  <r>
    <d v="2022-05-03T00:00:00"/>
    <s v="DH00977"/>
    <x v="7"/>
    <n v="2"/>
    <n v="3200"/>
    <n v="6400"/>
    <n v="3840"/>
    <n v="640"/>
    <n v="640"/>
    <n v="5120"/>
    <n v="1280"/>
    <x v="0"/>
    <x v="4"/>
    <n v="2022"/>
    <n v="1"/>
    <x v="0"/>
  </r>
  <r>
    <d v="2022-05-03T00:00:00"/>
    <s v="DH00978"/>
    <x v="2"/>
    <n v="4"/>
    <n v="3500"/>
    <n v="14000"/>
    <n v="8400"/>
    <n v="1400"/>
    <n v="1400"/>
    <n v="11200"/>
    <n v="2800"/>
    <x v="1"/>
    <x v="4"/>
    <n v="2022"/>
    <n v="1"/>
    <x v="1"/>
  </r>
  <r>
    <d v="2022-05-03T00:00:00"/>
    <s v="DH00979"/>
    <x v="5"/>
    <n v="5"/>
    <n v="500"/>
    <n v="2500"/>
    <n v="1750"/>
    <n v="250"/>
    <n v="250"/>
    <n v="2250"/>
    <n v="250"/>
    <x v="2"/>
    <x v="4"/>
    <n v="2022"/>
    <n v="1"/>
    <x v="1"/>
  </r>
  <r>
    <d v="2022-05-03T00:00:00"/>
    <s v="DH00980"/>
    <x v="1"/>
    <n v="8"/>
    <n v="2500"/>
    <n v="20000"/>
    <n v="14000"/>
    <n v="2000"/>
    <n v="2000"/>
    <n v="18000"/>
    <n v="2000"/>
    <x v="3"/>
    <x v="4"/>
    <n v="2022"/>
    <n v="1"/>
    <x v="1"/>
  </r>
  <r>
    <d v="2022-05-03T00:00:00"/>
    <s v="DH00981"/>
    <x v="3"/>
    <n v="2"/>
    <n v="1200"/>
    <n v="2400"/>
    <n v="1680"/>
    <n v="240"/>
    <n v="240"/>
    <n v="2160"/>
    <n v="240"/>
    <x v="4"/>
    <x v="4"/>
    <n v="2022"/>
    <n v="1"/>
    <x v="1"/>
  </r>
  <r>
    <d v="2022-05-03T00:00:00"/>
    <s v="DH00982"/>
    <x v="0"/>
    <n v="1"/>
    <n v="1000"/>
    <n v="1000"/>
    <n v="700"/>
    <n v="100"/>
    <n v="100"/>
    <n v="900"/>
    <n v="100"/>
    <x v="5"/>
    <x v="4"/>
    <n v="2022"/>
    <n v="1"/>
    <x v="1"/>
  </r>
  <r>
    <d v="2022-05-03T00:00:00"/>
    <s v="DH00983"/>
    <x v="8"/>
    <n v="1"/>
    <n v="4000"/>
    <n v="4000"/>
    <n v="2400"/>
    <n v="400"/>
    <n v="400"/>
    <n v="3200"/>
    <n v="800"/>
    <x v="4"/>
    <x v="4"/>
    <n v="2022"/>
    <n v="1"/>
    <x v="1"/>
  </r>
  <r>
    <d v="2022-05-03T00:00:00"/>
    <s v="DH00984"/>
    <x v="0"/>
    <n v="8"/>
    <n v="1000"/>
    <n v="8000"/>
    <n v="5600"/>
    <n v="800"/>
    <n v="800"/>
    <n v="7200"/>
    <n v="800"/>
    <x v="1"/>
    <x v="4"/>
    <n v="2022"/>
    <n v="1"/>
    <x v="1"/>
  </r>
  <r>
    <d v="2022-05-03T00:00:00"/>
    <s v="DH00984"/>
    <x v="2"/>
    <n v="1"/>
    <n v="3500"/>
    <n v="3500"/>
    <n v="2100"/>
    <n v="350"/>
    <n v="350"/>
    <n v="2800"/>
    <n v="700"/>
    <x v="1"/>
    <x v="4"/>
    <n v="2022"/>
    <n v="0"/>
    <x v="1"/>
  </r>
  <r>
    <d v="2022-05-03T00:00:00"/>
    <s v="DH00984"/>
    <x v="1"/>
    <n v="2"/>
    <n v="2500"/>
    <n v="5000"/>
    <n v="3500"/>
    <n v="500"/>
    <n v="500"/>
    <n v="4500"/>
    <n v="500"/>
    <x v="1"/>
    <x v="4"/>
    <n v="2022"/>
    <n v="0"/>
    <x v="1"/>
  </r>
  <r>
    <d v="2022-05-04T00:00:00"/>
    <s v="DH00985"/>
    <x v="1"/>
    <n v="4"/>
    <n v="2500"/>
    <n v="10000"/>
    <n v="7000"/>
    <n v="1000"/>
    <n v="1000"/>
    <n v="9000"/>
    <n v="1000"/>
    <x v="2"/>
    <x v="4"/>
    <n v="2022"/>
    <n v="1"/>
    <x v="0"/>
  </r>
  <r>
    <d v="2022-05-04T00:00:00"/>
    <s v="DH00986"/>
    <x v="0"/>
    <n v="6"/>
    <n v="1000"/>
    <n v="6000"/>
    <n v="4200"/>
    <n v="600"/>
    <n v="600"/>
    <n v="5400"/>
    <n v="600"/>
    <x v="3"/>
    <x v="4"/>
    <n v="2022"/>
    <n v="1"/>
    <x v="1"/>
  </r>
  <r>
    <d v="2022-05-04T00:00:00"/>
    <s v="DH00987"/>
    <x v="1"/>
    <n v="7"/>
    <n v="2500"/>
    <n v="17500"/>
    <n v="12250"/>
    <n v="1750"/>
    <n v="1750"/>
    <n v="15750"/>
    <n v="1750"/>
    <x v="0"/>
    <x v="4"/>
    <n v="2022"/>
    <n v="1"/>
    <x v="0"/>
  </r>
  <r>
    <d v="2022-05-04T00:00:00"/>
    <s v="DH00988"/>
    <x v="2"/>
    <n v="4"/>
    <n v="3500"/>
    <n v="14000"/>
    <n v="8400"/>
    <n v="1400"/>
    <n v="1400"/>
    <n v="11200"/>
    <n v="2800"/>
    <x v="1"/>
    <x v="4"/>
    <n v="2022"/>
    <n v="1"/>
    <x v="0"/>
  </r>
  <r>
    <d v="2022-05-04T00:00:00"/>
    <s v="DH00989"/>
    <x v="3"/>
    <n v="1"/>
    <n v="1200"/>
    <n v="1200"/>
    <n v="840"/>
    <n v="120"/>
    <n v="120"/>
    <n v="1080"/>
    <n v="120"/>
    <x v="2"/>
    <x v="4"/>
    <n v="2022"/>
    <n v="1"/>
    <x v="1"/>
  </r>
  <r>
    <d v="2022-05-04T00:00:00"/>
    <s v="DH00990"/>
    <x v="4"/>
    <n v="2"/>
    <n v="450"/>
    <n v="900"/>
    <n v="630"/>
    <n v="90"/>
    <n v="90"/>
    <n v="810"/>
    <n v="90"/>
    <x v="3"/>
    <x v="4"/>
    <n v="2022"/>
    <n v="1"/>
    <x v="0"/>
  </r>
  <r>
    <d v="2022-05-04T00:00:00"/>
    <s v="DH00991"/>
    <x v="5"/>
    <n v="1"/>
    <n v="500"/>
    <n v="500"/>
    <n v="350"/>
    <n v="50"/>
    <n v="50"/>
    <n v="450"/>
    <n v="50"/>
    <x v="4"/>
    <x v="4"/>
    <n v="2022"/>
    <n v="1"/>
    <x v="1"/>
  </r>
  <r>
    <d v="2022-05-04T00:00:00"/>
    <s v="DH00992"/>
    <x v="6"/>
    <n v="6"/>
    <n v="1000"/>
    <n v="6000"/>
    <n v="4200"/>
    <n v="600"/>
    <n v="600"/>
    <n v="5400"/>
    <n v="600"/>
    <x v="5"/>
    <x v="4"/>
    <n v="2022"/>
    <n v="1"/>
    <x v="0"/>
  </r>
  <r>
    <d v="2022-05-05T00:00:00"/>
    <s v="DH00993"/>
    <x v="7"/>
    <n v="1"/>
    <n v="3200"/>
    <n v="3200"/>
    <n v="1920"/>
    <n v="320"/>
    <n v="320"/>
    <n v="2560"/>
    <n v="640"/>
    <x v="0"/>
    <x v="4"/>
    <n v="2022"/>
    <n v="1"/>
    <x v="1"/>
  </r>
  <r>
    <d v="2022-05-05T00:00:00"/>
    <s v="DH00994"/>
    <x v="8"/>
    <n v="1"/>
    <n v="4000"/>
    <n v="4000"/>
    <n v="2400"/>
    <n v="400"/>
    <n v="400"/>
    <n v="3200"/>
    <n v="800"/>
    <x v="1"/>
    <x v="4"/>
    <n v="2022"/>
    <n v="1"/>
    <x v="1"/>
  </r>
  <r>
    <d v="2022-05-05T00:00:00"/>
    <s v="DH00995"/>
    <x v="8"/>
    <n v="1"/>
    <n v="4000"/>
    <n v="4000"/>
    <n v="2400"/>
    <n v="400"/>
    <n v="400"/>
    <n v="3200"/>
    <n v="800"/>
    <x v="2"/>
    <x v="4"/>
    <n v="2022"/>
    <n v="1"/>
    <x v="1"/>
  </r>
  <r>
    <d v="2022-05-05T00:00:00"/>
    <s v="DH00996"/>
    <x v="8"/>
    <n v="1"/>
    <n v="4000"/>
    <n v="4000"/>
    <n v="2400"/>
    <n v="400"/>
    <n v="400"/>
    <n v="3200"/>
    <n v="800"/>
    <x v="3"/>
    <x v="4"/>
    <n v="2022"/>
    <n v="1"/>
    <x v="1"/>
  </r>
  <r>
    <d v="2022-05-05T00:00:00"/>
    <s v="DH00997"/>
    <x v="2"/>
    <n v="4"/>
    <n v="3500"/>
    <n v="14000"/>
    <n v="8400"/>
    <n v="1400"/>
    <n v="1400"/>
    <n v="11200"/>
    <n v="2800"/>
    <x v="4"/>
    <x v="4"/>
    <n v="2022"/>
    <n v="1"/>
    <x v="0"/>
  </r>
  <r>
    <d v="2022-05-05T00:00:00"/>
    <s v="DH00998"/>
    <x v="3"/>
    <n v="1"/>
    <n v="1200"/>
    <n v="1200"/>
    <n v="840"/>
    <n v="120"/>
    <n v="120"/>
    <n v="1080"/>
    <n v="120"/>
    <x v="5"/>
    <x v="4"/>
    <n v="2022"/>
    <n v="1"/>
    <x v="0"/>
  </r>
  <r>
    <d v="2022-05-05T00:00:00"/>
    <s v="DH00999"/>
    <x v="4"/>
    <n v="10"/>
    <n v="450"/>
    <n v="4500"/>
    <n v="3150"/>
    <n v="450"/>
    <n v="450"/>
    <n v="4050"/>
    <n v="450"/>
    <x v="2"/>
    <x v="4"/>
    <n v="2022"/>
    <n v="1"/>
    <x v="1"/>
  </r>
  <r>
    <d v="2022-05-05T00:00:00"/>
    <s v="DH01000"/>
    <x v="5"/>
    <n v="4"/>
    <n v="500"/>
    <n v="2000"/>
    <n v="1400"/>
    <n v="200"/>
    <n v="200"/>
    <n v="1800"/>
    <n v="200"/>
    <x v="3"/>
    <x v="4"/>
    <n v="2022"/>
    <n v="1"/>
    <x v="1"/>
  </r>
  <r>
    <d v="2022-05-05T00:00:00"/>
    <s v="DH01000"/>
    <x v="6"/>
    <n v="1"/>
    <n v="1000"/>
    <n v="1000"/>
    <n v="700"/>
    <n v="100"/>
    <n v="100"/>
    <n v="900"/>
    <n v="100"/>
    <x v="3"/>
    <x v="4"/>
    <n v="2022"/>
    <n v="0"/>
    <x v="1"/>
  </r>
  <r>
    <d v="2022-05-05T00:00:00"/>
    <s v="DH01000"/>
    <x v="6"/>
    <n v="1"/>
    <n v="1000"/>
    <n v="1000"/>
    <n v="700"/>
    <n v="100"/>
    <n v="100"/>
    <n v="900"/>
    <n v="100"/>
    <x v="3"/>
    <x v="4"/>
    <n v="2022"/>
    <n v="0"/>
    <x v="1"/>
  </r>
  <r>
    <d v="2022-05-06T00:00:00"/>
    <s v="DH01001"/>
    <x v="8"/>
    <n v="1"/>
    <n v="4000"/>
    <n v="4000"/>
    <n v="2400"/>
    <n v="400"/>
    <n v="400"/>
    <n v="3200"/>
    <n v="800"/>
    <x v="0"/>
    <x v="4"/>
    <n v="2022"/>
    <n v="1"/>
    <x v="1"/>
  </r>
  <r>
    <d v="2022-05-06T00:00:00"/>
    <s v="DH01002"/>
    <x v="0"/>
    <n v="2"/>
    <n v="1000"/>
    <n v="2000"/>
    <n v="1400"/>
    <n v="200"/>
    <n v="200"/>
    <n v="1800"/>
    <n v="200"/>
    <x v="1"/>
    <x v="4"/>
    <n v="2022"/>
    <n v="1"/>
    <x v="0"/>
  </r>
  <r>
    <d v="2022-05-06T00:00:00"/>
    <s v="DH01003"/>
    <x v="1"/>
    <n v="3"/>
    <n v="2500"/>
    <n v="7500"/>
    <n v="5250"/>
    <n v="750"/>
    <n v="750"/>
    <n v="6750"/>
    <n v="750"/>
    <x v="2"/>
    <x v="4"/>
    <n v="2022"/>
    <n v="1"/>
    <x v="1"/>
  </r>
  <r>
    <d v="2022-05-06T00:00:00"/>
    <s v="DH01004"/>
    <x v="0"/>
    <n v="4"/>
    <n v="1000"/>
    <n v="4000"/>
    <n v="2800"/>
    <n v="400"/>
    <n v="400"/>
    <n v="3600"/>
    <n v="400"/>
    <x v="3"/>
    <x v="4"/>
    <n v="2022"/>
    <n v="1"/>
    <x v="1"/>
  </r>
  <r>
    <d v="2022-05-06T00:00:00"/>
    <s v="DH01005"/>
    <x v="1"/>
    <n v="6"/>
    <n v="2500"/>
    <n v="15000"/>
    <n v="10500"/>
    <n v="1500"/>
    <n v="1500"/>
    <n v="13500"/>
    <n v="1500"/>
    <x v="0"/>
    <x v="4"/>
    <n v="2022"/>
    <n v="1"/>
    <x v="1"/>
  </r>
  <r>
    <d v="2022-05-06T00:00:00"/>
    <s v="DH01006"/>
    <x v="8"/>
    <n v="1"/>
    <n v="4000"/>
    <n v="4000"/>
    <n v="2400"/>
    <n v="400"/>
    <n v="400"/>
    <n v="3200"/>
    <n v="800"/>
    <x v="1"/>
    <x v="4"/>
    <n v="2022"/>
    <n v="1"/>
    <x v="1"/>
  </r>
  <r>
    <d v="2022-05-06T00:00:00"/>
    <s v="DH01007"/>
    <x v="2"/>
    <n v="9"/>
    <n v="3500"/>
    <n v="31500"/>
    <n v="18900"/>
    <n v="3150"/>
    <n v="3150"/>
    <n v="25200"/>
    <n v="6300"/>
    <x v="2"/>
    <x v="4"/>
    <n v="2022"/>
    <n v="1"/>
    <x v="1"/>
  </r>
  <r>
    <d v="2022-05-06T00:00:00"/>
    <s v="DH01008"/>
    <x v="3"/>
    <n v="10"/>
    <n v="1200"/>
    <n v="12000"/>
    <n v="8400"/>
    <n v="1200"/>
    <n v="1200"/>
    <n v="10800"/>
    <n v="1200"/>
    <x v="3"/>
    <x v="4"/>
    <n v="2022"/>
    <n v="1"/>
    <x v="0"/>
  </r>
  <r>
    <d v="2022-05-07T00:00:00"/>
    <s v="DH01009"/>
    <x v="4"/>
    <n v="12"/>
    <n v="450"/>
    <n v="5400"/>
    <n v="3779.9999999999995"/>
    <n v="540"/>
    <n v="540"/>
    <n v="4860"/>
    <n v="540.00000000000045"/>
    <x v="2"/>
    <x v="4"/>
    <n v="2022"/>
    <n v="1"/>
    <x v="1"/>
  </r>
  <r>
    <d v="2022-05-07T00:00:00"/>
    <s v="DH01010"/>
    <x v="0"/>
    <n v="5"/>
    <n v="1000"/>
    <n v="5000"/>
    <n v="3500"/>
    <n v="500"/>
    <n v="500"/>
    <n v="4500"/>
    <n v="500"/>
    <x v="3"/>
    <x v="4"/>
    <n v="2022"/>
    <n v="1"/>
    <x v="0"/>
  </r>
  <r>
    <d v="2022-05-07T00:00:00"/>
    <s v="DH01011"/>
    <x v="8"/>
    <n v="1"/>
    <n v="4000"/>
    <n v="4000"/>
    <n v="2400"/>
    <n v="400"/>
    <n v="400"/>
    <n v="3200"/>
    <n v="800"/>
    <x v="4"/>
    <x v="4"/>
    <n v="2022"/>
    <n v="1"/>
    <x v="1"/>
  </r>
  <r>
    <d v="2022-05-07T00:00:00"/>
    <s v="DH01012"/>
    <x v="1"/>
    <n v="1"/>
    <n v="2500"/>
    <n v="2500"/>
    <n v="1750"/>
    <n v="250"/>
    <n v="250"/>
    <n v="2250"/>
    <n v="250"/>
    <x v="5"/>
    <x v="4"/>
    <n v="2022"/>
    <n v="1"/>
    <x v="0"/>
  </r>
  <r>
    <d v="2022-05-07T00:00:00"/>
    <s v="DH01013"/>
    <x v="2"/>
    <n v="1"/>
    <n v="3500"/>
    <n v="3500"/>
    <n v="2100"/>
    <n v="350"/>
    <n v="350"/>
    <n v="2800"/>
    <n v="700"/>
    <x v="0"/>
    <x v="4"/>
    <n v="2022"/>
    <n v="1"/>
    <x v="1"/>
  </r>
  <r>
    <d v="2022-05-07T00:00:00"/>
    <s v="DH01014"/>
    <x v="6"/>
    <n v="2"/>
    <n v="1000"/>
    <n v="2000"/>
    <n v="1400"/>
    <n v="200"/>
    <n v="200"/>
    <n v="1800"/>
    <n v="200"/>
    <x v="1"/>
    <x v="4"/>
    <n v="2022"/>
    <n v="1"/>
    <x v="1"/>
  </r>
  <r>
    <d v="2022-05-07T00:00:00"/>
    <s v="DH01015"/>
    <x v="4"/>
    <n v="5"/>
    <n v="450"/>
    <n v="2250"/>
    <n v="1575"/>
    <n v="225"/>
    <n v="225"/>
    <n v="2025"/>
    <n v="225"/>
    <x v="2"/>
    <x v="4"/>
    <n v="2022"/>
    <n v="1"/>
    <x v="0"/>
  </r>
  <r>
    <d v="2022-05-07T00:00:00"/>
    <s v="DH01016"/>
    <x v="5"/>
    <n v="7"/>
    <n v="500"/>
    <n v="3500"/>
    <n v="2450"/>
    <n v="350"/>
    <n v="350"/>
    <n v="3150"/>
    <n v="350"/>
    <x v="3"/>
    <x v="4"/>
    <n v="2022"/>
    <n v="1"/>
    <x v="1"/>
  </r>
  <r>
    <d v="2022-05-07T00:00:00"/>
    <s v="DH01016"/>
    <x v="5"/>
    <n v="8"/>
    <n v="500"/>
    <n v="4000"/>
    <n v="2800"/>
    <n v="400"/>
    <n v="400"/>
    <n v="3600"/>
    <n v="400"/>
    <x v="3"/>
    <x v="4"/>
    <n v="2022"/>
    <n v="0"/>
    <x v="1"/>
  </r>
  <r>
    <d v="2022-05-07T00:00:00"/>
    <s v="DH01016"/>
    <x v="0"/>
    <n v="1"/>
    <n v="1000"/>
    <n v="1000"/>
    <n v="700"/>
    <n v="100"/>
    <n v="100"/>
    <n v="900"/>
    <n v="100"/>
    <x v="3"/>
    <x v="4"/>
    <n v="2022"/>
    <n v="0"/>
    <x v="1"/>
  </r>
  <r>
    <d v="2022-05-07T00:00:00"/>
    <s v="DH01016"/>
    <x v="2"/>
    <n v="1"/>
    <n v="3500"/>
    <n v="3500"/>
    <n v="2100"/>
    <n v="350"/>
    <n v="350"/>
    <n v="2800"/>
    <n v="700"/>
    <x v="3"/>
    <x v="4"/>
    <n v="2022"/>
    <n v="0"/>
    <x v="1"/>
  </r>
  <r>
    <d v="2022-05-07T00:00:00"/>
    <s v="DH01016"/>
    <x v="1"/>
    <n v="2"/>
    <n v="2500"/>
    <n v="5000"/>
    <n v="3500"/>
    <n v="500"/>
    <n v="500"/>
    <n v="4500"/>
    <n v="500"/>
    <x v="3"/>
    <x v="4"/>
    <n v="2022"/>
    <n v="0"/>
    <x v="1"/>
  </r>
  <r>
    <d v="2022-05-07T00:00:00"/>
    <s v="DH01016"/>
    <x v="7"/>
    <n v="3"/>
    <n v="3200"/>
    <n v="9600"/>
    <n v="5760"/>
    <n v="960"/>
    <n v="960"/>
    <n v="7680"/>
    <n v="1920"/>
    <x v="3"/>
    <x v="4"/>
    <n v="2022"/>
    <n v="0"/>
    <x v="1"/>
  </r>
  <r>
    <d v="2022-05-07T00:00:00"/>
    <s v="DH01016"/>
    <x v="7"/>
    <n v="4"/>
    <n v="3200"/>
    <n v="12800"/>
    <n v="7680"/>
    <n v="1280"/>
    <n v="1280"/>
    <n v="10240"/>
    <n v="2560"/>
    <x v="3"/>
    <x v="4"/>
    <n v="2022"/>
    <n v="0"/>
    <x v="1"/>
  </r>
  <r>
    <d v="2022-05-07T00:00:00"/>
    <s v="DH01017"/>
    <x v="2"/>
    <n v="4"/>
    <n v="3500"/>
    <n v="14000"/>
    <n v="8400"/>
    <n v="1400"/>
    <n v="1400"/>
    <n v="11200"/>
    <n v="2800"/>
    <x v="2"/>
    <x v="4"/>
    <n v="2022"/>
    <n v="1"/>
    <x v="0"/>
  </r>
  <r>
    <d v="2022-05-08T00:00:00"/>
    <s v="DH01017"/>
    <x v="5"/>
    <n v="1"/>
    <n v="500"/>
    <n v="500"/>
    <n v="350"/>
    <n v="50"/>
    <n v="50"/>
    <n v="450"/>
    <n v="50"/>
    <x v="2"/>
    <x v="4"/>
    <n v="2022"/>
    <n v="0"/>
    <x v="1"/>
  </r>
  <r>
    <d v="2022-05-08T00:00:00"/>
    <s v="DH01018"/>
    <x v="1"/>
    <n v="1"/>
    <n v="2500"/>
    <n v="2500"/>
    <n v="1750"/>
    <n v="250"/>
    <n v="250"/>
    <n v="2250"/>
    <n v="250"/>
    <x v="4"/>
    <x v="4"/>
    <n v="2022"/>
    <n v="1"/>
    <x v="1"/>
  </r>
  <r>
    <d v="2022-05-08T00:00:00"/>
    <s v="DH01019"/>
    <x v="3"/>
    <n v="1"/>
    <n v="1200"/>
    <n v="1200"/>
    <n v="840"/>
    <n v="120"/>
    <n v="120"/>
    <n v="1080"/>
    <n v="120"/>
    <x v="5"/>
    <x v="4"/>
    <n v="2022"/>
    <n v="1"/>
    <x v="1"/>
  </r>
  <r>
    <d v="2022-05-08T00:00:00"/>
    <s v="DH01020"/>
    <x v="0"/>
    <n v="2"/>
    <n v="1000"/>
    <n v="2000"/>
    <n v="1400"/>
    <n v="200"/>
    <n v="200"/>
    <n v="1800"/>
    <n v="200"/>
    <x v="0"/>
    <x v="4"/>
    <n v="2022"/>
    <n v="1"/>
    <x v="1"/>
  </r>
  <r>
    <d v="2022-05-08T00:00:00"/>
    <s v="DH01021"/>
    <x v="8"/>
    <n v="1"/>
    <n v="4000"/>
    <n v="4000"/>
    <n v="2400"/>
    <n v="400"/>
    <n v="400"/>
    <n v="3200"/>
    <n v="800"/>
    <x v="1"/>
    <x v="4"/>
    <n v="2022"/>
    <n v="1"/>
    <x v="1"/>
  </r>
  <r>
    <d v="2022-05-08T00:00:00"/>
    <s v="DH01022"/>
    <x v="1"/>
    <n v="3"/>
    <n v="2500"/>
    <n v="7500"/>
    <n v="5250"/>
    <n v="750"/>
    <n v="750"/>
    <n v="6750"/>
    <n v="750"/>
    <x v="2"/>
    <x v="4"/>
    <n v="2022"/>
    <n v="1"/>
    <x v="1"/>
  </r>
  <r>
    <d v="2022-05-08T00:00:00"/>
    <s v="DH01023"/>
    <x v="2"/>
    <n v="8"/>
    <n v="3500"/>
    <n v="28000"/>
    <n v="16800"/>
    <n v="2800"/>
    <n v="2800"/>
    <n v="22400"/>
    <n v="5600"/>
    <x v="3"/>
    <x v="4"/>
    <n v="2022"/>
    <n v="1"/>
    <x v="1"/>
  </r>
  <r>
    <d v="2022-05-08T00:00:00"/>
    <s v="DH01024"/>
    <x v="6"/>
    <n v="9"/>
    <n v="1000"/>
    <n v="9000"/>
    <n v="6300"/>
    <n v="900"/>
    <n v="900"/>
    <n v="8100"/>
    <n v="900"/>
    <x v="4"/>
    <x v="4"/>
    <n v="2022"/>
    <n v="1"/>
    <x v="0"/>
  </r>
  <r>
    <d v="2022-05-09T00:00:00"/>
    <s v="DH01025"/>
    <x v="0"/>
    <n v="1"/>
    <n v="1000"/>
    <n v="1000"/>
    <n v="700"/>
    <n v="100"/>
    <n v="100"/>
    <n v="900"/>
    <n v="100"/>
    <x v="5"/>
    <x v="4"/>
    <n v="2022"/>
    <n v="1"/>
    <x v="1"/>
  </r>
  <r>
    <d v="2022-05-09T00:00:00"/>
    <s v="DH01026"/>
    <x v="1"/>
    <n v="3"/>
    <n v="2500"/>
    <n v="7500"/>
    <n v="5250"/>
    <n v="750"/>
    <n v="750"/>
    <n v="6750"/>
    <n v="750"/>
    <x v="4"/>
    <x v="4"/>
    <n v="2022"/>
    <n v="1"/>
    <x v="1"/>
  </r>
  <r>
    <d v="2022-05-09T00:00:00"/>
    <s v="DH01027"/>
    <x v="0"/>
    <n v="6"/>
    <n v="1000"/>
    <n v="6000"/>
    <n v="4200"/>
    <n v="600"/>
    <n v="600"/>
    <n v="5400"/>
    <n v="600"/>
    <x v="5"/>
    <x v="4"/>
    <n v="2022"/>
    <n v="1"/>
    <x v="1"/>
  </r>
  <r>
    <d v="2022-05-09T00:00:00"/>
    <s v="DH01028"/>
    <x v="0"/>
    <n v="15"/>
    <n v="1000"/>
    <n v="15000"/>
    <n v="10500"/>
    <n v="1500"/>
    <n v="1500"/>
    <n v="13500"/>
    <n v="1500"/>
    <x v="0"/>
    <x v="4"/>
    <n v="2022"/>
    <n v="1"/>
    <x v="1"/>
  </r>
  <r>
    <d v="2022-05-09T00:00:00"/>
    <s v="DH01029"/>
    <x v="1"/>
    <n v="10"/>
    <n v="2500"/>
    <n v="25000"/>
    <n v="17500"/>
    <n v="2500"/>
    <n v="2500"/>
    <n v="22500"/>
    <n v="2500"/>
    <x v="1"/>
    <x v="4"/>
    <n v="2022"/>
    <n v="1"/>
    <x v="0"/>
  </r>
  <r>
    <d v="2022-05-09T00:00:00"/>
    <s v="DH01030"/>
    <x v="2"/>
    <n v="7"/>
    <n v="3500"/>
    <n v="24500"/>
    <n v="14700"/>
    <n v="2450"/>
    <n v="2450"/>
    <n v="19600"/>
    <n v="4900"/>
    <x v="2"/>
    <x v="4"/>
    <n v="2022"/>
    <n v="1"/>
    <x v="1"/>
  </r>
  <r>
    <d v="2022-05-09T00:00:00"/>
    <s v="DH01031"/>
    <x v="3"/>
    <n v="4"/>
    <n v="1200"/>
    <n v="4800"/>
    <n v="3360"/>
    <n v="480"/>
    <n v="480"/>
    <n v="4320"/>
    <n v="480"/>
    <x v="3"/>
    <x v="4"/>
    <n v="2022"/>
    <n v="1"/>
    <x v="1"/>
  </r>
  <r>
    <d v="2022-05-09T00:00:00"/>
    <s v="DH01032"/>
    <x v="4"/>
    <n v="1"/>
    <n v="450"/>
    <n v="450"/>
    <n v="315"/>
    <n v="45"/>
    <n v="45"/>
    <n v="405"/>
    <n v="45"/>
    <x v="2"/>
    <x v="4"/>
    <n v="2022"/>
    <n v="1"/>
    <x v="1"/>
  </r>
  <r>
    <d v="2022-05-09T00:00:00"/>
    <s v="DH01032"/>
    <x v="5"/>
    <n v="5"/>
    <n v="500"/>
    <n v="2500"/>
    <n v="1750"/>
    <n v="250"/>
    <n v="250"/>
    <n v="2250"/>
    <n v="250"/>
    <x v="2"/>
    <x v="4"/>
    <n v="2022"/>
    <n v="0"/>
    <x v="1"/>
  </r>
  <r>
    <d v="2022-05-09T00:00:00"/>
    <s v="DH01032"/>
    <x v="6"/>
    <n v="1"/>
    <n v="1000"/>
    <n v="1000"/>
    <n v="700"/>
    <n v="100"/>
    <n v="100"/>
    <n v="900"/>
    <n v="100"/>
    <x v="2"/>
    <x v="4"/>
    <n v="2022"/>
    <n v="0"/>
    <x v="1"/>
  </r>
  <r>
    <d v="2022-05-10T00:00:00"/>
    <s v="DH01033"/>
    <x v="7"/>
    <n v="1"/>
    <n v="3200"/>
    <n v="3200"/>
    <n v="1920"/>
    <n v="320"/>
    <n v="320"/>
    <n v="2560"/>
    <n v="640"/>
    <x v="3"/>
    <x v="4"/>
    <n v="2022"/>
    <n v="1"/>
    <x v="1"/>
  </r>
  <r>
    <d v="2022-05-10T00:00:00"/>
    <s v="DH01034"/>
    <x v="8"/>
    <n v="1"/>
    <n v="4000"/>
    <n v="4000"/>
    <n v="2400"/>
    <n v="400"/>
    <n v="400"/>
    <n v="3200"/>
    <n v="800"/>
    <x v="4"/>
    <x v="4"/>
    <n v="2022"/>
    <n v="1"/>
    <x v="1"/>
  </r>
  <r>
    <d v="2022-05-10T00:00:00"/>
    <s v="DH01035"/>
    <x v="8"/>
    <n v="1"/>
    <n v="4000"/>
    <n v="4000"/>
    <n v="2400"/>
    <n v="400"/>
    <n v="400"/>
    <n v="3200"/>
    <n v="800"/>
    <x v="5"/>
    <x v="4"/>
    <n v="2022"/>
    <n v="1"/>
    <x v="1"/>
  </r>
  <r>
    <d v="2022-05-10T00:00:00"/>
    <s v="DH01036"/>
    <x v="8"/>
    <n v="1"/>
    <n v="4000"/>
    <n v="4000"/>
    <n v="2400"/>
    <n v="400"/>
    <n v="400"/>
    <n v="3200"/>
    <n v="800"/>
    <x v="0"/>
    <x v="4"/>
    <n v="2022"/>
    <n v="1"/>
    <x v="0"/>
  </r>
  <r>
    <d v="2022-05-10T00:00:00"/>
    <s v="DH01037"/>
    <x v="2"/>
    <n v="1"/>
    <n v="3500"/>
    <n v="3500"/>
    <n v="2100"/>
    <n v="350"/>
    <n v="350"/>
    <n v="2800"/>
    <n v="700"/>
    <x v="1"/>
    <x v="4"/>
    <n v="2022"/>
    <n v="1"/>
    <x v="0"/>
  </r>
  <r>
    <d v="2022-05-10T00:00:00"/>
    <s v="DH01038"/>
    <x v="3"/>
    <n v="3"/>
    <n v="1200"/>
    <n v="3600"/>
    <n v="2520"/>
    <n v="360"/>
    <n v="360"/>
    <n v="3240"/>
    <n v="360"/>
    <x v="2"/>
    <x v="4"/>
    <n v="2022"/>
    <n v="1"/>
    <x v="1"/>
  </r>
  <r>
    <d v="2022-05-10T00:00:00"/>
    <s v="DH01039"/>
    <x v="4"/>
    <n v="5"/>
    <n v="450"/>
    <n v="2250"/>
    <n v="1575"/>
    <n v="225"/>
    <n v="225"/>
    <n v="2025"/>
    <n v="225"/>
    <x v="3"/>
    <x v="4"/>
    <n v="2022"/>
    <n v="1"/>
    <x v="1"/>
  </r>
  <r>
    <d v="2022-05-10T00:00:00"/>
    <s v="DH01040"/>
    <x v="5"/>
    <n v="1"/>
    <n v="500"/>
    <n v="500"/>
    <n v="350"/>
    <n v="50"/>
    <n v="50"/>
    <n v="450"/>
    <n v="50"/>
    <x v="4"/>
    <x v="4"/>
    <n v="2022"/>
    <n v="1"/>
    <x v="0"/>
  </r>
  <r>
    <d v="2022-05-11T00:00:00"/>
    <s v="DH01041"/>
    <x v="6"/>
    <n v="1"/>
    <n v="1000"/>
    <n v="1000"/>
    <n v="700"/>
    <n v="100"/>
    <n v="100"/>
    <n v="900"/>
    <n v="100"/>
    <x v="5"/>
    <x v="4"/>
    <n v="2022"/>
    <n v="1"/>
    <x v="0"/>
  </r>
  <r>
    <d v="2022-05-11T00:00:00"/>
    <s v="DH01042"/>
    <x v="6"/>
    <n v="3"/>
    <n v="1000"/>
    <n v="3000"/>
    <n v="2100"/>
    <n v="300"/>
    <n v="300"/>
    <n v="2700"/>
    <n v="300"/>
    <x v="2"/>
    <x v="4"/>
    <n v="2022"/>
    <n v="1"/>
    <x v="1"/>
  </r>
  <r>
    <d v="2022-05-11T00:00:00"/>
    <s v="DH01043"/>
    <x v="8"/>
    <n v="1"/>
    <n v="4000"/>
    <n v="4000"/>
    <n v="2400"/>
    <n v="400"/>
    <n v="400"/>
    <n v="3200"/>
    <n v="800"/>
    <x v="3"/>
    <x v="4"/>
    <n v="2022"/>
    <n v="1"/>
    <x v="1"/>
  </r>
  <r>
    <d v="2022-05-11T00:00:00"/>
    <s v="DH01044"/>
    <x v="0"/>
    <n v="1"/>
    <n v="1000"/>
    <n v="1000"/>
    <n v="700"/>
    <n v="100"/>
    <n v="100"/>
    <n v="900"/>
    <n v="100"/>
    <x v="4"/>
    <x v="4"/>
    <n v="2022"/>
    <n v="1"/>
    <x v="1"/>
  </r>
  <r>
    <d v="2022-05-11T00:00:00"/>
    <s v="DH01045"/>
    <x v="1"/>
    <n v="4"/>
    <n v="2500"/>
    <n v="10000"/>
    <n v="7000"/>
    <n v="1000"/>
    <n v="1000"/>
    <n v="9000"/>
    <n v="1000"/>
    <x v="5"/>
    <x v="4"/>
    <n v="2022"/>
    <n v="1"/>
    <x v="1"/>
  </r>
  <r>
    <d v="2022-05-11T00:00:00"/>
    <s v="DH01046"/>
    <x v="0"/>
    <n v="5"/>
    <n v="1000"/>
    <n v="5000"/>
    <n v="3500"/>
    <n v="500"/>
    <n v="500"/>
    <n v="4500"/>
    <n v="500"/>
    <x v="0"/>
    <x v="4"/>
    <n v="2022"/>
    <n v="1"/>
    <x v="0"/>
  </r>
  <r>
    <d v="2022-05-11T00:00:00"/>
    <s v="DH01047"/>
    <x v="1"/>
    <n v="8"/>
    <n v="2500"/>
    <n v="20000"/>
    <n v="14000"/>
    <n v="2000"/>
    <n v="2000"/>
    <n v="18000"/>
    <n v="2000"/>
    <x v="1"/>
    <x v="4"/>
    <n v="2022"/>
    <n v="1"/>
    <x v="1"/>
  </r>
  <r>
    <d v="2022-05-11T00:00:00"/>
    <s v="DH01048"/>
    <x v="8"/>
    <n v="1"/>
    <n v="4000"/>
    <n v="4000"/>
    <n v="2400"/>
    <n v="400"/>
    <n v="400"/>
    <n v="3200"/>
    <n v="800"/>
    <x v="0"/>
    <x v="4"/>
    <n v="2022"/>
    <n v="1"/>
    <x v="1"/>
  </r>
  <r>
    <d v="2022-05-11T00:00:00"/>
    <s v="DH01048"/>
    <x v="2"/>
    <n v="1"/>
    <n v="3500"/>
    <n v="3500"/>
    <n v="2100"/>
    <n v="350"/>
    <n v="350"/>
    <n v="2800"/>
    <n v="700"/>
    <x v="0"/>
    <x v="4"/>
    <n v="2022"/>
    <n v="0"/>
    <x v="1"/>
  </r>
  <r>
    <d v="2022-05-11T00:00:00"/>
    <s v="DH01048"/>
    <x v="3"/>
    <n v="7"/>
    <n v="1200"/>
    <n v="8400"/>
    <n v="5880"/>
    <n v="840"/>
    <n v="840"/>
    <n v="7560"/>
    <n v="840"/>
    <x v="0"/>
    <x v="4"/>
    <n v="2022"/>
    <n v="0"/>
    <x v="1"/>
  </r>
  <r>
    <d v="2022-05-12T00:00:00"/>
    <s v="DH01049"/>
    <x v="4"/>
    <n v="8"/>
    <n v="450"/>
    <n v="3600"/>
    <n v="2520"/>
    <n v="360"/>
    <n v="360"/>
    <n v="3240"/>
    <n v="360"/>
    <x v="1"/>
    <x v="4"/>
    <n v="2022"/>
    <n v="1"/>
    <x v="0"/>
  </r>
  <r>
    <d v="2022-05-12T00:00:00"/>
    <s v="DH01050"/>
    <x v="0"/>
    <n v="1"/>
    <n v="1000"/>
    <n v="1000"/>
    <n v="700"/>
    <n v="100"/>
    <n v="100"/>
    <n v="900"/>
    <n v="100"/>
    <x v="2"/>
    <x v="4"/>
    <n v="2022"/>
    <n v="1"/>
    <x v="0"/>
  </r>
  <r>
    <d v="2022-05-12T00:00:00"/>
    <s v="DH01051"/>
    <x v="8"/>
    <n v="1"/>
    <n v="4000"/>
    <n v="4000"/>
    <n v="2400"/>
    <n v="400"/>
    <n v="400"/>
    <n v="3200"/>
    <n v="800"/>
    <x v="2"/>
    <x v="4"/>
    <n v="2022"/>
    <n v="1"/>
    <x v="0"/>
  </r>
  <r>
    <d v="2022-05-12T00:00:00"/>
    <s v="DH01052"/>
    <x v="1"/>
    <n v="4"/>
    <n v="2500"/>
    <n v="10000"/>
    <n v="7000"/>
    <n v="1000"/>
    <n v="1000"/>
    <n v="9000"/>
    <n v="1000"/>
    <x v="3"/>
    <x v="4"/>
    <n v="2022"/>
    <n v="1"/>
    <x v="1"/>
  </r>
  <r>
    <d v="2022-05-12T00:00:00"/>
    <s v="DH01053"/>
    <x v="2"/>
    <n v="6"/>
    <n v="3500"/>
    <n v="21000"/>
    <n v="12600"/>
    <n v="2100"/>
    <n v="2100"/>
    <n v="16800"/>
    <n v="4200"/>
    <x v="4"/>
    <x v="4"/>
    <n v="2022"/>
    <n v="1"/>
    <x v="1"/>
  </r>
  <r>
    <d v="2022-05-12T00:00:00"/>
    <s v="DH01054"/>
    <x v="6"/>
    <n v="7"/>
    <n v="1000"/>
    <n v="7000"/>
    <n v="4900"/>
    <n v="700"/>
    <n v="700"/>
    <n v="6300"/>
    <n v="700"/>
    <x v="5"/>
    <x v="4"/>
    <n v="2022"/>
    <n v="1"/>
    <x v="1"/>
  </r>
  <r>
    <d v="2022-05-12T00:00:00"/>
    <s v="DH01055"/>
    <x v="4"/>
    <n v="4"/>
    <n v="450"/>
    <n v="1800"/>
    <n v="1260"/>
    <n v="180"/>
    <n v="180"/>
    <n v="1620"/>
    <n v="180"/>
    <x v="2"/>
    <x v="4"/>
    <n v="2022"/>
    <n v="1"/>
    <x v="1"/>
  </r>
  <r>
    <d v="2022-05-12T00:00:00"/>
    <s v="DH01056"/>
    <x v="5"/>
    <n v="1"/>
    <n v="500"/>
    <n v="500"/>
    <n v="350"/>
    <n v="50"/>
    <n v="50"/>
    <n v="450"/>
    <n v="50"/>
    <x v="3"/>
    <x v="4"/>
    <n v="2022"/>
    <n v="1"/>
    <x v="1"/>
  </r>
  <r>
    <d v="2022-05-13T00:00:00"/>
    <s v="DH01057"/>
    <x v="5"/>
    <n v="2"/>
    <n v="500"/>
    <n v="1000"/>
    <n v="700"/>
    <n v="100"/>
    <n v="100"/>
    <n v="900"/>
    <n v="100"/>
    <x v="4"/>
    <x v="4"/>
    <n v="2022"/>
    <n v="1"/>
    <x v="1"/>
  </r>
  <r>
    <d v="2022-05-13T00:00:00"/>
    <s v="DH01058"/>
    <x v="0"/>
    <n v="1"/>
    <n v="1000"/>
    <n v="1000"/>
    <n v="700"/>
    <n v="100"/>
    <n v="100"/>
    <n v="900"/>
    <n v="100"/>
    <x v="5"/>
    <x v="4"/>
    <n v="2022"/>
    <n v="1"/>
    <x v="0"/>
  </r>
  <r>
    <d v="2022-05-13T00:00:00"/>
    <s v="DH01059"/>
    <x v="2"/>
    <n v="6"/>
    <n v="3500"/>
    <n v="21000"/>
    <n v="12600"/>
    <n v="2100"/>
    <n v="2100"/>
    <n v="16800"/>
    <n v="4200"/>
    <x v="0"/>
    <x v="4"/>
    <n v="2022"/>
    <n v="1"/>
    <x v="1"/>
  </r>
  <r>
    <d v="2022-05-13T00:00:00"/>
    <s v="DH01060"/>
    <x v="1"/>
    <n v="1"/>
    <n v="2500"/>
    <n v="2500"/>
    <n v="1750"/>
    <n v="250"/>
    <n v="250"/>
    <n v="2250"/>
    <n v="250"/>
    <x v="1"/>
    <x v="4"/>
    <n v="2022"/>
    <n v="1"/>
    <x v="1"/>
  </r>
  <r>
    <d v="2022-05-13T00:00:00"/>
    <s v="DH01061"/>
    <x v="7"/>
    <n v="1"/>
    <n v="3200"/>
    <n v="3200"/>
    <n v="1920"/>
    <n v="320"/>
    <n v="320"/>
    <n v="2560"/>
    <n v="640"/>
    <x v="2"/>
    <x v="4"/>
    <n v="2022"/>
    <n v="1"/>
    <x v="0"/>
  </r>
  <r>
    <d v="2022-05-13T00:00:00"/>
    <s v="DH01062"/>
    <x v="7"/>
    <n v="1"/>
    <n v="3200"/>
    <n v="3200"/>
    <n v="1920"/>
    <n v="320"/>
    <n v="320"/>
    <n v="2560"/>
    <n v="640"/>
    <x v="3"/>
    <x v="4"/>
    <n v="2022"/>
    <n v="1"/>
    <x v="1"/>
  </r>
  <r>
    <d v="2022-05-13T00:00:00"/>
    <s v="DH01063"/>
    <x v="2"/>
    <n v="3"/>
    <n v="3500"/>
    <n v="10500"/>
    <n v="6300"/>
    <n v="1050"/>
    <n v="1050"/>
    <n v="8400"/>
    <n v="2100"/>
    <x v="0"/>
    <x v="4"/>
    <n v="2022"/>
    <n v="1"/>
    <x v="0"/>
  </r>
  <r>
    <d v="2022-05-13T00:00:00"/>
    <s v="DH01064"/>
    <x v="5"/>
    <n v="4"/>
    <n v="500"/>
    <n v="2000"/>
    <n v="1400"/>
    <n v="200"/>
    <n v="200"/>
    <n v="1800"/>
    <n v="200"/>
    <x v="3"/>
    <x v="4"/>
    <n v="2022"/>
    <n v="1"/>
    <x v="1"/>
  </r>
  <r>
    <d v="2022-05-13T00:00:00"/>
    <s v="DH01064"/>
    <x v="1"/>
    <n v="1"/>
    <n v="2500"/>
    <n v="2500"/>
    <n v="1750"/>
    <n v="250"/>
    <n v="250"/>
    <n v="2250"/>
    <n v="250"/>
    <x v="3"/>
    <x v="4"/>
    <n v="2022"/>
    <n v="0"/>
    <x v="1"/>
  </r>
  <r>
    <d v="2022-05-13T00:00:00"/>
    <s v="DH01064"/>
    <x v="3"/>
    <n v="2"/>
    <n v="1200"/>
    <n v="2400"/>
    <n v="1680"/>
    <n v="240"/>
    <n v="240"/>
    <n v="2160"/>
    <n v="240"/>
    <x v="3"/>
    <x v="4"/>
    <n v="2022"/>
    <n v="0"/>
    <x v="1"/>
  </r>
  <r>
    <d v="2022-05-14T00:00:00"/>
    <s v="DH01065"/>
    <x v="0"/>
    <n v="4"/>
    <n v="1000"/>
    <n v="4000"/>
    <n v="2800"/>
    <n v="400"/>
    <n v="400"/>
    <n v="3600"/>
    <n v="400"/>
    <x v="2"/>
    <x v="4"/>
    <n v="2022"/>
    <n v="1"/>
    <x v="1"/>
  </r>
  <r>
    <d v="2022-05-14T00:00:00"/>
    <s v="DH01066"/>
    <x v="8"/>
    <n v="1"/>
    <n v="4000"/>
    <n v="4000"/>
    <n v="2400"/>
    <n v="400"/>
    <n v="400"/>
    <n v="3200"/>
    <n v="800"/>
    <x v="3"/>
    <x v="4"/>
    <n v="2022"/>
    <n v="1"/>
    <x v="1"/>
  </r>
  <r>
    <d v="2022-05-14T00:00:00"/>
    <s v="DH01067"/>
    <x v="0"/>
    <n v="1"/>
    <n v="1000"/>
    <n v="1000"/>
    <n v="700"/>
    <n v="100"/>
    <n v="100"/>
    <n v="900"/>
    <n v="100"/>
    <x v="4"/>
    <x v="4"/>
    <n v="2022"/>
    <n v="1"/>
    <x v="1"/>
  </r>
  <r>
    <d v="2022-05-14T00:00:00"/>
    <s v="DH01068"/>
    <x v="1"/>
    <n v="3"/>
    <n v="2500"/>
    <n v="7500"/>
    <n v="5250"/>
    <n v="750"/>
    <n v="750"/>
    <n v="6750"/>
    <n v="750"/>
    <x v="5"/>
    <x v="4"/>
    <n v="2022"/>
    <n v="1"/>
    <x v="0"/>
  </r>
  <r>
    <d v="2022-05-14T00:00:00"/>
    <s v="DH01069"/>
    <x v="2"/>
    <n v="2"/>
    <n v="3500"/>
    <n v="7000"/>
    <n v="4200"/>
    <n v="700"/>
    <n v="700"/>
    <n v="5600"/>
    <n v="1400"/>
    <x v="0"/>
    <x v="4"/>
    <n v="2022"/>
    <n v="1"/>
    <x v="1"/>
  </r>
  <r>
    <d v="2022-05-14T00:00:00"/>
    <s v="DH01070"/>
    <x v="3"/>
    <n v="3"/>
    <n v="1200"/>
    <n v="3600"/>
    <n v="2520"/>
    <n v="360"/>
    <n v="360"/>
    <n v="3240"/>
    <n v="360"/>
    <x v="1"/>
    <x v="4"/>
    <n v="2022"/>
    <n v="1"/>
    <x v="0"/>
  </r>
  <r>
    <d v="2022-05-14T00:00:00"/>
    <s v="DH01071"/>
    <x v="4"/>
    <n v="4"/>
    <n v="450"/>
    <n v="1800"/>
    <n v="1260"/>
    <n v="180"/>
    <n v="180"/>
    <n v="1620"/>
    <n v="180"/>
    <x v="2"/>
    <x v="4"/>
    <n v="2022"/>
    <n v="1"/>
    <x v="1"/>
  </r>
  <r>
    <d v="2022-05-14T00:00:00"/>
    <s v="DH01072"/>
    <x v="5"/>
    <n v="6"/>
    <n v="500"/>
    <n v="3000"/>
    <n v="2100"/>
    <n v="300"/>
    <n v="300"/>
    <n v="2700"/>
    <n v="300"/>
    <x v="3"/>
    <x v="4"/>
    <n v="2022"/>
    <n v="1"/>
    <x v="1"/>
  </r>
  <r>
    <d v="2022-05-15T00:00:00"/>
    <s v="DH01073"/>
    <x v="6"/>
    <n v="8"/>
    <n v="1000"/>
    <n v="8000"/>
    <n v="5600"/>
    <n v="800"/>
    <n v="800"/>
    <n v="7200"/>
    <n v="800"/>
    <x v="0"/>
    <x v="4"/>
    <n v="2022"/>
    <n v="1"/>
    <x v="0"/>
  </r>
  <r>
    <d v="2022-05-15T00:00:00"/>
    <s v="DH01074"/>
    <x v="7"/>
    <n v="9"/>
    <n v="3200"/>
    <n v="28800"/>
    <n v="17280"/>
    <n v="2880"/>
    <n v="2880"/>
    <n v="23040"/>
    <n v="5760"/>
    <x v="1"/>
    <x v="4"/>
    <n v="2022"/>
    <n v="1"/>
    <x v="1"/>
  </r>
  <r>
    <d v="2022-05-15T00:00:00"/>
    <s v="DH01075"/>
    <x v="8"/>
    <n v="1"/>
    <n v="4000"/>
    <n v="4000"/>
    <n v="2400"/>
    <n v="400"/>
    <n v="400"/>
    <n v="3200"/>
    <n v="800"/>
    <x v="2"/>
    <x v="4"/>
    <n v="2022"/>
    <n v="1"/>
    <x v="1"/>
  </r>
  <r>
    <d v="2022-05-15T00:00:00"/>
    <s v="DH01076"/>
    <x v="8"/>
    <n v="1"/>
    <n v="4000"/>
    <n v="4000"/>
    <n v="2400"/>
    <n v="400"/>
    <n v="400"/>
    <n v="3200"/>
    <n v="800"/>
    <x v="3"/>
    <x v="4"/>
    <n v="2022"/>
    <n v="1"/>
    <x v="0"/>
  </r>
  <r>
    <d v="2022-05-15T00:00:00"/>
    <s v="DH01077"/>
    <x v="8"/>
    <n v="1"/>
    <n v="4000"/>
    <n v="4000"/>
    <n v="2400"/>
    <n v="400"/>
    <n v="400"/>
    <n v="3200"/>
    <n v="800"/>
    <x v="0"/>
    <x v="4"/>
    <n v="2022"/>
    <n v="1"/>
    <x v="1"/>
  </r>
  <r>
    <d v="2022-05-15T00:00:00"/>
    <s v="DH01078"/>
    <x v="2"/>
    <n v="16"/>
    <n v="3500"/>
    <n v="56000"/>
    <n v="33600"/>
    <n v="5600"/>
    <n v="5600"/>
    <n v="44800"/>
    <n v="11200"/>
    <x v="1"/>
    <x v="4"/>
    <n v="2022"/>
    <n v="1"/>
    <x v="1"/>
  </r>
  <r>
    <d v="2022-05-15T00:00:00"/>
    <s v="DH01079"/>
    <x v="3"/>
    <n v="1"/>
    <n v="1200"/>
    <n v="1200"/>
    <n v="840"/>
    <n v="120"/>
    <n v="120"/>
    <n v="1080"/>
    <n v="120"/>
    <x v="2"/>
    <x v="4"/>
    <n v="2022"/>
    <n v="1"/>
    <x v="1"/>
  </r>
  <r>
    <d v="2022-05-15T00:00:00"/>
    <s v="DH01080"/>
    <x v="4"/>
    <n v="1"/>
    <n v="450"/>
    <n v="450"/>
    <n v="315"/>
    <n v="45"/>
    <n v="45"/>
    <n v="405"/>
    <n v="45"/>
    <x v="1"/>
    <x v="4"/>
    <n v="2022"/>
    <n v="1"/>
    <x v="1"/>
  </r>
  <r>
    <d v="2022-05-15T00:00:00"/>
    <s v="DH01080"/>
    <x v="5"/>
    <n v="2"/>
    <n v="500"/>
    <n v="1000"/>
    <n v="700"/>
    <n v="100"/>
    <n v="100"/>
    <n v="900"/>
    <n v="100"/>
    <x v="1"/>
    <x v="4"/>
    <n v="2022"/>
    <n v="0"/>
    <x v="1"/>
  </r>
  <r>
    <d v="2022-05-15T00:00:00"/>
    <s v="DH01080"/>
    <x v="6"/>
    <n v="5"/>
    <n v="1000"/>
    <n v="5000"/>
    <n v="3500"/>
    <n v="500"/>
    <n v="500"/>
    <n v="4500"/>
    <n v="500"/>
    <x v="1"/>
    <x v="4"/>
    <n v="2022"/>
    <n v="0"/>
    <x v="1"/>
  </r>
  <r>
    <d v="2022-05-16T00:00:00"/>
    <s v="DH01081"/>
    <x v="6"/>
    <n v="7"/>
    <n v="1000"/>
    <n v="7000"/>
    <n v="4900"/>
    <n v="700"/>
    <n v="700"/>
    <n v="6300"/>
    <n v="700"/>
    <x v="0"/>
    <x v="4"/>
    <n v="2022"/>
    <n v="1"/>
    <x v="1"/>
  </r>
  <r>
    <d v="2022-05-16T00:00:00"/>
    <s v="DH01082"/>
    <x v="8"/>
    <n v="1"/>
    <n v="4000"/>
    <n v="4000"/>
    <n v="2400"/>
    <n v="400"/>
    <n v="400"/>
    <n v="3200"/>
    <n v="800"/>
    <x v="1"/>
    <x v="4"/>
    <n v="2022"/>
    <n v="1"/>
    <x v="0"/>
  </r>
  <r>
    <d v="2022-05-16T00:00:00"/>
    <s v="DH01083"/>
    <x v="0"/>
    <n v="1"/>
    <n v="1000"/>
    <n v="1000"/>
    <n v="700"/>
    <n v="100"/>
    <n v="100"/>
    <n v="900"/>
    <n v="100"/>
    <x v="2"/>
    <x v="4"/>
    <n v="2022"/>
    <n v="1"/>
    <x v="0"/>
  </r>
  <r>
    <d v="2022-05-16T00:00:00"/>
    <s v="DH01084"/>
    <x v="1"/>
    <n v="1"/>
    <n v="2500"/>
    <n v="2500"/>
    <n v="1750"/>
    <n v="250"/>
    <n v="250"/>
    <n v="2250"/>
    <n v="250"/>
    <x v="3"/>
    <x v="4"/>
    <n v="2022"/>
    <n v="1"/>
    <x v="1"/>
  </r>
  <r>
    <d v="2022-05-16T00:00:00"/>
    <s v="DH01085"/>
    <x v="0"/>
    <n v="2"/>
    <n v="1000"/>
    <n v="2000"/>
    <n v="1400"/>
    <n v="200"/>
    <n v="200"/>
    <n v="1800"/>
    <n v="200"/>
    <x v="4"/>
    <x v="4"/>
    <n v="2022"/>
    <n v="1"/>
    <x v="1"/>
  </r>
  <r>
    <d v="2022-05-16T00:00:00"/>
    <s v="DH01086"/>
    <x v="1"/>
    <n v="3"/>
    <n v="2500"/>
    <n v="7500"/>
    <n v="5250"/>
    <n v="750"/>
    <n v="750"/>
    <n v="6750"/>
    <n v="750"/>
    <x v="5"/>
    <x v="4"/>
    <n v="2022"/>
    <n v="1"/>
    <x v="1"/>
  </r>
  <r>
    <d v="2022-05-16T00:00:00"/>
    <s v="DH01087"/>
    <x v="8"/>
    <n v="1"/>
    <n v="4000"/>
    <n v="4000"/>
    <n v="2400"/>
    <n v="400"/>
    <n v="400"/>
    <n v="3200"/>
    <n v="800"/>
    <x v="4"/>
    <x v="4"/>
    <n v="2022"/>
    <n v="1"/>
    <x v="0"/>
  </r>
  <r>
    <d v="2022-05-16T00:00:00"/>
    <s v="DH01088"/>
    <x v="2"/>
    <n v="4"/>
    <n v="3500"/>
    <n v="14000"/>
    <n v="8400"/>
    <n v="1400"/>
    <n v="1400"/>
    <n v="11200"/>
    <n v="2800"/>
    <x v="5"/>
    <x v="4"/>
    <n v="2022"/>
    <n v="1"/>
    <x v="1"/>
  </r>
  <r>
    <d v="2022-05-16T00:00:00"/>
    <s v="DH01088"/>
    <x v="3"/>
    <n v="1"/>
    <n v="1200"/>
    <n v="1200"/>
    <n v="840"/>
    <n v="120"/>
    <n v="120"/>
    <n v="1080"/>
    <n v="120"/>
    <x v="5"/>
    <x v="4"/>
    <n v="2022"/>
    <n v="0"/>
    <x v="1"/>
  </r>
  <r>
    <d v="2022-05-16T00:00:00"/>
    <s v="DH01088"/>
    <x v="4"/>
    <n v="1"/>
    <n v="450"/>
    <n v="450"/>
    <n v="315"/>
    <n v="45"/>
    <n v="45"/>
    <n v="405"/>
    <n v="45"/>
    <x v="5"/>
    <x v="4"/>
    <n v="2022"/>
    <n v="0"/>
    <x v="1"/>
  </r>
  <r>
    <d v="2022-05-16T00:00:00"/>
    <s v="DH01088"/>
    <x v="0"/>
    <n v="1"/>
    <n v="1000"/>
    <n v="1000"/>
    <n v="700"/>
    <n v="100"/>
    <n v="100"/>
    <n v="900"/>
    <n v="100"/>
    <x v="5"/>
    <x v="4"/>
    <n v="2022"/>
    <n v="0"/>
    <x v="1"/>
  </r>
  <r>
    <d v="2022-05-16T00:00:00"/>
    <s v="DH01088"/>
    <x v="8"/>
    <n v="1"/>
    <n v="4000"/>
    <n v="4000"/>
    <n v="2400"/>
    <n v="400"/>
    <n v="400"/>
    <n v="3200"/>
    <n v="800"/>
    <x v="5"/>
    <x v="4"/>
    <n v="2022"/>
    <n v="0"/>
    <x v="1"/>
  </r>
  <r>
    <d v="2022-05-16T00:00:00"/>
    <s v="DH01088"/>
    <x v="1"/>
    <n v="2"/>
    <n v="2500"/>
    <n v="5000"/>
    <n v="3500"/>
    <n v="500"/>
    <n v="500"/>
    <n v="4500"/>
    <n v="500"/>
    <x v="5"/>
    <x v="4"/>
    <n v="2022"/>
    <n v="0"/>
    <x v="1"/>
  </r>
  <r>
    <d v="2022-05-17T00:00:00"/>
    <s v="DH01089"/>
    <x v="2"/>
    <n v="3"/>
    <n v="3500"/>
    <n v="10500"/>
    <n v="6300"/>
    <n v="1050"/>
    <n v="1050"/>
    <n v="8400"/>
    <n v="2100"/>
    <x v="1"/>
    <x v="4"/>
    <n v="2022"/>
    <n v="1"/>
    <x v="1"/>
  </r>
  <r>
    <d v="2022-05-17T00:00:00"/>
    <s v="DH01090"/>
    <x v="6"/>
    <n v="8"/>
    <n v="1000"/>
    <n v="8000"/>
    <n v="5600"/>
    <n v="800"/>
    <n v="800"/>
    <n v="7200"/>
    <n v="800"/>
    <x v="2"/>
    <x v="4"/>
    <n v="2022"/>
    <n v="1"/>
    <x v="1"/>
  </r>
  <r>
    <d v="2022-05-17T00:00:00"/>
    <s v="DH01091"/>
    <x v="4"/>
    <n v="9"/>
    <n v="450"/>
    <n v="4050"/>
    <n v="2835"/>
    <n v="405"/>
    <n v="405"/>
    <n v="3645"/>
    <n v="405"/>
    <x v="3"/>
    <x v="4"/>
    <n v="2022"/>
    <n v="1"/>
    <x v="1"/>
  </r>
  <r>
    <d v="2022-05-17T00:00:00"/>
    <s v="DH01092"/>
    <x v="5"/>
    <n v="1"/>
    <n v="500"/>
    <n v="500"/>
    <n v="350"/>
    <n v="50"/>
    <n v="50"/>
    <n v="450"/>
    <n v="50"/>
    <x v="4"/>
    <x v="4"/>
    <n v="2022"/>
    <n v="1"/>
    <x v="1"/>
  </r>
  <r>
    <d v="2022-05-17T00:00:00"/>
    <s v="DH01093"/>
    <x v="5"/>
    <n v="3"/>
    <n v="500"/>
    <n v="1500"/>
    <n v="1050"/>
    <n v="150"/>
    <n v="150"/>
    <n v="1350"/>
    <n v="150"/>
    <x v="5"/>
    <x v="4"/>
    <n v="2022"/>
    <n v="1"/>
    <x v="1"/>
  </r>
  <r>
    <d v="2022-05-17T00:00:00"/>
    <s v="DH01094"/>
    <x v="0"/>
    <n v="6"/>
    <n v="1000"/>
    <n v="6000"/>
    <n v="4200"/>
    <n v="600"/>
    <n v="600"/>
    <n v="5400"/>
    <n v="600"/>
    <x v="0"/>
    <x v="4"/>
    <n v="2022"/>
    <n v="1"/>
    <x v="1"/>
  </r>
  <r>
    <d v="2022-05-17T00:00:00"/>
    <s v="DH01095"/>
    <x v="2"/>
    <n v="15"/>
    <n v="3500"/>
    <n v="52500"/>
    <n v="31500"/>
    <n v="5250"/>
    <n v="5250"/>
    <n v="42000"/>
    <n v="10500"/>
    <x v="1"/>
    <x v="4"/>
    <n v="2022"/>
    <n v="1"/>
    <x v="1"/>
  </r>
  <r>
    <d v="2022-05-17T00:00:00"/>
    <s v="DH01096"/>
    <x v="1"/>
    <n v="10"/>
    <n v="2500"/>
    <n v="25000"/>
    <n v="17500"/>
    <n v="2500"/>
    <n v="2500"/>
    <n v="22500"/>
    <n v="2500"/>
    <x v="2"/>
    <x v="4"/>
    <n v="2022"/>
    <n v="1"/>
    <x v="1"/>
  </r>
  <r>
    <d v="2022-05-17T00:00:00"/>
    <s v="DH01096"/>
    <x v="7"/>
    <n v="7"/>
    <n v="3200"/>
    <n v="22400"/>
    <n v="13440"/>
    <n v="2240"/>
    <n v="2240"/>
    <n v="17920"/>
    <n v="4480"/>
    <x v="2"/>
    <x v="4"/>
    <n v="2022"/>
    <n v="0"/>
    <x v="1"/>
  </r>
  <r>
    <d v="2022-05-17T00:00:00"/>
    <s v="DH01096"/>
    <x v="7"/>
    <n v="4"/>
    <n v="3200"/>
    <n v="12800"/>
    <n v="7680"/>
    <n v="1280"/>
    <n v="1280"/>
    <n v="10240"/>
    <n v="2560"/>
    <x v="2"/>
    <x v="4"/>
    <n v="2022"/>
    <n v="0"/>
    <x v="1"/>
  </r>
  <r>
    <d v="2022-05-18T00:00:00"/>
    <s v="DH01097"/>
    <x v="2"/>
    <n v="1"/>
    <n v="3500"/>
    <n v="3500"/>
    <n v="2100"/>
    <n v="350"/>
    <n v="350"/>
    <n v="2800"/>
    <n v="700"/>
    <x v="5"/>
    <x v="4"/>
    <n v="2022"/>
    <n v="1"/>
    <x v="1"/>
  </r>
  <r>
    <d v="2022-05-18T00:00:00"/>
    <s v="DH01098"/>
    <x v="5"/>
    <n v="5"/>
    <n v="500"/>
    <n v="2500"/>
    <n v="1750"/>
    <n v="250"/>
    <n v="250"/>
    <n v="2250"/>
    <n v="250"/>
    <x v="2"/>
    <x v="4"/>
    <n v="2022"/>
    <n v="1"/>
    <x v="0"/>
  </r>
  <r>
    <d v="2022-05-18T00:00:00"/>
    <s v="DH01099"/>
    <x v="1"/>
    <n v="1"/>
    <n v="2500"/>
    <n v="2500"/>
    <n v="1750"/>
    <n v="250"/>
    <n v="250"/>
    <n v="2250"/>
    <n v="250"/>
    <x v="3"/>
    <x v="4"/>
    <n v="2022"/>
    <n v="1"/>
    <x v="1"/>
  </r>
  <r>
    <d v="2022-05-18T00:00:00"/>
    <s v="DH01100"/>
    <x v="3"/>
    <n v="1"/>
    <n v="1200"/>
    <n v="1200"/>
    <n v="840"/>
    <n v="120"/>
    <n v="120"/>
    <n v="1080"/>
    <n v="120"/>
    <x v="4"/>
    <x v="4"/>
    <n v="2022"/>
    <n v="1"/>
    <x v="1"/>
  </r>
  <r>
    <d v="2022-05-18T00:00:00"/>
    <s v="DH01101"/>
    <x v="0"/>
    <n v="1"/>
    <n v="1000"/>
    <n v="1000"/>
    <n v="700"/>
    <n v="100"/>
    <n v="100"/>
    <n v="900"/>
    <n v="100"/>
    <x v="5"/>
    <x v="4"/>
    <n v="2022"/>
    <n v="1"/>
    <x v="1"/>
  </r>
  <r>
    <d v="2022-05-18T00:00:00"/>
    <s v="DH01102"/>
    <x v="8"/>
    <n v="1"/>
    <n v="4000"/>
    <n v="4000"/>
    <n v="2400"/>
    <n v="400"/>
    <n v="400"/>
    <n v="3200"/>
    <n v="800"/>
    <x v="0"/>
    <x v="4"/>
    <n v="2022"/>
    <n v="1"/>
    <x v="1"/>
  </r>
  <r>
    <d v="2022-05-18T00:00:00"/>
    <s v="DH01103"/>
    <x v="0"/>
    <n v="5"/>
    <n v="1000"/>
    <n v="5000"/>
    <n v="3500"/>
    <n v="500"/>
    <n v="500"/>
    <n v="4500"/>
    <n v="500"/>
    <x v="1"/>
    <x v="4"/>
    <n v="2022"/>
    <n v="1"/>
    <x v="1"/>
  </r>
  <r>
    <d v="2022-05-18T00:00:00"/>
    <s v="DH01104"/>
    <x v="2"/>
    <n v="1"/>
    <n v="3500"/>
    <n v="3500"/>
    <n v="2100"/>
    <n v="350"/>
    <n v="350"/>
    <n v="2800"/>
    <n v="700"/>
    <x v="2"/>
    <x v="4"/>
    <n v="2022"/>
    <n v="1"/>
    <x v="1"/>
  </r>
  <r>
    <d v="2022-05-19T00:00:00"/>
    <s v="DH01105"/>
    <x v="1"/>
    <n v="3"/>
    <n v="2500"/>
    <n v="7500"/>
    <n v="5250"/>
    <n v="750"/>
    <n v="750"/>
    <n v="6750"/>
    <n v="750"/>
    <x v="3"/>
    <x v="4"/>
    <n v="2022"/>
    <n v="1"/>
    <x v="1"/>
  </r>
  <r>
    <d v="2022-05-19T00:00:00"/>
    <s v="DH01106"/>
    <x v="1"/>
    <n v="5"/>
    <n v="2500"/>
    <n v="12500"/>
    <n v="8750"/>
    <n v="1250"/>
    <n v="1250"/>
    <n v="11250"/>
    <n v="1250"/>
    <x v="0"/>
    <x v="4"/>
    <n v="2022"/>
    <n v="1"/>
    <x v="0"/>
  </r>
  <r>
    <d v="2022-05-19T00:00:00"/>
    <s v="DH01107"/>
    <x v="0"/>
    <n v="1"/>
    <n v="1000"/>
    <n v="1000"/>
    <n v="700"/>
    <n v="100"/>
    <n v="100"/>
    <n v="900"/>
    <n v="100"/>
    <x v="1"/>
    <x v="4"/>
    <n v="2022"/>
    <n v="1"/>
    <x v="0"/>
  </r>
  <r>
    <d v="2022-05-19T00:00:00"/>
    <s v="DH01108"/>
    <x v="1"/>
    <n v="1"/>
    <n v="2500"/>
    <n v="2500"/>
    <n v="1750"/>
    <n v="250"/>
    <n v="250"/>
    <n v="2250"/>
    <n v="250"/>
    <x v="2"/>
    <x v="4"/>
    <n v="2022"/>
    <n v="1"/>
    <x v="0"/>
  </r>
  <r>
    <d v="2022-05-19T00:00:00"/>
    <s v="DH01109"/>
    <x v="2"/>
    <n v="3"/>
    <n v="3500"/>
    <n v="10500"/>
    <n v="6300"/>
    <n v="1050"/>
    <n v="1050"/>
    <n v="8400"/>
    <n v="2100"/>
    <x v="3"/>
    <x v="4"/>
    <n v="2022"/>
    <n v="1"/>
    <x v="1"/>
  </r>
  <r>
    <d v="2022-05-19T00:00:00"/>
    <s v="DH01110"/>
    <x v="3"/>
    <n v="2"/>
    <n v="1200"/>
    <n v="2400"/>
    <n v="1680"/>
    <n v="240"/>
    <n v="240"/>
    <n v="2160"/>
    <n v="240"/>
    <x v="2"/>
    <x v="4"/>
    <n v="2022"/>
    <n v="1"/>
    <x v="1"/>
  </r>
  <r>
    <d v="2022-05-19T00:00:00"/>
    <s v="DH01111"/>
    <x v="4"/>
    <n v="1"/>
    <n v="450"/>
    <n v="450"/>
    <n v="315"/>
    <n v="45"/>
    <n v="45"/>
    <n v="405"/>
    <n v="45"/>
    <x v="3"/>
    <x v="4"/>
    <n v="2022"/>
    <n v="1"/>
    <x v="0"/>
  </r>
  <r>
    <d v="2022-05-19T00:00:00"/>
    <s v="DH01112"/>
    <x v="5"/>
    <n v="4"/>
    <n v="500"/>
    <n v="2000"/>
    <n v="1400"/>
    <n v="200"/>
    <n v="200"/>
    <n v="1800"/>
    <n v="200"/>
    <x v="0"/>
    <x v="4"/>
    <n v="2022"/>
    <n v="1"/>
    <x v="1"/>
  </r>
  <r>
    <d v="2022-05-19T00:00:00"/>
    <s v="DH01112"/>
    <x v="6"/>
    <n v="1"/>
    <n v="1000"/>
    <n v="1000"/>
    <n v="700"/>
    <n v="100"/>
    <n v="100"/>
    <n v="900"/>
    <n v="100"/>
    <x v="0"/>
    <x v="4"/>
    <n v="2022"/>
    <n v="0"/>
    <x v="1"/>
  </r>
  <r>
    <d v="2022-05-19T00:00:00"/>
    <s v="DH01112"/>
    <x v="7"/>
    <n v="2"/>
    <n v="3200"/>
    <n v="6400"/>
    <n v="3840"/>
    <n v="640"/>
    <n v="640"/>
    <n v="5120"/>
    <n v="1280"/>
    <x v="0"/>
    <x v="4"/>
    <n v="2022"/>
    <n v="0"/>
    <x v="1"/>
  </r>
  <r>
    <d v="2022-05-20T00:00:00"/>
    <s v="DH01113"/>
    <x v="8"/>
    <n v="1"/>
    <n v="4000"/>
    <n v="4000"/>
    <n v="2400"/>
    <n v="400"/>
    <n v="400"/>
    <n v="3200"/>
    <n v="800"/>
    <x v="1"/>
    <x v="4"/>
    <n v="2022"/>
    <n v="1"/>
    <x v="1"/>
  </r>
  <r>
    <d v="2022-05-20T00:00:00"/>
    <s v="DH01114"/>
    <x v="8"/>
    <n v="1"/>
    <n v="4000"/>
    <n v="4000"/>
    <n v="2400"/>
    <n v="400"/>
    <n v="400"/>
    <n v="3200"/>
    <n v="800"/>
    <x v="2"/>
    <x v="4"/>
    <n v="2022"/>
    <n v="1"/>
    <x v="1"/>
  </r>
  <r>
    <d v="2022-05-20T00:00:00"/>
    <s v="DH01115"/>
    <x v="8"/>
    <n v="1"/>
    <n v="4000"/>
    <n v="4000"/>
    <n v="2400"/>
    <n v="400"/>
    <n v="400"/>
    <n v="3200"/>
    <n v="800"/>
    <x v="3"/>
    <x v="4"/>
    <n v="2022"/>
    <n v="1"/>
    <x v="1"/>
  </r>
  <r>
    <d v="2022-05-20T00:00:00"/>
    <s v="DH01116"/>
    <x v="2"/>
    <n v="3"/>
    <n v="3500"/>
    <n v="10500"/>
    <n v="6300"/>
    <n v="1050"/>
    <n v="1050"/>
    <n v="8400"/>
    <n v="2100"/>
    <x v="0"/>
    <x v="4"/>
    <n v="2022"/>
    <n v="1"/>
    <x v="1"/>
  </r>
  <r>
    <d v="2022-05-20T00:00:00"/>
    <s v="DH01117"/>
    <x v="3"/>
    <n v="1"/>
    <n v="1200"/>
    <n v="1200"/>
    <n v="840"/>
    <n v="120"/>
    <n v="120"/>
    <n v="1080"/>
    <n v="120"/>
    <x v="1"/>
    <x v="4"/>
    <n v="2022"/>
    <n v="1"/>
    <x v="1"/>
  </r>
  <r>
    <d v="2022-05-20T00:00:00"/>
    <s v="DH01118"/>
    <x v="4"/>
    <n v="2"/>
    <n v="450"/>
    <n v="900"/>
    <n v="630"/>
    <n v="90"/>
    <n v="90"/>
    <n v="810"/>
    <n v="90"/>
    <x v="2"/>
    <x v="4"/>
    <n v="2022"/>
    <n v="1"/>
    <x v="1"/>
  </r>
  <r>
    <d v="2022-05-20T00:00:00"/>
    <s v="DH01119"/>
    <x v="5"/>
    <n v="4"/>
    <n v="500"/>
    <n v="2000"/>
    <n v="1400"/>
    <n v="200"/>
    <n v="200"/>
    <n v="1800"/>
    <n v="200"/>
    <x v="3"/>
    <x v="4"/>
    <n v="2022"/>
    <n v="1"/>
    <x v="0"/>
  </r>
  <r>
    <d v="2022-05-20T00:00:00"/>
    <s v="DH01120"/>
    <x v="6"/>
    <n v="3"/>
    <n v="1000"/>
    <n v="3000"/>
    <n v="2100"/>
    <n v="300"/>
    <n v="300"/>
    <n v="2700"/>
    <n v="300"/>
    <x v="0"/>
    <x v="4"/>
    <n v="2022"/>
    <n v="1"/>
    <x v="1"/>
  </r>
  <r>
    <d v="2022-05-21T00:00:00"/>
    <s v="DH01121"/>
    <x v="6"/>
    <n v="1"/>
    <n v="1000"/>
    <n v="1000"/>
    <n v="700"/>
    <n v="100"/>
    <n v="100"/>
    <n v="900"/>
    <n v="100"/>
    <x v="1"/>
    <x v="4"/>
    <n v="2022"/>
    <n v="1"/>
    <x v="1"/>
  </r>
  <r>
    <d v="2022-05-21T00:00:00"/>
    <s v="DH01122"/>
    <x v="8"/>
    <n v="1"/>
    <n v="4000"/>
    <n v="4000"/>
    <n v="2400"/>
    <n v="400"/>
    <n v="400"/>
    <n v="3200"/>
    <n v="800"/>
    <x v="2"/>
    <x v="4"/>
    <n v="2022"/>
    <n v="1"/>
    <x v="1"/>
  </r>
  <r>
    <d v="2022-05-21T00:00:00"/>
    <s v="DH01123"/>
    <x v="0"/>
    <n v="4"/>
    <n v="1000"/>
    <n v="4000"/>
    <n v="2800"/>
    <n v="400"/>
    <n v="400"/>
    <n v="3600"/>
    <n v="400"/>
    <x v="3"/>
    <x v="4"/>
    <n v="2022"/>
    <n v="1"/>
    <x v="1"/>
  </r>
  <r>
    <d v="2022-05-21T00:00:00"/>
    <s v="DH01124"/>
    <x v="1"/>
    <n v="5"/>
    <n v="2500"/>
    <n v="12500"/>
    <n v="8750"/>
    <n v="1250"/>
    <n v="1250"/>
    <n v="11250"/>
    <n v="1250"/>
    <x v="4"/>
    <x v="4"/>
    <n v="2022"/>
    <n v="1"/>
    <x v="1"/>
  </r>
  <r>
    <d v="2022-05-21T00:00:00"/>
    <s v="DH01125"/>
    <x v="0"/>
    <n v="8"/>
    <n v="1000"/>
    <n v="8000"/>
    <n v="5600"/>
    <n v="800"/>
    <n v="800"/>
    <n v="7200"/>
    <n v="800"/>
    <x v="5"/>
    <x v="4"/>
    <n v="2022"/>
    <n v="1"/>
    <x v="1"/>
  </r>
  <r>
    <d v="2022-05-21T00:00:00"/>
    <s v="DH01126"/>
    <x v="1"/>
    <n v="2"/>
    <n v="2500"/>
    <n v="5000"/>
    <n v="3500"/>
    <n v="500"/>
    <n v="500"/>
    <n v="4500"/>
    <n v="500"/>
    <x v="0"/>
    <x v="4"/>
    <n v="2022"/>
    <n v="1"/>
    <x v="1"/>
  </r>
  <r>
    <d v="2022-05-21T00:00:00"/>
    <s v="DH01127"/>
    <x v="8"/>
    <n v="1"/>
    <n v="4000"/>
    <n v="4000"/>
    <n v="2400"/>
    <n v="400"/>
    <n v="400"/>
    <n v="3200"/>
    <n v="800"/>
    <x v="1"/>
    <x v="4"/>
    <n v="2022"/>
    <n v="1"/>
    <x v="1"/>
  </r>
  <r>
    <d v="2022-05-21T00:00:00"/>
    <s v="DH01128"/>
    <x v="2"/>
    <n v="7"/>
    <n v="3500"/>
    <n v="24500"/>
    <n v="14700"/>
    <n v="2450"/>
    <n v="2450"/>
    <n v="19600"/>
    <n v="4900"/>
    <x v="3"/>
    <x v="4"/>
    <n v="2022"/>
    <n v="1"/>
    <x v="1"/>
  </r>
  <r>
    <d v="2022-05-21T00:00:00"/>
    <s v="DH01128"/>
    <x v="3"/>
    <n v="8"/>
    <n v="1200"/>
    <n v="9600"/>
    <n v="6720"/>
    <n v="960"/>
    <n v="960"/>
    <n v="8640"/>
    <n v="960"/>
    <x v="3"/>
    <x v="4"/>
    <n v="2022"/>
    <n v="0"/>
    <x v="1"/>
  </r>
  <r>
    <d v="2022-05-21T00:00:00"/>
    <s v="DH01128"/>
    <x v="4"/>
    <n v="1"/>
    <n v="450"/>
    <n v="450"/>
    <n v="315"/>
    <n v="45"/>
    <n v="45"/>
    <n v="405"/>
    <n v="45"/>
    <x v="3"/>
    <x v="4"/>
    <n v="2022"/>
    <n v="0"/>
    <x v="1"/>
  </r>
  <r>
    <d v="2022-05-22T00:00:00"/>
    <s v="DH01129"/>
    <x v="0"/>
    <n v="2"/>
    <n v="1000"/>
    <n v="2000"/>
    <n v="1400"/>
    <n v="200"/>
    <n v="200"/>
    <n v="1800"/>
    <n v="200"/>
    <x v="5"/>
    <x v="4"/>
    <n v="2022"/>
    <n v="1"/>
    <x v="0"/>
  </r>
  <r>
    <d v="2022-05-22T00:00:00"/>
    <s v="DH01130"/>
    <x v="8"/>
    <n v="1"/>
    <n v="4000"/>
    <n v="4000"/>
    <n v="2400"/>
    <n v="400"/>
    <n v="400"/>
    <n v="3200"/>
    <n v="800"/>
    <x v="4"/>
    <x v="4"/>
    <n v="2022"/>
    <n v="1"/>
    <x v="1"/>
  </r>
  <r>
    <d v="2022-05-22T00:00:00"/>
    <s v="DH01131"/>
    <x v="1"/>
    <n v="6"/>
    <n v="2500"/>
    <n v="15000"/>
    <n v="10500"/>
    <n v="1500"/>
    <n v="1500"/>
    <n v="13500"/>
    <n v="1500"/>
    <x v="5"/>
    <x v="4"/>
    <n v="2022"/>
    <n v="1"/>
    <x v="1"/>
  </r>
  <r>
    <d v="2022-05-22T00:00:00"/>
    <s v="DH01132"/>
    <x v="2"/>
    <n v="7"/>
    <n v="3500"/>
    <n v="24500"/>
    <n v="14700"/>
    <n v="2450"/>
    <n v="2450"/>
    <n v="19600"/>
    <n v="4900"/>
    <x v="0"/>
    <x v="4"/>
    <n v="2022"/>
    <n v="1"/>
    <x v="1"/>
  </r>
  <r>
    <d v="2022-05-22T00:00:00"/>
    <s v="DH01133"/>
    <x v="6"/>
    <n v="4"/>
    <n v="1000"/>
    <n v="4000"/>
    <n v="2800"/>
    <n v="400"/>
    <n v="400"/>
    <n v="3600"/>
    <n v="400"/>
    <x v="1"/>
    <x v="4"/>
    <n v="2022"/>
    <n v="1"/>
    <x v="1"/>
  </r>
  <r>
    <d v="2022-05-22T00:00:00"/>
    <s v="DH01134"/>
    <x v="4"/>
    <n v="1"/>
    <n v="450"/>
    <n v="450"/>
    <n v="315"/>
    <n v="45"/>
    <n v="45"/>
    <n v="405"/>
    <n v="45"/>
    <x v="2"/>
    <x v="4"/>
    <n v="2022"/>
    <n v="1"/>
    <x v="1"/>
  </r>
  <r>
    <d v="2022-05-22T00:00:00"/>
    <s v="DH01135"/>
    <x v="5"/>
    <n v="2"/>
    <n v="500"/>
    <n v="1000"/>
    <n v="700"/>
    <n v="100"/>
    <n v="100"/>
    <n v="900"/>
    <n v="100"/>
    <x v="3"/>
    <x v="4"/>
    <n v="2022"/>
    <n v="1"/>
    <x v="0"/>
  </r>
  <r>
    <d v="2022-05-22T00:00:00"/>
    <s v="DH01136"/>
    <x v="5"/>
    <n v="1"/>
    <n v="500"/>
    <n v="500"/>
    <n v="350"/>
    <n v="50"/>
    <n v="50"/>
    <n v="450"/>
    <n v="50"/>
    <x v="0"/>
    <x v="4"/>
    <n v="2022"/>
    <n v="1"/>
    <x v="1"/>
  </r>
  <r>
    <d v="2022-05-23T00:00:00"/>
    <s v="DH01137"/>
    <x v="0"/>
    <n v="6"/>
    <n v="1000"/>
    <n v="6000"/>
    <n v="4200"/>
    <n v="600"/>
    <n v="600"/>
    <n v="5400"/>
    <n v="600"/>
    <x v="1"/>
    <x v="4"/>
    <n v="2022"/>
    <n v="1"/>
    <x v="1"/>
  </r>
  <r>
    <d v="2022-05-23T00:00:00"/>
    <s v="DH01138"/>
    <x v="2"/>
    <n v="1"/>
    <n v="3500"/>
    <n v="3500"/>
    <n v="2100"/>
    <n v="350"/>
    <n v="350"/>
    <n v="2800"/>
    <n v="700"/>
    <x v="2"/>
    <x v="4"/>
    <n v="2022"/>
    <n v="1"/>
    <x v="0"/>
  </r>
  <r>
    <d v="2022-05-23T00:00:00"/>
    <s v="DH01139"/>
    <x v="1"/>
    <n v="1"/>
    <n v="2500"/>
    <n v="2500"/>
    <n v="1750"/>
    <n v="250"/>
    <n v="250"/>
    <n v="2250"/>
    <n v="250"/>
    <x v="3"/>
    <x v="4"/>
    <n v="2022"/>
    <n v="1"/>
    <x v="0"/>
  </r>
  <r>
    <d v="2022-05-23T00:00:00"/>
    <s v="DH01140"/>
    <x v="7"/>
    <n v="1"/>
    <n v="3200"/>
    <n v="3200"/>
    <n v="1920"/>
    <n v="320"/>
    <n v="320"/>
    <n v="2560"/>
    <n v="640"/>
    <x v="4"/>
    <x v="4"/>
    <n v="2022"/>
    <n v="1"/>
    <x v="1"/>
  </r>
  <r>
    <d v="2022-05-23T00:00:00"/>
    <s v="DH01141"/>
    <x v="7"/>
    <n v="3"/>
    <n v="3200"/>
    <n v="9600"/>
    <n v="5760"/>
    <n v="960"/>
    <n v="960"/>
    <n v="7680"/>
    <n v="1920"/>
    <x v="5"/>
    <x v="4"/>
    <n v="2022"/>
    <n v="1"/>
    <x v="0"/>
  </r>
  <r>
    <d v="2022-05-23T00:00:00"/>
    <s v="DH01142"/>
    <x v="2"/>
    <n v="4"/>
    <n v="3500"/>
    <n v="14000"/>
    <n v="8400"/>
    <n v="1400"/>
    <n v="1400"/>
    <n v="11200"/>
    <n v="2800"/>
    <x v="0"/>
    <x v="4"/>
    <n v="2022"/>
    <n v="1"/>
    <x v="1"/>
  </r>
  <r>
    <d v="2022-05-23T00:00:00"/>
    <s v="DH01143"/>
    <x v="5"/>
    <n v="1"/>
    <n v="500"/>
    <n v="500"/>
    <n v="350"/>
    <n v="50"/>
    <n v="50"/>
    <n v="450"/>
    <n v="50"/>
    <x v="1"/>
    <x v="4"/>
    <n v="2022"/>
    <n v="1"/>
    <x v="1"/>
  </r>
  <r>
    <d v="2022-05-23T00:00:00"/>
    <s v="DH01144"/>
    <x v="1"/>
    <n v="2"/>
    <n v="2500"/>
    <n v="5000"/>
    <n v="3500"/>
    <n v="500"/>
    <n v="500"/>
    <n v="4500"/>
    <n v="500"/>
    <x v="1"/>
    <x v="4"/>
    <n v="2022"/>
    <n v="1"/>
    <x v="1"/>
  </r>
  <r>
    <d v="2022-05-23T00:00:00"/>
    <s v="DH01144"/>
    <x v="3"/>
    <n v="4"/>
    <n v="1200"/>
    <n v="4800"/>
    <n v="3360"/>
    <n v="480"/>
    <n v="480"/>
    <n v="4320"/>
    <n v="480"/>
    <x v="1"/>
    <x v="4"/>
    <n v="2022"/>
    <n v="0"/>
    <x v="1"/>
  </r>
  <r>
    <d v="2022-05-23T00:00:00"/>
    <s v="DH01144"/>
    <x v="0"/>
    <n v="1"/>
    <n v="1000"/>
    <n v="1000"/>
    <n v="700"/>
    <n v="100"/>
    <n v="100"/>
    <n v="900"/>
    <n v="100"/>
    <x v="1"/>
    <x v="4"/>
    <n v="2022"/>
    <n v="0"/>
    <x v="1"/>
  </r>
  <r>
    <d v="2022-05-24T00:00:00"/>
    <s v="DH01145"/>
    <x v="8"/>
    <n v="1"/>
    <n v="4000"/>
    <n v="4000"/>
    <n v="2400"/>
    <n v="400"/>
    <n v="400"/>
    <n v="3200"/>
    <n v="800"/>
    <x v="5"/>
    <x v="4"/>
    <n v="2022"/>
    <n v="1"/>
    <x v="1"/>
  </r>
  <r>
    <d v="2022-05-24T00:00:00"/>
    <s v="DH01146"/>
    <x v="1"/>
    <n v="3"/>
    <n v="2500"/>
    <n v="7500"/>
    <n v="5250"/>
    <n v="750"/>
    <n v="750"/>
    <n v="6750"/>
    <n v="750"/>
    <x v="2"/>
    <x v="4"/>
    <n v="2022"/>
    <n v="1"/>
    <x v="0"/>
  </r>
  <r>
    <d v="2022-05-24T00:00:00"/>
    <s v="DH01147"/>
    <x v="2"/>
    <n v="2"/>
    <n v="3500"/>
    <n v="7000"/>
    <n v="4200"/>
    <n v="700"/>
    <n v="700"/>
    <n v="5600"/>
    <n v="1400"/>
    <x v="3"/>
    <x v="4"/>
    <n v="2022"/>
    <n v="1"/>
    <x v="0"/>
  </r>
  <r>
    <d v="2022-05-24T00:00:00"/>
    <s v="DH01148"/>
    <x v="6"/>
    <n v="3"/>
    <n v="1000"/>
    <n v="3000"/>
    <n v="2100"/>
    <n v="300"/>
    <n v="300"/>
    <n v="2700"/>
    <n v="300"/>
    <x v="4"/>
    <x v="4"/>
    <n v="2022"/>
    <n v="1"/>
    <x v="1"/>
  </r>
  <r>
    <d v="2022-05-24T00:00:00"/>
    <s v="DH01149"/>
    <x v="0"/>
    <n v="4"/>
    <n v="1000"/>
    <n v="4000"/>
    <n v="2800"/>
    <n v="400"/>
    <n v="400"/>
    <n v="3600"/>
    <n v="400"/>
    <x v="5"/>
    <x v="4"/>
    <n v="2022"/>
    <n v="1"/>
    <x v="1"/>
  </r>
  <r>
    <d v="2022-05-24T00:00:00"/>
    <s v="DH01150"/>
    <x v="1"/>
    <n v="6"/>
    <n v="2500"/>
    <n v="15000"/>
    <n v="10500"/>
    <n v="1500"/>
    <n v="1500"/>
    <n v="13500"/>
    <n v="1500"/>
    <x v="0"/>
    <x v="4"/>
    <n v="2022"/>
    <n v="1"/>
    <x v="0"/>
  </r>
  <r>
    <d v="2022-05-24T00:00:00"/>
    <s v="DH01151"/>
    <x v="0"/>
    <n v="8"/>
    <n v="1000"/>
    <n v="8000"/>
    <n v="5600"/>
    <n v="800"/>
    <n v="800"/>
    <n v="7200"/>
    <n v="800"/>
    <x v="1"/>
    <x v="4"/>
    <n v="2022"/>
    <n v="1"/>
    <x v="1"/>
  </r>
  <r>
    <d v="2022-05-24T00:00:00"/>
    <s v="DH01152"/>
    <x v="6"/>
    <n v="9"/>
    <n v="1000"/>
    <n v="9000"/>
    <n v="6300"/>
    <n v="900"/>
    <n v="900"/>
    <n v="8100"/>
    <n v="900"/>
    <x v="2"/>
    <x v="4"/>
    <n v="2022"/>
    <n v="1"/>
    <x v="1"/>
  </r>
  <r>
    <d v="2022-05-25T00:00:00"/>
    <s v="DH01153"/>
    <x v="7"/>
    <n v="10"/>
    <n v="3200"/>
    <n v="32000"/>
    <n v="19200"/>
    <n v="3200"/>
    <n v="3200"/>
    <n v="25600"/>
    <n v="6400"/>
    <x v="3"/>
    <x v="4"/>
    <n v="2022"/>
    <n v="1"/>
    <x v="1"/>
  </r>
  <r>
    <d v="2022-05-25T00:00:00"/>
    <s v="DH01154"/>
    <x v="8"/>
    <n v="1"/>
    <n v="4000"/>
    <n v="4000"/>
    <n v="2400"/>
    <n v="400"/>
    <n v="400"/>
    <n v="3200"/>
    <n v="800"/>
    <x v="0"/>
    <x v="4"/>
    <n v="2022"/>
    <n v="1"/>
    <x v="1"/>
  </r>
  <r>
    <d v="2022-05-25T00:00:00"/>
    <s v="DH01155"/>
    <x v="8"/>
    <n v="1"/>
    <n v="4000"/>
    <n v="4000"/>
    <n v="2400"/>
    <n v="400"/>
    <n v="400"/>
    <n v="3200"/>
    <n v="800"/>
    <x v="1"/>
    <x v="4"/>
    <n v="2022"/>
    <n v="1"/>
    <x v="1"/>
  </r>
  <r>
    <d v="2022-05-25T00:00:00"/>
    <s v="DH01156"/>
    <x v="8"/>
    <n v="1"/>
    <n v="4000"/>
    <n v="4000"/>
    <n v="2400"/>
    <n v="400"/>
    <n v="400"/>
    <n v="3200"/>
    <n v="800"/>
    <x v="2"/>
    <x v="4"/>
    <n v="2022"/>
    <n v="1"/>
    <x v="1"/>
  </r>
  <r>
    <d v="2022-05-25T00:00:00"/>
    <s v="DH01157"/>
    <x v="2"/>
    <n v="1"/>
    <n v="3500"/>
    <n v="3500"/>
    <n v="2100"/>
    <n v="350"/>
    <n v="350"/>
    <n v="2800"/>
    <n v="700"/>
    <x v="3"/>
    <x v="4"/>
    <n v="2022"/>
    <n v="1"/>
    <x v="1"/>
  </r>
  <r>
    <d v="2022-05-25T00:00:00"/>
    <s v="DH01158"/>
    <x v="3"/>
    <n v="1"/>
    <n v="1200"/>
    <n v="1200"/>
    <n v="840"/>
    <n v="120"/>
    <n v="120"/>
    <n v="1080"/>
    <n v="120"/>
    <x v="2"/>
    <x v="4"/>
    <n v="2022"/>
    <n v="1"/>
    <x v="1"/>
  </r>
  <r>
    <d v="2022-05-25T00:00:00"/>
    <s v="DH01159"/>
    <x v="4"/>
    <n v="2"/>
    <n v="450"/>
    <n v="900"/>
    <n v="630"/>
    <n v="90"/>
    <n v="90"/>
    <n v="810"/>
    <n v="90"/>
    <x v="3"/>
    <x v="4"/>
    <n v="2022"/>
    <n v="1"/>
    <x v="1"/>
  </r>
  <r>
    <d v="2022-05-25T00:00:00"/>
    <s v="DH01160"/>
    <x v="5"/>
    <n v="5"/>
    <n v="500"/>
    <n v="2500"/>
    <n v="1750"/>
    <n v="250"/>
    <n v="250"/>
    <n v="2250"/>
    <n v="250"/>
    <x v="4"/>
    <x v="4"/>
    <n v="2022"/>
    <n v="1"/>
    <x v="1"/>
  </r>
  <r>
    <d v="2022-05-25T00:00:00"/>
    <s v="DH01160"/>
    <x v="6"/>
    <n v="7"/>
    <n v="1000"/>
    <n v="7000"/>
    <n v="4900"/>
    <n v="700"/>
    <n v="700"/>
    <n v="6300"/>
    <n v="700"/>
    <x v="4"/>
    <x v="4"/>
    <n v="2022"/>
    <n v="0"/>
    <x v="1"/>
  </r>
  <r>
    <d v="2022-05-25T00:00:00"/>
    <s v="DH01160"/>
    <x v="6"/>
    <n v="8"/>
    <n v="1000"/>
    <n v="8000"/>
    <n v="5600"/>
    <n v="800"/>
    <n v="800"/>
    <n v="7200"/>
    <n v="800"/>
    <x v="4"/>
    <x v="4"/>
    <n v="2022"/>
    <n v="0"/>
    <x v="1"/>
  </r>
  <r>
    <d v="2022-05-25T00:00:00"/>
    <s v="DH01160"/>
    <x v="8"/>
    <n v="1"/>
    <n v="4000"/>
    <n v="4000"/>
    <n v="2400"/>
    <n v="400"/>
    <n v="400"/>
    <n v="3200"/>
    <n v="800"/>
    <x v="4"/>
    <x v="4"/>
    <n v="2022"/>
    <n v="0"/>
    <x v="1"/>
  </r>
  <r>
    <d v="2022-05-25T00:00:00"/>
    <s v="DH01160"/>
    <x v="0"/>
    <n v="1"/>
    <n v="1000"/>
    <n v="1000"/>
    <n v="700"/>
    <n v="100"/>
    <n v="100"/>
    <n v="900"/>
    <n v="100"/>
    <x v="4"/>
    <x v="4"/>
    <n v="2022"/>
    <n v="0"/>
    <x v="1"/>
  </r>
  <r>
    <d v="2022-05-25T00:00:00"/>
    <s v="DH01160"/>
    <x v="1"/>
    <n v="2"/>
    <n v="2500"/>
    <n v="5000"/>
    <n v="3500"/>
    <n v="500"/>
    <n v="500"/>
    <n v="4500"/>
    <n v="500"/>
    <x v="4"/>
    <x v="4"/>
    <n v="2022"/>
    <n v="0"/>
    <x v="1"/>
  </r>
  <r>
    <d v="2022-05-25T00:00:00"/>
    <s v="DH01160"/>
    <x v="0"/>
    <n v="3"/>
    <n v="1000"/>
    <n v="3000"/>
    <n v="2100"/>
    <n v="300"/>
    <n v="300"/>
    <n v="2700"/>
    <n v="300"/>
    <x v="4"/>
    <x v="4"/>
    <n v="2022"/>
    <n v="0"/>
    <x v="1"/>
  </r>
  <r>
    <d v="2022-05-25T00:00:00"/>
    <s v="DH01160"/>
    <x v="1"/>
    <n v="4"/>
    <n v="2500"/>
    <n v="10000"/>
    <n v="7000"/>
    <n v="1000"/>
    <n v="1000"/>
    <n v="9000"/>
    <n v="1000"/>
    <x v="4"/>
    <x v="4"/>
    <n v="2022"/>
    <n v="0"/>
    <x v="1"/>
  </r>
  <r>
    <d v="2022-05-26T00:00:00"/>
    <s v="DH01161"/>
    <x v="8"/>
    <n v="1"/>
    <n v="4000"/>
    <n v="4000"/>
    <n v="2400"/>
    <n v="400"/>
    <n v="400"/>
    <n v="3200"/>
    <n v="800"/>
    <x v="2"/>
    <x v="4"/>
    <n v="2022"/>
    <n v="1"/>
    <x v="1"/>
  </r>
  <r>
    <d v="2022-05-26T00:00:00"/>
    <s v="DH01162"/>
    <x v="2"/>
    <n v="1"/>
    <n v="3500"/>
    <n v="3500"/>
    <n v="2100"/>
    <n v="350"/>
    <n v="350"/>
    <n v="2800"/>
    <n v="700"/>
    <x v="3"/>
    <x v="4"/>
    <n v="2022"/>
    <n v="1"/>
    <x v="1"/>
  </r>
  <r>
    <d v="2022-05-26T00:00:00"/>
    <s v="DH01163"/>
    <x v="3"/>
    <n v="1"/>
    <n v="1200"/>
    <n v="1200"/>
    <n v="840"/>
    <n v="120"/>
    <n v="120"/>
    <n v="1080"/>
    <n v="120"/>
    <x v="0"/>
    <x v="4"/>
    <n v="2022"/>
    <n v="1"/>
    <x v="1"/>
  </r>
  <r>
    <d v="2022-05-26T00:00:00"/>
    <s v="DH01164"/>
    <x v="4"/>
    <n v="1"/>
    <n v="450"/>
    <n v="450"/>
    <n v="315"/>
    <n v="45"/>
    <n v="45"/>
    <n v="405"/>
    <n v="45"/>
    <x v="1"/>
    <x v="4"/>
    <n v="2022"/>
    <n v="1"/>
    <x v="0"/>
  </r>
  <r>
    <d v="2022-05-26T00:00:00"/>
    <s v="DH01165"/>
    <x v="0"/>
    <n v="2"/>
    <n v="1000"/>
    <n v="2000"/>
    <n v="1400"/>
    <n v="200"/>
    <n v="200"/>
    <n v="1800"/>
    <n v="200"/>
    <x v="2"/>
    <x v="4"/>
    <n v="2022"/>
    <n v="1"/>
    <x v="1"/>
  </r>
  <r>
    <d v="2022-05-26T00:00:00"/>
    <s v="DH01166"/>
    <x v="8"/>
    <n v="1"/>
    <n v="4000"/>
    <n v="4000"/>
    <n v="2400"/>
    <n v="400"/>
    <n v="400"/>
    <n v="3200"/>
    <n v="800"/>
    <x v="3"/>
    <x v="4"/>
    <n v="2022"/>
    <n v="1"/>
    <x v="1"/>
  </r>
  <r>
    <d v="2022-05-26T00:00:00"/>
    <s v="DH01167"/>
    <x v="1"/>
    <n v="3"/>
    <n v="2500"/>
    <n v="7500"/>
    <n v="5250"/>
    <n v="750"/>
    <n v="750"/>
    <n v="6750"/>
    <n v="750"/>
    <x v="4"/>
    <x v="4"/>
    <n v="2022"/>
    <n v="1"/>
    <x v="1"/>
  </r>
  <r>
    <d v="2022-05-26T00:00:00"/>
    <s v="DH01168"/>
    <x v="2"/>
    <n v="8"/>
    <n v="3500"/>
    <n v="28000"/>
    <n v="16800"/>
    <n v="2800"/>
    <n v="2800"/>
    <n v="22400"/>
    <n v="5600"/>
    <x v="5"/>
    <x v="4"/>
    <n v="2022"/>
    <n v="1"/>
    <x v="1"/>
  </r>
  <r>
    <d v="2022-05-27T00:00:00"/>
    <s v="DH01169"/>
    <x v="6"/>
    <n v="9"/>
    <n v="1000"/>
    <n v="9000"/>
    <n v="6300"/>
    <n v="900"/>
    <n v="900"/>
    <n v="8100"/>
    <n v="900"/>
    <x v="0"/>
    <x v="4"/>
    <n v="2022"/>
    <n v="1"/>
    <x v="1"/>
  </r>
  <r>
    <d v="2022-05-27T00:00:00"/>
    <s v="DH01170"/>
    <x v="4"/>
    <n v="1"/>
    <n v="450"/>
    <n v="450"/>
    <n v="315"/>
    <n v="45"/>
    <n v="45"/>
    <n v="405"/>
    <n v="45"/>
    <x v="1"/>
    <x v="4"/>
    <n v="2022"/>
    <n v="1"/>
    <x v="0"/>
  </r>
  <r>
    <d v="2022-05-27T00:00:00"/>
    <s v="DH01171"/>
    <x v="5"/>
    <n v="3"/>
    <n v="500"/>
    <n v="1500"/>
    <n v="1050"/>
    <n v="150"/>
    <n v="150"/>
    <n v="1350"/>
    <n v="150"/>
    <x v="2"/>
    <x v="4"/>
    <n v="2022"/>
    <n v="1"/>
    <x v="1"/>
  </r>
  <r>
    <d v="2022-05-27T00:00:00"/>
    <s v="DH01172"/>
    <x v="5"/>
    <n v="6"/>
    <n v="500"/>
    <n v="3000"/>
    <n v="2100"/>
    <n v="300"/>
    <n v="300"/>
    <n v="2700"/>
    <n v="300"/>
    <x v="3"/>
    <x v="4"/>
    <n v="2022"/>
    <n v="1"/>
    <x v="0"/>
  </r>
  <r>
    <d v="2022-05-27T00:00:00"/>
    <s v="DH01173"/>
    <x v="0"/>
    <n v="15"/>
    <n v="1000"/>
    <n v="15000"/>
    <n v="10500"/>
    <n v="1500"/>
    <n v="1500"/>
    <n v="13500"/>
    <n v="1500"/>
    <x v="4"/>
    <x v="4"/>
    <n v="2022"/>
    <n v="1"/>
    <x v="1"/>
  </r>
  <r>
    <d v="2022-05-27T00:00:00"/>
    <s v="DH01174"/>
    <x v="2"/>
    <n v="10"/>
    <n v="3500"/>
    <n v="35000"/>
    <n v="21000"/>
    <n v="3500"/>
    <n v="3500"/>
    <n v="28000"/>
    <n v="7000"/>
    <x v="5"/>
    <x v="4"/>
    <n v="2022"/>
    <n v="1"/>
    <x v="1"/>
  </r>
  <r>
    <d v="2022-05-27T00:00:00"/>
    <s v="DH01175"/>
    <x v="1"/>
    <n v="7"/>
    <n v="2500"/>
    <n v="17500"/>
    <n v="12250"/>
    <n v="1750"/>
    <n v="1750"/>
    <n v="15750"/>
    <n v="1750"/>
    <x v="4"/>
    <x v="4"/>
    <n v="2022"/>
    <n v="1"/>
    <x v="1"/>
  </r>
  <r>
    <d v="2022-05-27T00:00:00"/>
    <s v="DH01176"/>
    <x v="7"/>
    <n v="4"/>
    <n v="3200"/>
    <n v="12800"/>
    <n v="7680"/>
    <n v="1280"/>
    <n v="1280"/>
    <n v="10240"/>
    <n v="2560"/>
    <x v="0"/>
    <x v="4"/>
    <n v="2022"/>
    <n v="1"/>
    <x v="1"/>
  </r>
  <r>
    <d v="2022-05-27T00:00:00"/>
    <s v="DH01176"/>
    <x v="7"/>
    <n v="1"/>
    <n v="3200"/>
    <n v="3200"/>
    <n v="1920"/>
    <n v="320"/>
    <n v="320"/>
    <n v="2560"/>
    <n v="640"/>
    <x v="0"/>
    <x v="4"/>
    <n v="2022"/>
    <n v="0"/>
    <x v="1"/>
  </r>
  <r>
    <d v="2022-05-27T00:00:00"/>
    <s v="DH01176"/>
    <x v="2"/>
    <n v="5"/>
    <n v="3500"/>
    <n v="17500"/>
    <n v="10500"/>
    <n v="1750"/>
    <n v="1750"/>
    <n v="14000"/>
    <n v="3500"/>
    <x v="0"/>
    <x v="4"/>
    <n v="2022"/>
    <n v="0"/>
    <x v="1"/>
  </r>
  <r>
    <d v="2022-05-28T00:00:00"/>
    <s v="DH01177"/>
    <x v="5"/>
    <n v="1"/>
    <n v="500"/>
    <n v="500"/>
    <n v="350"/>
    <n v="50"/>
    <n v="50"/>
    <n v="450"/>
    <n v="50"/>
    <x v="2"/>
    <x v="4"/>
    <n v="2022"/>
    <n v="1"/>
    <x v="0"/>
  </r>
  <r>
    <d v="2022-05-28T00:00:00"/>
    <s v="DH01178"/>
    <x v="1"/>
    <n v="1"/>
    <n v="2500"/>
    <n v="2500"/>
    <n v="1750"/>
    <n v="250"/>
    <n v="250"/>
    <n v="2250"/>
    <n v="250"/>
    <x v="3"/>
    <x v="4"/>
    <n v="2022"/>
    <n v="1"/>
    <x v="1"/>
  </r>
  <r>
    <d v="2022-05-28T00:00:00"/>
    <s v="DH01179"/>
    <x v="3"/>
    <n v="1"/>
    <n v="1200"/>
    <n v="1200"/>
    <n v="840"/>
    <n v="120"/>
    <n v="120"/>
    <n v="1080"/>
    <n v="120"/>
    <x v="0"/>
    <x v="4"/>
    <n v="2022"/>
    <n v="1"/>
    <x v="0"/>
  </r>
  <r>
    <d v="2022-05-28T00:00:00"/>
    <s v="DH01180"/>
    <x v="0"/>
    <n v="1"/>
    <n v="1000"/>
    <n v="1000"/>
    <n v="700"/>
    <n v="100"/>
    <n v="100"/>
    <n v="900"/>
    <n v="100"/>
    <x v="1"/>
    <x v="4"/>
    <n v="2022"/>
    <n v="1"/>
    <x v="1"/>
  </r>
  <r>
    <d v="2022-05-28T00:00:00"/>
    <s v="DH01181"/>
    <x v="8"/>
    <n v="1"/>
    <n v="4000"/>
    <n v="4000"/>
    <n v="2400"/>
    <n v="400"/>
    <n v="400"/>
    <n v="3200"/>
    <n v="800"/>
    <x v="2"/>
    <x v="4"/>
    <n v="2022"/>
    <n v="1"/>
    <x v="1"/>
  </r>
  <r>
    <d v="2022-05-28T00:00:00"/>
    <s v="DH01182"/>
    <x v="1"/>
    <n v="1"/>
    <n v="2500"/>
    <n v="2500"/>
    <n v="1750"/>
    <n v="250"/>
    <n v="250"/>
    <n v="2250"/>
    <n v="250"/>
    <x v="3"/>
    <x v="4"/>
    <n v="2022"/>
    <n v="1"/>
    <x v="0"/>
  </r>
  <r>
    <d v="2022-05-28T00:00:00"/>
    <s v="DH01183"/>
    <x v="2"/>
    <n v="3"/>
    <n v="3500"/>
    <n v="10500"/>
    <n v="6300"/>
    <n v="1050"/>
    <n v="1050"/>
    <n v="8400"/>
    <n v="2100"/>
    <x v="4"/>
    <x v="4"/>
    <n v="2022"/>
    <n v="1"/>
    <x v="1"/>
  </r>
  <r>
    <d v="2022-05-28T00:00:00"/>
    <s v="DH01184"/>
    <x v="6"/>
    <n v="5"/>
    <n v="1000"/>
    <n v="5000"/>
    <n v="3500"/>
    <n v="500"/>
    <n v="500"/>
    <n v="4500"/>
    <n v="500"/>
    <x v="5"/>
    <x v="4"/>
    <n v="2022"/>
    <n v="1"/>
    <x v="1"/>
  </r>
  <r>
    <d v="2022-05-29T00:00:00"/>
    <s v="DH01185"/>
    <x v="0"/>
    <n v="1"/>
    <n v="1000"/>
    <n v="1000"/>
    <n v="700"/>
    <n v="100"/>
    <n v="100"/>
    <n v="900"/>
    <n v="100"/>
    <x v="0"/>
    <x v="4"/>
    <n v="2022"/>
    <n v="1"/>
    <x v="1"/>
  </r>
  <r>
    <d v="2022-05-29T00:00:00"/>
    <s v="DH01186"/>
    <x v="1"/>
    <n v="1"/>
    <n v="2500"/>
    <n v="2500"/>
    <n v="1750"/>
    <n v="250"/>
    <n v="250"/>
    <n v="2250"/>
    <n v="250"/>
    <x v="1"/>
    <x v="4"/>
    <n v="2022"/>
    <n v="1"/>
    <x v="0"/>
  </r>
  <r>
    <d v="2022-05-29T00:00:00"/>
    <s v="DH01187"/>
    <x v="0"/>
    <n v="3"/>
    <n v="1000"/>
    <n v="3000"/>
    <n v="2100"/>
    <n v="300"/>
    <n v="300"/>
    <n v="2700"/>
    <n v="300"/>
    <x v="2"/>
    <x v="4"/>
    <n v="2022"/>
    <n v="1"/>
    <x v="1"/>
  </r>
  <r>
    <d v="2022-05-29T00:00:00"/>
    <s v="DH01188"/>
    <x v="0"/>
    <n v="2"/>
    <n v="1000"/>
    <n v="2000"/>
    <n v="1400"/>
    <n v="200"/>
    <n v="200"/>
    <n v="1800"/>
    <n v="200"/>
    <x v="3"/>
    <x v="4"/>
    <n v="2022"/>
    <n v="1"/>
    <x v="1"/>
  </r>
  <r>
    <d v="2022-05-29T00:00:00"/>
    <s v="DH01189"/>
    <x v="1"/>
    <n v="1"/>
    <n v="2500"/>
    <n v="2500"/>
    <n v="1750"/>
    <n v="250"/>
    <n v="250"/>
    <n v="2250"/>
    <n v="250"/>
    <x v="4"/>
    <x v="4"/>
    <n v="2022"/>
    <n v="1"/>
    <x v="1"/>
  </r>
  <r>
    <d v="2022-05-29T00:00:00"/>
    <s v="DH01190"/>
    <x v="2"/>
    <n v="4"/>
    <n v="3500"/>
    <n v="14000"/>
    <n v="8400"/>
    <n v="1400"/>
    <n v="1400"/>
    <n v="11200"/>
    <n v="2800"/>
    <x v="5"/>
    <x v="4"/>
    <n v="2022"/>
    <n v="1"/>
    <x v="1"/>
  </r>
  <r>
    <d v="2022-05-29T00:00:00"/>
    <s v="DH01191"/>
    <x v="3"/>
    <n v="2"/>
    <n v="1200"/>
    <n v="2400"/>
    <n v="1680"/>
    <n v="240"/>
    <n v="240"/>
    <n v="2160"/>
    <n v="240"/>
    <x v="2"/>
    <x v="4"/>
    <n v="2022"/>
    <n v="1"/>
    <x v="1"/>
  </r>
  <r>
    <d v="2022-05-29T00:00:00"/>
    <s v="DH01192"/>
    <x v="4"/>
    <n v="4"/>
    <n v="450"/>
    <n v="1800"/>
    <n v="1260"/>
    <n v="180"/>
    <n v="180"/>
    <n v="1620"/>
    <n v="180"/>
    <x v="3"/>
    <x v="4"/>
    <n v="2022"/>
    <n v="1"/>
    <x v="1"/>
  </r>
  <r>
    <d v="2022-05-29T00:00:00"/>
    <s v="DH01192"/>
    <x v="5"/>
    <n v="3"/>
    <n v="500"/>
    <n v="1500"/>
    <n v="1050"/>
    <n v="150"/>
    <n v="150"/>
    <n v="1350"/>
    <n v="150"/>
    <x v="3"/>
    <x v="4"/>
    <n v="2022"/>
    <n v="0"/>
    <x v="1"/>
  </r>
  <r>
    <d v="2022-05-29T00:00:00"/>
    <s v="DH01192"/>
    <x v="6"/>
    <n v="1"/>
    <n v="1000"/>
    <n v="1000"/>
    <n v="700"/>
    <n v="100"/>
    <n v="100"/>
    <n v="900"/>
    <n v="100"/>
    <x v="3"/>
    <x v="4"/>
    <n v="2022"/>
    <n v="0"/>
    <x v="1"/>
  </r>
  <r>
    <d v="2022-05-30T00:00:00"/>
    <s v="DH01193"/>
    <x v="7"/>
    <n v="2"/>
    <n v="3200"/>
    <n v="6400"/>
    <n v="3840"/>
    <n v="640"/>
    <n v="640"/>
    <n v="5120"/>
    <n v="1280"/>
    <x v="0"/>
    <x v="4"/>
    <n v="2022"/>
    <n v="1"/>
    <x v="1"/>
  </r>
  <r>
    <d v="2022-05-30T00:00:00"/>
    <s v="DH01194"/>
    <x v="8"/>
    <n v="1"/>
    <n v="4000"/>
    <n v="4000"/>
    <n v="2400"/>
    <n v="400"/>
    <n v="400"/>
    <n v="3200"/>
    <n v="800"/>
    <x v="1"/>
    <x v="4"/>
    <n v="2022"/>
    <n v="1"/>
    <x v="0"/>
  </r>
  <r>
    <d v="2022-05-30T00:00:00"/>
    <s v="DH01195"/>
    <x v="8"/>
    <n v="1"/>
    <n v="4000"/>
    <n v="4000"/>
    <n v="2400"/>
    <n v="400"/>
    <n v="400"/>
    <n v="3200"/>
    <n v="800"/>
    <x v="2"/>
    <x v="4"/>
    <n v="2022"/>
    <n v="1"/>
    <x v="0"/>
  </r>
  <r>
    <d v="2022-05-30T00:00:00"/>
    <s v="DH01196"/>
    <x v="8"/>
    <n v="1"/>
    <n v="4000"/>
    <n v="4000"/>
    <n v="2400"/>
    <n v="400"/>
    <n v="400"/>
    <n v="3200"/>
    <n v="800"/>
    <x v="3"/>
    <x v="4"/>
    <n v="2022"/>
    <n v="1"/>
    <x v="1"/>
  </r>
  <r>
    <d v="2022-05-30T00:00:00"/>
    <s v="DH01197"/>
    <x v="2"/>
    <n v="2"/>
    <n v="3500"/>
    <n v="7000"/>
    <n v="4200"/>
    <n v="700"/>
    <n v="700"/>
    <n v="5600"/>
    <n v="1400"/>
    <x v="0"/>
    <x v="4"/>
    <n v="2022"/>
    <n v="1"/>
    <x v="1"/>
  </r>
  <r>
    <d v="2022-05-30T00:00:00"/>
    <s v="DH01198"/>
    <x v="3"/>
    <n v="1"/>
    <n v="1200"/>
    <n v="1200"/>
    <n v="840"/>
    <n v="120"/>
    <n v="120"/>
    <n v="1080"/>
    <n v="120"/>
    <x v="1"/>
    <x v="4"/>
    <n v="2022"/>
    <n v="1"/>
    <x v="1"/>
  </r>
  <r>
    <d v="2022-05-30T00:00:00"/>
    <s v="DH01199"/>
    <x v="4"/>
    <n v="7"/>
    <n v="450"/>
    <n v="3150"/>
    <n v="2205"/>
    <n v="315"/>
    <n v="315"/>
    <n v="2835"/>
    <n v="315"/>
    <x v="2"/>
    <x v="4"/>
    <n v="2022"/>
    <n v="1"/>
    <x v="1"/>
  </r>
  <r>
    <d v="2022-05-30T00:00:00"/>
    <s v="DH01200"/>
    <x v="5"/>
    <n v="8"/>
    <n v="500"/>
    <n v="4000"/>
    <n v="2800"/>
    <n v="400"/>
    <n v="400"/>
    <n v="3600"/>
    <n v="400"/>
    <x v="3"/>
    <x v="4"/>
    <n v="2022"/>
    <n v="1"/>
    <x v="1"/>
  </r>
  <r>
    <d v="2022-05-31T00:00:00"/>
    <s v="DH01201"/>
    <x v="6"/>
    <n v="1"/>
    <n v="1000"/>
    <n v="1000"/>
    <n v="700"/>
    <n v="100"/>
    <n v="100"/>
    <n v="900"/>
    <n v="100"/>
    <x v="2"/>
    <x v="4"/>
    <n v="2022"/>
    <n v="1"/>
    <x v="1"/>
  </r>
  <r>
    <d v="2022-05-31T00:00:00"/>
    <s v="DH01202"/>
    <x v="6"/>
    <n v="2"/>
    <n v="1000"/>
    <n v="2000"/>
    <n v="1400"/>
    <n v="200"/>
    <n v="200"/>
    <n v="1800"/>
    <n v="200"/>
    <x v="3"/>
    <x v="4"/>
    <n v="2022"/>
    <n v="1"/>
    <x v="0"/>
  </r>
  <r>
    <d v="2022-05-31T00:00:00"/>
    <s v="DH01203"/>
    <x v="8"/>
    <n v="1"/>
    <n v="4000"/>
    <n v="4000"/>
    <n v="2400"/>
    <n v="400"/>
    <n v="400"/>
    <n v="3200"/>
    <n v="800"/>
    <x v="4"/>
    <x v="4"/>
    <n v="2022"/>
    <n v="1"/>
    <x v="0"/>
  </r>
  <r>
    <d v="2022-05-31T00:00:00"/>
    <s v="DH01204"/>
    <x v="0"/>
    <n v="6"/>
    <n v="1000"/>
    <n v="6000"/>
    <n v="4200"/>
    <n v="600"/>
    <n v="600"/>
    <n v="5400"/>
    <n v="600"/>
    <x v="5"/>
    <x v="4"/>
    <n v="2022"/>
    <n v="1"/>
    <x v="0"/>
  </r>
  <r>
    <d v="2022-05-31T00:00:00"/>
    <s v="DH01205"/>
    <x v="1"/>
    <n v="7"/>
    <n v="2500"/>
    <n v="17500"/>
    <n v="12250"/>
    <n v="1750"/>
    <n v="1750"/>
    <n v="15750"/>
    <n v="1750"/>
    <x v="0"/>
    <x v="4"/>
    <n v="2022"/>
    <n v="1"/>
    <x v="1"/>
  </r>
  <r>
    <d v="2022-05-31T00:00:00"/>
    <s v="DH01206"/>
    <x v="0"/>
    <n v="4"/>
    <n v="1000"/>
    <n v="4000"/>
    <n v="2800"/>
    <n v="400"/>
    <n v="400"/>
    <n v="3600"/>
    <n v="400"/>
    <x v="1"/>
    <x v="4"/>
    <n v="2022"/>
    <n v="1"/>
    <x v="0"/>
  </r>
  <r>
    <d v="2022-05-31T00:00:00"/>
    <s v="DH01207"/>
    <x v="1"/>
    <n v="1"/>
    <n v="2500"/>
    <n v="2500"/>
    <n v="1750"/>
    <n v="250"/>
    <n v="250"/>
    <n v="2250"/>
    <n v="250"/>
    <x v="2"/>
    <x v="4"/>
    <n v="2022"/>
    <n v="1"/>
    <x v="1"/>
  </r>
  <r>
    <d v="2022-05-31T00:00:00"/>
    <s v="DH01208"/>
    <x v="8"/>
    <n v="1"/>
    <n v="4000"/>
    <n v="4000"/>
    <n v="2400"/>
    <n v="400"/>
    <n v="400"/>
    <n v="3200"/>
    <n v="800"/>
    <x v="1"/>
    <x v="4"/>
    <n v="2022"/>
    <n v="1"/>
    <x v="1"/>
  </r>
  <r>
    <d v="2022-05-31T00:00:00"/>
    <s v="DH01208"/>
    <x v="2"/>
    <n v="1"/>
    <n v="3500"/>
    <n v="3500"/>
    <n v="2100"/>
    <n v="350"/>
    <n v="350"/>
    <n v="2800"/>
    <n v="700"/>
    <x v="1"/>
    <x v="4"/>
    <n v="2022"/>
    <n v="0"/>
    <x v="1"/>
  </r>
  <r>
    <d v="2022-05-31T00:00:00"/>
    <s v="DH01208"/>
    <x v="3"/>
    <n v="6"/>
    <n v="1200"/>
    <n v="7200"/>
    <n v="5040"/>
    <n v="720"/>
    <n v="720"/>
    <n v="6480"/>
    <n v="720"/>
    <x v="1"/>
    <x v="4"/>
    <n v="2022"/>
    <n v="0"/>
    <x v="1"/>
  </r>
  <r>
    <d v="2022-06-01T00:00:00"/>
    <s v="DH01209"/>
    <x v="4"/>
    <n v="1"/>
    <n v="450"/>
    <n v="450"/>
    <n v="315"/>
    <n v="45"/>
    <n v="45"/>
    <n v="405"/>
    <n v="45"/>
    <x v="2"/>
    <x v="5"/>
    <n v="2022"/>
    <n v="1"/>
    <x v="0"/>
  </r>
  <r>
    <d v="2022-06-01T00:00:00"/>
    <s v="DH01210"/>
    <x v="0"/>
    <n v="1"/>
    <n v="1000"/>
    <n v="1000"/>
    <n v="700"/>
    <n v="100"/>
    <n v="100"/>
    <n v="900"/>
    <n v="100"/>
    <x v="3"/>
    <x v="5"/>
    <n v="2022"/>
    <n v="1"/>
    <x v="1"/>
  </r>
  <r>
    <d v="2022-06-01T00:00:00"/>
    <s v="DH01211"/>
    <x v="8"/>
    <n v="1"/>
    <n v="4000"/>
    <n v="4000"/>
    <n v="2400"/>
    <n v="400"/>
    <n v="400"/>
    <n v="3200"/>
    <n v="800"/>
    <x v="0"/>
    <x v="5"/>
    <n v="2022"/>
    <n v="1"/>
    <x v="1"/>
  </r>
  <r>
    <d v="2022-06-01T00:00:00"/>
    <s v="DH01212"/>
    <x v="1"/>
    <n v="3"/>
    <n v="2500"/>
    <n v="7500"/>
    <n v="5250"/>
    <n v="750"/>
    <n v="750"/>
    <n v="6750"/>
    <n v="750"/>
    <x v="1"/>
    <x v="5"/>
    <n v="2022"/>
    <n v="1"/>
    <x v="1"/>
  </r>
  <r>
    <d v="2022-06-01T00:00:00"/>
    <s v="DH01213"/>
    <x v="2"/>
    <n v="4"/>
    <n v="3500"/>
    <n v="14000"/>
    <n v="8400"/>
    <n v="1400"/>
    <n v="1400"/>
    <n v="11200"/>
    <n v="2800"/>
    <x v="2"/>
    <x v="5"/>
    <n v="2022"/>
    <n v="1"/>
    <x v="1"/>
  </r>
  <r>
    <d v="2022-06-01T00:00:00"/>
    <s v="DH01214"/>
    <x v="6"/>
    <n v="1"/>
    <n v="1000"/>
    <n v="1000"/>
    <n v="700"/>
    <n v="100"/>
    <n v="100"/>
    <n v="900"/>
    <n v="100"/>
    <x v="3"/>
    <x v="5"/>
    <n v="2022"/>
    <n v="1"/>
    <x v="1"/>
  </r>
  <r>
    <d v="2022-06-01T00:00:00"/>
    <s v="DH01215"/>
    <x v="4"/>
    <n v="2"/>
    <n v="450"/>
    <n v="900"/>
    <n v="630"/>
    <n v="90"/>
    <n v="90"/>
    <n v="810"/>
    <n v="90"/>
    <x v="4"/>
    <x v="5"/>
    <n v="2022"/>
    <n v="1"/>
    <x v="0"/>
  </r>
  <r>
    <d v="2022-06-01T00:00:00"/>
    <s v="DH01216"/>
    <x v="5"/>
    <n v="4"/>
    <n v="500"/>
    <n v="2000"/>
    <n v="1400"/>
    <n v="200"/>
    <n v="200"/>
    <n v="1800"/>
    <n v="200"/>
    <x v="5"/>
    <x v="5"/>
    <n v="2022"/>
    <n v="1"/>
    <x v="0"/>
  </r>
  <r>
    <d v="2022-06-02T00:00:00"/>
    <s v="DH01217"/>
    <x v="5"/>
    <n v="1"/>
    <n v="500"/>
    <n v="500"/>
    <n v="350"/>
    <n v="50"/>
    <n v="50"/>
    <n v="450"/>
    <n v="50"/>
    <x v="0"/>
    <x v="5"/>
    <n v="2022"/>
    <n v="1"/>
    <x v="1"/>
  </r>
  <r>
    <d v="2022-06-02T00:00:00"/>
    <s v="DH01218"/>
    <x v="0"/>
    <n v="1"/>
    <n v="1000"/>
    <n v="1000"/>
    <n v="700"/>
    <n v="100"/>
    <n v="100"/>
    <n v="900"/>
    <n v="100"/>
    <x v="1"/>
    <x v="5"/>
    <n v="2022"/>
    <n v="1"/>
    <x v="1"/>
  </r>
  <r>
    <d v="2022-06-02T00:00:00"/>
    <s v="DH01219"/>
    <x v="2"/>
    <n v="3"/>
    <n v="3500"/>
    <n v="10500"/>
    <n v="6300"/>
    <n v="1050"/>
    <n v="1050"/>
    <n v="8400"/>
    <n v="2100"/>
    <x v="2"/>
    <x v="5"/>
    <n v="2022"/>
    <n v="1"/>
    <x v="1"/>
  </r>
  <r>
    <d v="2022-06-02T00:00:00"/>
    <s v="DH01220"/>
    <x v="1"/>
    <n v="2"/>
    <n v="2500"/>
    <n v="5000"/>
    <n v="3500"/>
    <n v="500"/>
    <n v="500"/>
    <n v="4500"/>
    <n v="500"/>
    <x v="3"/>
    <x v="5"/>
    <n v="2022"/>
    <n v="1"/>
    <x v="1"/>
  </r>
  <r>
    <d v="2022-06-02T00:00:00"/>
    <s v="DH01221"/>
    <x v="7"/>
    <n v="3"/>
    <n v="3200"/>
    <n v="9600"/>
    <n v="5760"/>
    <n v="960"/>
    <n v="960"/>
    <n v="7680"/>
    <n v="1920"/>
    <x v="4"/>
    <x v="5"/>
    <n v="2022"/>
    <n v="1"/>
    <x v="0"/>
  </r>
  <r>
    <d v="2022-06-02T00:00:00"/>
    <s v="DH01222"/>
    <x v="7"/>
    <n v="4"/>
    <n v="3200"/>
    <n v="12800"/>
    <n v="7680"/>
    <n v="1280"/>
    <n v="1280"/>
    <n v="10240"/>
    <n v="2560"/>
    <x v="5"/>
    <x v="5"/>
    <n v="2022"/>
    <n v="1"/>
    <x v="1"/>
  </r>
  <r>
    <d v="2022-06-02T00:00:00"/>
    <s v="DH01223"/>
    <x v="2"/>
    <n v="6"/>
    <n v="3500"/>
    <n v="21000"/>
    <n v="12600"/>
    <n v="2100"/>
    <n v="2100"/>
    <n v="16800"/>
    <n v="4200"/>
    <x v="4"/>
    <x v="5"/>
    <n v="2022"/>
    <n v="1"/>
    <x v="1"/>
  </r>
  <r>
    <d v="2022-06-02T00:00:00"/>
    <s v="DH01224"/>
    <x v="5"/>
    <n v="8"/>
    <n v="500"/>
    <n v="4000"/>
    <n v="2800"/>
    <n v="400"/>
    <n v="400"/>
    <n v="3600"/>
    <n v="400"/>
    <x v="2"/>
    <x v="5"/>
    <n v="2022"/>
    <n v="1"/>
    <x v="1"/>
  </r>
  <r>
    <d v="2022-06-02T00:00:00"/>
    <s v="DH01224"/>
    <x v="1"/>
    <n v="9"/>
    <n v="2500"/>
    <n v="22500"/>
    <n v="15749.999999999998"/>
    <n v="2250"/>
    <n v="2250"/>
    <n v="20250"/>
    <n v="2250.0000000000018"/>
    <x v="2"/>
    <x v="5"/>
    <n v="2022"/>
    <n v="0"/>
    <x v="1"/>
  </r>
  <r>
    <d v="2022-06-02T00:00:00"/>
    <s v="DH01224"/>
    <x v="3"/>
    <n v="10"/>
    <n v="1200"/>
    <n v="12000"/>
    <n v="8400"/>
    <n v="1200"/>
    <n v="1200"/>
    <n v="10800"/>
    <n v="1200"/>
    <x v="2"/>
    <x v="5"/>
    <n v="2022"/>
    <n v="0"/>
    <x v="1"/>
  </r>
  <r>
    <d v="2022-06-03T00:00:00"/>
    <s v="DH01225"/>
    <x v="0"/>
    <n v="12"/>
    <n v="1000"/>
    <n v="12000"/>
    <n v="8400"/>
    <n v="1200"/>
    <n v="1200"/>
    <n v="10800"/>
    <n v="1200"/>
    <x v="2"/>
    <x v="5"/>
    <n v="2022"/>
    <n v="1"/>
    <x v="0"/>
  </r>
  <r>
    <d v="2022-06-03T00:00:00"/>
    <s v="DH01226"/>
    <x v="8"/>
    <n v="1"/>
    <n v="4000"/>
    <n v="4000"/>
    <n v="2400"/>
    <n v="400"/>
    <n v="400"/>
    <n v="3200"/>
    <n v="800"/>
    <x v="3"/>
    <x v="5"/>
    <n v="2022"/>
    <n v="1"/>
    <x v="1"/>
  </r>
  <r>
    <d v="2022-06-03T00:00:00"/>
    <s v="DH01227"/>
    <x v="0"/>
    <n v="16"/>
    <n v="1000"/>
    <n v="16000"/>
    <n v="11200"/>
    <n v="1600"/>
    <n v="1600"/>
    <n v="14400"/>
    <n v="1600"/>
    <x v="0"/>
    <x v="5"/>
    <n v="2022"/>
    <n v="1"/>
    <x v="1"/>
  </r>
  <r>
    <d v="2022-06-03T00:00:00"/>
    <s v="DH01228"/>
    <x v="1"/>
    <n v="1"/>
    <n v="2500"/>
    <n v="2500"/>
    <n v="1750"/>
    <n v="250"/>
    <n v="250"/>
    <n v="2250"/>
    <n v="250"/>
    <x v="1"/>
    <x v="5"/>
    <n v="2022"/>
    <n v="1"/>
    <x v="1"/>
  </r>
  <r>
    <d v="2022-06-03T00:00:00"/>
    <s v="DH01229"/>
    <x v="2"/>
    <n v="1"/>
    <n v="3500"/>
    <n v="3500"/>
    <n v="2100"/>
    <n v="350"/>
    <n v="350"/>
    <n v="2800"/>
    <n v="700"/>
    <x v="2"/>
    <x v="5"/>
    <n v="2022"/>
    <n v="1"/>
    <x v="1"/>
  </r>
  <r>
    <d v="2022-06-03T00:00:00"/>
    <s v="DH01230"/>
    <x v="3"/>
    <n v="2"/>
    <n v="1200"/>
    <n v="2400"/>
    <n v="1680"/>
    <n v="240"/>
    <n v="240"/>
    <n v="2160"/>
    <n v="240"/>
    <x v="3"/>
    <x v="5"/>
    <n v="2022"/>
    <n v="1"/>
    <x v="1"/>
  </r>
  <r>
    <d v="2022-06-03T00:00:00"/>
    <s v="DH01231"/>
    <x v="4"/>
    <n v="5"/>
    <n v="450"/>
    <n v="2250"/>
    <n v="1575"/>
    <n v="225"/>
    <n v="225"/>
    <n v="2025"/>
    <n v="225"/>
    <x v="4"/>
    <x v="5"/>
    <n v="2022"/>
    <n v="1"/>
    <x v="1"/>
  </r>
  <r>
    <d v="2022-06-03T00:00:00"/>
    <s v="DH01231"/>
    <x v="5"/>
    <n v="7"/>
    <n v="500"/>
    <n v="3500"/>
    <n v="2450"/>
    <n v="350"/>
    <n v="350"/>
    <n v="3150"/>
    <n v="350"/>
    <x v="4"/>
    <x v="5"/>
    <n v="2022"/>
    <n v="0"/>
    <x v="1"/>
  </r>
  <r>
    <d v="2022-06-03T00:00:00"/>
    <s v="DH01231"/>
    <x v="6"/>
    <n v="8"/>
    <n v="1000"/>
    <n v="8000"/>
    <n v="5600"/>
    <n v="800"/>
    <n v="800"/>
    <n v="7200"/>
    <n v="800"/>
    <x v="4"/>
    <x v="5"/>
    <n v="2022"/>
    <n v="0"/>
    <x v="1"/>
  </r>
  <r>
    <d v="2022-06-03T00:00:00"/>
    <s v="DH01231"/>
    <x v="7"/>
    <n v="1"/>
    <n v="3200"/>
    <n v="3200"/>
    <n v="1920"/>
    <n v="320"/>
    <n v="320"/>
    <n v="2560"/>
    <n v="640"/>
    <x v="4"/>
    <x v="5"/>
    <n v="2022"/>
    <n v="0"/>
    <x v="1"/>
  </r>
  <r>
    <d v="2022-06-03T00:00:00"/>
    <s v="DH01231"/>
    <x v="8"/>
    <n v="1"/>
    <n v="4000"/>
    <n v="4000"/>
    <n v="2400"/>
    <n v="400"/>
    <n v="400"/>
    <n v="3200"/>
    <n v="800"/>
    <x v="4"/>
    <x v="5"/>
    <n v="2022"/>
    <n v="0"/>
    <x v="1"/>
  </r>
  <r>
    <d v="2022-06-03T00:00:00"/>
    <s v="DH01231"/>
    <x v="8"/>
    <n v="1"/>
    <n v="4000"/>
    <n v="4000"/>
    <n v="2400"/>
    <n v="400"/>
    <n v="400"/>
    <n v="3200"/>
    <n v="800"/>
    <x v="4"/>
    <x v="5"/>
    <n v="2022"/>
    <n v="0"/>
    <x v="1"/>
  </r>
  <r>
    <d v="2022-06-03T00:00:00"/>
    <s v="DH01231"/>
    <x v="8"/>
    <n v="1"/>
    <n v="4000"/>
    <n v="4000"/>
    <n v="2400"/>
    <n v="400"/>
    <n v="400"/>
    <n v="3200"/>
    <n v="800"/>
    <x v="4"/>
    <x v="5"/>
    <n v="2022"/>
    <n v="0"/>
    <x v="1"/>
  </r>
  <r>
    <d v="2022-06-04T00:00:00"/>
    <s v="DH01233"/>
    <x v="2"/>
    <n v="4"/>
    <n v="3500"/>
    <n v="14000"/>
    <n v="8400"/>
    <n v="1400"/>
    <n v="1400"/>
    <n v="11200"/>
    <n v="2800"/>
    <x v="5"/>
    <x v="5"/>
    <n v="2022"/>
    <n v="1"/>
    <x v="0"/>
  </r>
  <r>
    <d v="2022-06-04T00:00:00"/>
    <s v="DH01234"/>
    <x v="3"/>
    <n v="4"/>
    <n v="1200"/>
    <n v="4800"/>
    <n v="3360"/>
    <n v="480"/>
    <n v="480"/>
    <n v="4320"/>
    <n v="480"/>
    <x v="2"/>
    <x v="5"/>
    <n v="2022"/>
    <n v="1"/>
    <x v="1"/>
  </r>
  <r>
    <d v="2022-06-04T00:00:00"/>
    <s v="DH01235"/>
    <x v="4"/>
    <n v="1"/>
    <n v="450"/>
    <n v="450"/>
    <n v="315"/>
    <n v="45"/>
    <n v="45"/>
    <n v="405"/>
    <n v="45"/>
    <x v="3"/>
    <x v="5"/>
    <n v="2022"/>
    <n v="1"/>
    <x v="1"/>
  </r>
  <r>
    <d v="2022-06-04T00:00:00"/>
    <s v="DH01236"/>
    <x v="5"/>
    <n v="1"/>
    <n v="500"/>
    <n v="500"/>
    <n v="350"/>
    <n v="50"/>
    <n v="50"/>
    <n v="450"/>
    <n v="50"/>
    <x v="4"/>
    <x v="5"/>
    <n v="2022"/>
    <n v="1"/>
    <x v="0"/>
  </r>
  <r>
    <d v="2022-06-04T00:00:00"/>
    <s v="DH01237"/>
    <x v="6"/>
    <n v="1"/>
    <n v="1000"/>
    <n v="1000"/>
    <n v="700"/>
    <n v="100"/>
    <n v="100"/>
    <n v="900"/>
    <n v="100"/>
    <x v="5"/>
    <x v="5"/>
    <n v="2022"/>
    <n v="1"/>
    <x v="0"/>
  </r>
  <r>
    <d v="2022-06-04T00:00:00"/>
    <s v="DH01238"/>
    <x v="6"/>
    <n v="2"/>
    <n v="1000"/>
    <n v="2000"/>
    <n v="1400"/>
    <n v="200"/>
    <n v="200"/>
    <n v="1800"/>
    <n v="200"/>
    <x v="0"/>
    <x v="5"/>
    <n v="2022"/>
    <n v="1"/>
    <x v="1"/>
  </r>
  <r>
    <d v="2022-06-04T00:00:00"/>
    <s v="DH01239"/>
    <x v="8"/>
    <n v="1"/>
    <n v="4000"/>
    <n v="4000"/>
    <n v="2400"/>
    <n v="400"/>
    <n v="400"/>
    <n v="3200"/>
    <n v="800"/>
    <x v="1"/>
    <x v="5"/>
    <n v="2022"/>
    <n v="1"/>
    <x v="1"/>
  </r>
  <r>
    <d v="2022-06-04T00:00:00"/>
    <s v="DH01240"/>
    <x v="0"/>
    <n v="3"/>
    <n v="1000"/>
    <n v="3000"/>
    <n v="2100"/>
    <n v="300"/>
    <n v="300"/>
    <n v="2700"/>
    <n v="300"/>
    <x v="0"/>
    <x v="5"/>
    <n v="2022"/>
    <n v="1"/>
    <x v="1"/>
  </r>
  <r>
    <d v="2022-06-04T00:00:00"/>
    <s v="DH01240"/>
    <x v="1"/>
    <n v="8"/>
    <n v="2500"/>
    <n v="20000"/>
    <n v="14000"/>
    <n v="2000"/>
    <n v="2000"/>
    <n v="18000"/>
    <n v="2000"/>
    <x v="0"/>
    <x v="5"/>
    <n v="2022"/>
    <n v="0"/>
    <x v="1"/>
  </r>
  <r>
    <d v="2022-06-04T00:00:00"/>
    <s v="DH01240"/>
    <x v="0"/>
    <n v="9"/>
    <n v="1000"/>
    <n v="9000"/>
    <n v="6300"/>
    <n v="900"/>
    <n v="900"/>
    <n v="8100"/>
    <n v="900"/>
    <x v="0"/>
    <x v="5"/>
    <n v="2022"/>
    <n v="0"/>
    <x v="1"/>
  </r>
  <r>
    <d v="2022-06-05T00:00:00"/>
    <s v="DH01241"/>
    <x v="1"/>
    <n v="1"/>
    <n v="2500"/>
    <n v="2500"/>
    <n v="1750"/>
    <n v="250"/>
    <n v="250"/>
    <n v="2250"/>
    <n v="250"/>
    <x v="1"/>
    <x v="5"/>
    <n v="2022"/>
    <n v="1"/>
    <x v="0"/>
  </r>
  <r>
    <d v="2022-06-05T00:00:00"/>
    <s v="DH01242"/>
    <x v="8"/>
    <n v="1"/>
    <n v="4000"/>
    <n v="4000"/>
    <n v="2400"/>
    <n v="400"/>
    <n v="400"/>
    <n v="3200"/>
    <n v="800"/>
    <x v="2"/>
    <x v="5"/>
    <n v="2022"/>
    <n v="1"/>
    <x v="0"/>
  </r>
  <r>
    <d v="2022-06-05T00:00:00"/>
    <s v="DH01243"/>
    <x v="2"/>
    <n v="6"/>
    <n v="3500"/>
    <n v="21000"/>
    <n v="12600"/>
    <n v="2100"/>
    <n v="2100"/>
    <n v="16800"/>
    <n v="4200"/>
    <x v="3"/>
    <x v="5"/>
    <n v="2022"/>
    <n v="1"/>
    <x v="1"/>
  </r>
  <r>
    <d v="2022-06-05T00:00:00"/>
    <s v="DH01244"/>
    <x v="3"/>
    <n v="15"/>
    <n v="1200"/>
    <n v="18000"/>
    <n v="12600"/>
    <n v="1800"/>
    <n v="1800"/>
    <n v="16200"/>
    <n v="1800"/>
    <x v="2"/>
    <x v="5"/>
    <n v="2022"/>
    <n v="1"/>
    <x v="1"/>
  </r>
  <r>
    <d v="2022-06-05T00:00:00"/>
    <s v="DH01245"/>
    <x v="4"/>
    <n v="10"/>
    <n v="450"/>
    <n v="4500"/>
    <n v="3150"/>
    <n v="450"/>
    <n v="450"/>
    <n v="4050"/>
    <n v="450"/>
    <x v="3"/>
    <x v="5"/>
    <n v="2022"/>
    <n v="1"/>
    <x v="1"/>
  </r>
  <r>
    <d v="2022-06-05T00:00:00"/>
    <s v="DH01246"/>
    <x v="0"/>
    <n v="7"/>
    <n v="1000"/>
    <n v="7000"/>
    <n v="4900"/>
    <n v="700"/>
    <n v="700"/>
    <n v="6300"/>
    <n v="700"/>
    <x v="4"/>
    <x v="5"/>
    <n v="2022"/>
    <n v="1"/>
    <x v="1"/>
  </r>
  <r>
    <d v="2022-06-05T00:00:00"/>
    <s v="DH01247"/>
    <x v="8"/>
    <n v="1"/>
    <n v="4000"/>
    <n v="4000"/>
    <n v="2400"/>
    <n v="400"/>
    <n v="400"/>
    <n v="3200"/>
    <n v="800"/>
    <x v="5"/>
    <x v="5"/>
    <n v="2022"/>
    <n v="1"/>
    <x v="0"/>
  </r>
  <r>
    <d v="2022-06-05T00:00:00"/>
    <s v="DH01248"/>
    <x v="1"/>
    <n v="1"/>
    <n v="2500"/>
    <n v="2500"/>
    <n v="1750"/>
    <n v="250"/>
    <n v="250"/>
    <n v="2250"/>
    <n v="250"/>
    <x v="0"/>
    <x v="5"/>
    <n v="2022"/>
    <n v="1"/>
    <x v="1"/>
  </r>
  <r>
    <d v="2022-06-06T00:00:00"/>
    <s v="DH01249"/>
    <x v="2"/>
    <n v="5"/>
    <n v="3500"/>
    <n v="17500"/>
    <n v="10500"/>
    <n v="1750"/>
    <n v="1750"/>
    <n v="14000"/>
    <n v="3500"/>
    <x v="1"/>
    <x v="5"/>
    <n v="2022"/>
    <n v="1"/>
    <x v="1"/>
  </r>
  <r>
    <d v="2022-06-06T00:00:00"/>
    <s v="DH01250"/>
    <x v="6"/>
    <n v="1"/>
    <n v="1000"/>
    <n v="1000"/>
    <n v="700"/>
    <n v="100"/>
    <n v="100"/>
    <n v="900"/>
    <n v="100"/>
    <x v="2"/>
    <x v="5"/>
    <n v="2022"/>
    <n v="1"/>
    <x v="1"/>
  </r>
  <r>
    <d v="2022-06-06T00:00:00"/>
    <s v="DH01251"/>
    <x v="4"/>
    <n v="1"/>
    <n v="450"/>
    <n v="450"/>
    <n v="315"/>
    <n v="45"/>
    <n v="45"/>
    <n v="405"/>
    <n v="45"/>
    <x v="3"/>
    <x v="5"/>
    <n v="2022"/>
    <n v="1"/>
    <x v="1"/>
  </r>
  <r>
    <d v="2022-06-06T00:00:00"/>
    <s v="DH01252"/>
    <x v="5"/>
    <n v="1"/>
    <n v="500"/>
    <n v="500"/>
    <n v="350"/>
    <n v="50"/>
    <n v="50"/>
    <n v="450"/>
    <n v="50"/>
    <x v="0"/>
    <x v="5"/>
    <n v="2022"/>
    <n v="1"/>
    <x v="1"/>
  </r>
  <r>
    <d v="2022-06-06T00:00:00"/>
    <s v="DH01253"/>
    <x v="5"/>
    <n v="1"/>
    <n v="500"/>
    <n v="500"/>
    <n v="350"/>
    <n v="50"/>
    <n v="50"/>
    <n v="450"/>
    <n v="50"/>
    <x v="1"/>
    <x v="5"/>
    <n v="2022"/>
    <n v="1"/>
    <x v="1"/>
  </r>
  <r>
    <d v="2022-06-06T00:00:00"/>
    <s v="DH01254"/>
    <x v="0"/>
    <n v="5"/>
    <n v="1000"/>
    <n v="5000"/>
    <n v="3500"/>
    <n v="500"/>
    <n v="500"/>
    <n v="4500"/>
    <n v="500"/>
    <x v="2"/>
    <x v="5"/>
    <n v="2022"/>
    <n v="1"/>
    <x v="1"/>
  </r>
  <r>
    <d v="2022-06-06T00:00:00"/>
    <s v="DH01255"/>
    <x v="2"/>
    <n v="1"/>
    <n v="3500"/>
    <n v="3500"/>
    <n v="2100"/>
    <n v="350"/>
    <n v="350"/>
    <n v="2800"/>
    <n v="700"/>
    <x v="3"/>
    <x v="5"/>
    <n v="2022"/>
    <n v="1"/>
    <x v="1"/>
  </r>
  <r>
    <d v="2022-06-06T00:00:00"/>
    <s v="DH01256"/>
    <x v="1"/>
    <n v="3"/>
    <n v="2500"/>
    <n v="7500"/>
    <n v="5250"/>
    <n v="750"/>
    <n v="750"/>
    <n v="6750"/>
    <n v="750"/>
    <x v="3"/>
    <x v="5"/>
    <n v="2022"/>
    <n v="1"/>
    <x v="1"/>
  </r>
  <r>
    <d v="2022-06-06T00:00:00"/>
    <s v="DH01256"/>
    <x v="7"/>
    <n v="5"/>
    <n v="3200"/>
    <n v="16000"/>
    <n v="9600"/>
    <n v="1600"/>
    <n v="1600"/>
    <n v="12800"/>
    <n v="3200"/>
    <x v="3"/>
    <x v="5"/>
    <n v="2022"/>
    <n v="0"/>
    <x v="1"/>
  </r>
  <r>
    <d v="2022-06-06T00:00:00"/>
    <s v="DH01256"/>
    <x v="7"/>
    <n v="1"/>
    <n v="3200"/>
    <n v="3200"/>
    <n v="1920"/>
    <n v="320"/>
    <n v="320"/>
    <n v="2560"/>
    <n v="640"/>
    <x v="3"/>
    <x v="5"/>
    <n v="2022"/>
    <n v="0"/>
    <x v="1"/>
  </r>
  <r>
    <d v="2022-06-07T00:00:00"/>
    <s v="DH01257"/>
    <x v="2"/>
    <n v="1"/>
    <n v="3500"/>
    <n v="3500"/>
    <n v="2100"/>
    <n v="350"/>
    <n v="350"/>
    <n v="2800"/>
    <n v="700"/>
    <x v="3"/>
    <x v="5"/>
    <n v="2022"/>
    <n v="1"/>
    <x v="1"/>
  </r>
  <r>
    <d v="2022-06-07T00:00:00"/>
    <s v="DH01258"/>
    <x v="5"/>
    <n v="3"/>
    <n v="500"/>
    <n v="1500"/>
    <n v="1050"/>
    <n v="150"/>
    <n v="150"/>
    <n v="1350"/>
    <n v="150"/>
    <x v="4"/>
    <x v="5"/>
    <n v="2022"/>
    <n v="1"/>
    <x v="0"/>
  </r>
  <r>
    <d v="2022-06-07T00:00:00"/>
    <s v="DH01259"/>
    <x v="1"/>
    <n v="2"/>
    <n v="2500"/>
    <n v="5000"/>
    <n v="3500"/>
    <n v="500"/>
    <n v="500"/>
    <n v="4500"/>
    <n v="500"/>
    <x v="5"/>
    <x v="5"/>
    <n v="2022"/>
    <n v="1"/>
    <x v="1"/>
  </r>
  <r>
    <d v="2022-06-07T00:00:00"/>
    <s v="DH01260"/>
    <x v="3"/>
    <n v="1"/>
    <n v="1200"/>
    <n v="1200"/>
    <n v="840"/>
    <n v="120"/>
    <n v="120"/>
    <n v="1080"/>
    <n v="120"/>
    <x v="0"/>
    <x v="5"/>
    <n v="2022"/>
    <n v="1"/>
    <x v="0"/>
  </r>
  <r>
    <d v="2022-06-07T00:00:00"/>
    <s v="DH01261"/>
    <x v="0"/>
    <n v="4"/>
    <n v="1000"/>
    <n v="4000"/>
    <n v="2800"/>
    <n v="400"/>
    <n v="400"/>
    <n v="3600"/>
    <n v="400"/>
    <x v="1"/>
    <x v="5"/>
    <n v="2022"/>
    <n v="1"/>
    <x v="1"/>
  </r>
  <r>
    <d v="2022-06-07T00:00:00"/>
    <s v="DH01262"/>
    <x v="8"/>
    <n v="1"/>
    <n v="4000"/>
    <n v="4000"/>
    <n v="2400"/>
    <n v="400"/>
    <n v="400"/>
    <n v="3200"/>
    <n v="800"/>
    <x v="2"/>
    <x v="5"/>
    <n v="2022"/>
    <n v="1"/>
    <x v="1"/>
  </r>
  <r>
    <d v="2022-06-07T00:00:00"/>
    <s v="DH01263"/>
    <x v="0"/>
    <n v="7"/>
    <n v="1000"/>
    <n v="7000"/>
    <n v="4900"/>
    <n v="700"/>
    <n v="700"/>
    <n v="6300"/>
    <n v="700"/>
    <x v="3"/>
    <x v="5"/>
    <n v="2022"/>
    <n v="1"/>
    <x v="0"/>
  </r>
  <r>
    <d v="2022-06-07T00:00:00"/>
    <s v="DH01264"/>
    <x v="2"/>
    <n v="4"/>
    <n v="3500"/>
    <n v="14000"/>
    <n v="8400"/>
    <n v="1400"/>
    <n v="1400"/>
    <n v="11200"/>
    <n v="2800"/>
    <x v="4"/>
    <x v="5"/>
    <n v="2022"/>
    <n v="1"/>
    <x v="1"/>
  </r>
  <r>
    <d v="2022-06-08T00:00:00"/>
    <s v="DH01265"/>
    <x v="1"/>
    <n v="1"/>
    <n v="2500"/>
    <n v="2500"/>
    <n v="1750"/>
    <n v="250"/>
    <n v="250"/>
    <n v="2250"/>
    <n v="250"/>
    <x v="5"/>
    <x v="5"/>
    <n v="2022"/>
    <n v="1"/>
    <x v="0"/>
  </r>
  <r>
    <d v="2022-06-08T00:00:00"/>
    <s v="DH01266"/>
    <x v="1"/>
    <n v="5"/>
    <n v="2500"/>
    <n v="12500"/>
    <n v="8750"/>
    <n v="1250"/>
    <n v="1250"/>
    <n v="11250"/>
    <n v="1250"/>
    <x v="4"/>
    <x v="5"/>
    <n v="2022"/>
    <n v="1"/>
    <x v="1"/>
  </r>
  <r>
    <d v="2022-06-08T00:00:00"/>
    <s v="DH01267"/>
    <x v="0"/>
    <n v="1"/>
    <n v="1000"/>
    <n v="1000"/>
    <n v="700"/>
    <n v="100"/>
    <n v="100"/>
    <n v="900"/>
    <n v="100"/>
    <x v="5"/>
    <x v="5"/>
    <n v="2022"/>
    <n v="1"/>
    <x v="1"/>
  </r>
  <r>
    <d v="2022-06-08T00:00:00"/>
    <s v="DH01268"/>
    <x v="1"/>
    <n v="1"/>
    <n v="2500"/>
    <n v="2500"/>
    <n v="1750"/>
    <n v="250"/>
    <n v="250"/>
    <n v="2250"/>
    <n v="250"/>
    <x v="0"/>
    <x v="5"/>
    <n v="2022"/>
    <n v="1"/>
    <x v="1"/>
  </r>
  <r>
    <d v="2022-06-08T00:00:00"/>
    <s v="DH01269"/>
    <x v="2"/>
    <n v="1"/>
    <n v="3500"/>
    <n v="3500"/>
    <n v="2100"/>
    <n v="350"/>
    <n v="350"/>
    <n v="2800"/>
    <n v="700"/>
    <x v="1"/>
    <x v="5"/>
    <n v="2022"/>
    <n v="1"/>
    <x v="1"/>
  </r>
  <r>
    <d v="2022-06-08T00:00:00"/>
    <s v="DH01270"/>
    <x v="3"/>
    <n v="1"/>
    <n v="1200"/>
    <n v="1200"/>
    <n v="840"/>
    <n v="120"/>
    <n v="120"/>
    <n v="1080"/>
    <n v="120"/>
    <x v="2"/>
    <x v="5"/>
    <n v="2022"/>
    <n v="1"/>
    <x v="1"/>
  </r>
  <r>
    <d v="2022-06-08T00:00:00"/>
    <s v="DH01271"/>
    <x v="4"/>
    <n v="5"/>
    <n v="450"/>
    <n v="2250"/>
    <n v="1575"/>
    <n v="225"/>
    <n v="225"/>
    <n v="2025"/>
    <n v="225"/>
    <x v="3"/>
    <x v="5"/>
    <n v="2022"/>
    <n v="1"/>
    <x v="1"/>
  </r>
  <r>
    <d v="2022-06-08T00:00:00"/>
    <s v="DH01272"/>
    <x v="5"/>
    <n v="1"/>
    <n v="500"/>
    <n v="500"/>
    <n v="350"/>
    <n v="50"/>
    <n v="50"/>
    <n v="450"/>
    <n v="50"/>
    <x v="1"/>
    <x v="5"/>
    <n v="2022"/>
    <n v="1"/>
    <x v="1"/>
  </r>
  <r>
    <d v="2022-06-08T00:00:00"/>
    <s v="DH01272"/>
    <x v="6"/>
    <n v="3"/>
    <n v="1000"/>
    <n v="3000"/>
    <n v="2100"/>
    <n v="300"/>
    <n v="300"/>
    <n v="2700"/>
    <n v="300"/>
    <x v="1"/>
    <x v="5"/>
    <n v="2022"/>
    <n v="0"/>
    <x v="1"/>
  </r>
  <r>
    <d v="2022-06-08T00:00:00"/>
    <s v="DH01272"/>
    <x v="7"/>
    <n v="5"/>
    <n v="3200"/>
    <n v="16000"/>
    <n v="9600"/>
    <n v="1600"/>
    <n v="1600"/>
    <n v="12800"/>
    <n v="3200"/>
    <x v="1"/>
    <x v="5"/>
    <n v="2022"/>
    <n v="0"/>
    <x v="1"/>
  </r>
  <r>
    <d v="2022-06-09T00:00:00"/>
    <s v="DH01273"/>
    <x v="8"/>
    <n v="1"/>
    <n v="4000"/>
    <n v="4000"/>
    <n v="2400"/>
    <n v="400"/>
    <n v="400"/>
    <n v="3200"/>
    <n v="800"/>
    <x v="3"/>
    <x v="5"/>
    <n v="2022"/>
    <n v="1"/>
    <x v="1"/>
  </r>
  <r>
    <d v="2022-06-09T00:00:00"/>
    <s v="DH01274"/>
    <x v="8"/>
    <n v="1"/>
    <n v="4000"/>
    <n v="4000"/>
    <n v="2400"/>
    <n v="400"/>
    <n v="400"/>
    <n v="3200"/>
    <n v="800"/>
    <x v="4"/>
    <x v="5"/>
    <n v="2022"/>
    <n v="1"/>
    <x v="1"/>
  </r>
  <r>
    <d v="2022-06-09T00:00:00"/>
    <s v="DH01275"/>
    <x v="8"/>
    <n v="1"/>
    <n v="4000"/>
    <n v="4000"/>
    <n v="2400"/>
    <n v="400"/>
    <n v="400"/>
    <n v="3200"/>
    <n v="800"/>
    <x v="5"/>
    <x v="5"/>
    <n v="2022"/>
    <n v="1"/>
    <x v="1"/>
  </r>
  <r>
    <d v="2022-06-09T00:00:00"/>
    <s v="DH01276"/>
    <x v="2"/>
    <n v="2"/>
    <n v="3500"/>
    <n v="7000"/>
    <n v="4200"/>
    <n v="700"/>
    <n v="700"/>
    <n v="5600"/>
    <n v="1400"/>
    <x v="0"/>
    <x v="5"/>
    <n v="2022"/>
    <n v="1"/>
    <x v="1"/>
  </r>
  <r>
    <d v="2022-06-09T00:00:00"/>
    <s v="DH01277"/>
    <x v="3"/>
    <n v="1"/>
    <n v="1200"/>
    <n v="1200"/>
    <n v="840"/>
    <n v="120"/>
    <n v="120"/>
    <n v="1080"/>
    <n v="120"/>
    <x v="1"/>
    <x v="5"/>
    <n v="2022"/>
    <n v="1"/>
    <x v="1"/>
  </r>
  <r>
    <d v="2022-06-09T00:00:00"/>
    <s v="DH01278"/>
    <x v="4"/>
    <n v="4"/>
    <n v="450"/>
    <n v="1800"/>
    <n v="1260"/>
    <n v="180"/>
    <n v="180"/>
    <n v="1620"/>
    <n v="180"/>
    <x v="2"/>
    <x v="5"/>
    <n v="2022"/>
    <n v="1"/>
    <x v="1"/>
  </r>
  <r>
    <d v="2022-06-09T00:00:00"/>
    <s v="DH01279"/>
    <x v="5"/>
    <n v="2"/>
    <n v="500"/>
    <n v="1000"/>
    <n v="700"/>
    <n v="100"/>
    <n v="100"/>
    <n v="900"/>
    <n v="100"/>
    <x v="3"/>
    <x v="5"/>
    <n v="2022"/>
    <n v="1"/>
    <x v="1"/>
  </r>
  <r>
    <d v="2022-06-09T00:00:00"/>
    <s v="DH01280"/>
    <x v="6"/>
    <n v="4"/>
    <n v="1000"/>
    <n v="4000"/>
    <n v="2800"/>
    <n v="400"/>
    <n v="400"/>
    <n v="3600"/>
    <n v="400"/>
    <x v="4"/>
    <x v="5"/>
    <n v="2022"/>
    <n v="1"/>
    <x v="1"/>
  </r>
  <r>
    <d v="2022-06-10T00:00:00"/>
    <s v="DH01281"/>
    <x v="6"/>
    <n v="3"/>
    <n v="1000"/>
    <n v="3000"/>
    <n v="2100"/>
    <n v="300"/>
    <n v="300"/>
    <n v="2700"/>
    <n v="300"/>
    <x v="5"/>
    <x v="5"/>
    <n v="2022"/>
    <n v="1"/>
    <x v="0"/>
  </r>
  <r>
    <d v="2022-06-10T00:00:00"/>
    <s v="DH01282"/>
    <x v="6"/>
    <n v="1"/>
    <n v="1000"/>
    <n v="1000"/>
    <n v="700"/>
    <n v="100"/>
    <n v="100"/>
    <n v="900"/>
    <n v="100"/>
    <x v="2"/>
    <x v="5"/>
    <n v="2022"/>
    <n v="1"/>
    <x v="0"/>
  </r>
  <r>
    <d v="2022-06-10T00:00:00"/>
    <s v="DH01283"/>
    <x v="7"/>
    <n v="2"/>
    <n v="3200"/>
    <n v="6400"/>
    <n v="3840"/>
    <n v="640"/>
    <n v="640"/>
    <n v="5120"/>
    <n v="1280"/>
    <x v="3"/>
    <x v="5"/>
    <n v="2022"/>
    <n v="1"/>
    <x v="0"/>
  </r>
  <r>
    <d v="2022-06-10T00:00:00"/>
    <s v="DH01284"/>
    <x v="8"/>
    <n v="1"/>
    <n v="4000"/>
    <n v="4000"/>
    <n v="2400"/>
    <n v="400"/>
    <n v="400"/>
    <n v="3200"/>
    <n v="800"/>
    <x v="4"/>
    <x v="5"/>
    <n v="2022"/>
    <n v="1"/>
    <x v="0"/>
  </r>
  <r>
    <d v="2022-06-10T00:00:00"/>
    <s v="DH01285"/>
    <x v="8"/>
    <n v="5"/>
    <n v="4000"/>
    <n v="20000"/>
    <n v="12000"/>
    <n v="2000"/>
    <n v="2000"/>
    <n v="16000"/>
    <n v="4000"/>
    <x v="5"/>
    <x v="5"/>
    <n v="2022"/>
    <n v="1"/>
    <x v="1"/>
  </r>
  <r>
    <d v="2022-06-10T00:00:00"/>
    <s v="DH01286"/>
    <x v="8"/>
    <n v="1"/>
    <n v="4000"/>
    <n v="4000"/>
    <n v="2400"/>
    <n v="400"/>
    <n v="400"/>
    <n v="3200"/>
    <n v="800"/>
    <x v="0"/>
    <x v="5"/>
    <n v="2022"/>
    <n v="1"/>
    <x v="1"/>
  </r>
  <r>
    <d v="2022-06-10T00:00:00"/>
    <s v="DH01287"/>
    <x v="2"/>
    <n v="2"/>
    <n v="3500"/>
    <n v="7000"/>
    <n v="4200"/>
    <n v="700"/>
    <n v="700"/>
    <n v="5600"/>
    <n v="1400"/>
    <x v="1"/>
    <x v="5"/>
    <n v="2022"/>
    <n v="1"/>
    <x v="0"/>
  </r>
  <r>
    <d v="2022-06-10T00:00:00"/>
    <s v="DH01288"/>
    <x v="3"/>
    <n v="1"/>
    <n v="1200"/>
    <n v="1200"/>
    <n v="840"/>
    <n v="120"/>
    <n v="120"/>
    <n v="1080"/>
    <n v="120"/>
    <x v="1"/>
    <x v="5"/>
    <n v="2022"/>
    <n v="1"/>
    <x v="1"/>
  </r>
  <r>
    <d v="2022-06-10T00:00:00"/>
    <s v="DH01288"/>
    <x v="4"/>
    <n v="7"/>
    <n v="450"/>
    <n v="3150"/>
    <n v="2205"/>
    <n v="315"/>
    <n v="315"/>
    <n v="2835"/>
    <n v="315"/>
    <x v="1"/>
    <x v="5"/>
    <n v="2022"/>
    <n v="0"/>
    <x v="1"/>
  </r>
  <r>
    <d v="2022-06-10T00:00:00"/>
    <s v="DH01288"/>
    <x v="5"/>
    <n v="8"/>
    <n v="500"/>
    <n v="4000"/>
    <n v="2800"/>
    <n v="400"/>
    <n v="400"/>
    <n v="3600"/>
    <n v="400"/>
    <x v="1"/>
    <x v="5"/>
    <n v="2022"/>
    <n v="0"/>
    <x v="1"/>
  </r>
  <r>
    <d v="2022-06-11T00:00:00"/>
    <s v="DH01289"/>
    <x v="6"/>
    <n v="1"/>
    <n v="1000"/>
    <n v="1000"/>
    <n v="700"/>
    <n v="100"/>
    <n v="100"/>
    <n v="900"/>
    <n v="100"/>
    <x v="1"/>
    <x v="5"/>
    <n v="2022"/>
    <n v="1"/>
    <x v="0"/>
  </r>
  <r>
    <d v="2022-06-11T00:00:00"/>
    <s v="DH01290"/>
    <x v="6"/>
    <n v="2"/>
    <n v="1000"/>
    <n v="2000"/>
    <n v="1400"/>
    <n v="200"/>
    <n v="200"/>
    <n v="1800"/>
    <n v="200"/>
    <x v="2"/>
    <x v="5"/>
    <n v="2022"/>
    <n v="1"/>
    <x v="0"/>
  </r>
  <r>
    <d v="2022-06-11T00:00:00"/>
    <s v="DH01291"/>
    <x v="8"/>
    <n v="4"/>
    <n v="4000"/>
    <n v="16000"/>
    <n v="9600"/>
    <n v="1600"/>
    <n v="1600"/>
    <n v="12800"/>
    <n v="3200"/>
    <x v="3"/>
    <x v="5"/>
    <n v="2022"/>
    <n v="1"/>
    <x v="1"/>
  </r>
  <r>
    <d v="2022-06-11T00:00:00"/>
    <s v="DH01292"/>
    <x v="0"/>
    <n v="6"/>
    <n v="1000"/>
    <n v="6000"/>
    <n v="4200"/>
    <n v="600"/>
    <n v="600"/>
    <n v="5400"/>
    <n v="600"/>
    <x v="2"/>
    <x v="5"/>
    <n v="2022"/>
    <n v="1"/>
    <x v="1"/>
  </r>
  <r>
    <d v="2022-06-11T00:00:00"/>
    <s v="DH01293"/>
    <x v="1"/>
    <n v="7"/>
    <n v="2500"/>
    <n v="17500"/>
    <n v="12250"/>
    <n v="1750"/>
    <n v="1750"/>
    <n v="15750"/>
    <n v="1750"/>
    <x v="3"/>
    <x v="5"/>
    <n v="2022"/>
    <n v="1"/>
    <x v="0"/>
  </r>
  <r>
    <d v="2022-06-11T00:00:00"/>
    <s v="DH01294"/>
    <x v="0"/>
    <n v="4"/>
    <n v="1000"/>
    <n v="4000"/>
    <n v="2800"/>
    <n v="400"/>
    <n v="400"/>
    <n v="3600"/>
    <n v="400"/>
    <x v="4"/>
    <x v="5"/>
    <n v="2022"/>
    <n v="1"/>
    <x v="1"/>
  </r>
  <r>
    <d v="2022-06-11T00:00:00"/>
    <s v="DH01295"/>
    <x v="1"/>
    <n v="1"/>
    <n v="2500"/>
    <n v="2500"/>
    <n v="1750"/>
    <n v="250"/>
    <n v="250"/>
    <n v="2250"/>
    <n v="250"/>
    <x v="5"/>
    <x v="5"/>
    <n v="2022"/>
    <n v="1"/>
    <x v="0"/>
  </r>
  <r>
    <d v="2022-06-11T00:00:00"/>
    <s v="DH01296"/>
    <x v="8"/>
    <n v="2"/>
    <n v="4000"/>
    <n v="8000"/>
    <n v="4800"/>
    <n v="800"/>
    <n v="800"/>
    <n v="6400"/>
    <n v="1600"/>
    <x v="0"/>
    <x v="5"/>
    <n v="2022"/>
    <n v="1"/>
    <x v="1"/>
  </r>
  <r>
    <d v="2022-06-12T00:00:00"/>
    <s v="DH01297"/>
    <x v="2"/>
    <n v="1"/>
    <n v="3500"/>
    <n v="3500"/>
    <n v="2100"/>
    <n v="350"/>
    <n v="350"/>
    <n v="2800"/>
    <n v="700"/>
    <x v="1"/>
    <x v="5"/>
    <n v="2022"/>
    <n v="1"/>
    <x v="1"/>
  </r>
  <r>
    <d v="2022-06-12T00:00:00"/>
    <s v="DH01298"/>
    <x v="3"/>
    <n v="8"/>
    <n v="1200"/>
    <n v="9600"/>
    <n v="6720"/>
    <n v="960"/>
    <n v="960"/>
    <n v="8640"/>
    <n v="960"/>
    <x v="2"/>
    <x v="5"/>
    <n v="2022"/>
    <n v="1"/>
    <x v="0"/>
  </r>
  <r>
    <d v="2022-06-12T00:00:00"/>
    <s v="DH01299"/>
    <x v="4"/>
    <n v="20"/>
    <n v="450"/>
    <n v="9000"/>
    <n v="6300"/>
    <n v="900"/>
    <n v="900"/>
    <n v="8100"/>
    <n v="900"/>
    <x v="3"/>
    <x v="5"/>
    <n v="2022"/>
    <n v="1"/>
    <x v="0"/>
  </r>
  <r>
    <d v="2022-06-12T00:00:00"/>
    <s v="DH01300"/>
    <x v="0"/>
    <n v="1"/>
    <n v="1000"/>
    <n v="1000"/>
    <n v="700"/>
    <n v="100"/>
    <n v="100"/>
    <n v="900"/>
    <n v="100"/>
    <x v="0"/>
    <x v="5"/>
    <n v="2022"/>
    <n v="1"/>
    <x v="1"/>
  </r>
  <r>
    <d v="2022-06-12T00:00:00"/>
    <s v="DH01301"/>
    <x v="8"/>
    <n v="2"/>
    <n v="4000"/>
    <n v="8000"/>
    <n v="4800"/>
    <n v="800"/>
    <n v="800"/>
    <n v="6400"/>
    <n v="1600"/>
    <x v="1"/>
    <x v="5"/>
    <n v="2022"/>
    <n v="1"/>
    <x v="0"/>
  </r>
  <r>
    <d v="2022-06-12T00:00:00"/>
    <s v="DH01302"/>
    <x v="1"/>
    <n v="3"/>
    <n v="2500"/>
    <n v="7500"/>
    <n v="5250"/>
    <n v="750"/>
    <n v="750"/>
    <n v="6750"/>
    <n v="750"/>
    <x v="2"/>
    <x v="5"/>
    <n v="2022"/>
    <n v="1"/>
    <x v="1"/>
  </r>
  <r>
    <d v="2022-06-12T00:00:00"/>
    <s v="DH01303"/>
    <x v="2"/>
    <n v="4"/>
    <n v="3500"/>
    <n v="14000"/>
    <n v="8400"/>
    <n v="1400"/>
    <n v="1400"/>
    <n v="11200"/>
    <n v="2800"/>
    <x v="3"/>
    <x v="5"/>
    <n v="2022"/>
    <n v="1"/>
    <x v="1"/>
  </r>
  <r>
    <d v="2022-06-12T00:00:00"/>
    <s v="DH01304"/>
    <x v="6"/>
    <n v="4"/>
    <n v="1000"/>
    <n v="4000"/>
    <n v="2800"/>
    <n v="400"/>
    <n v="400"/>
    <n v="3600"/>
    <n v="400"/>
    <x v="0"/>
    <x v="5"/>
    <n v="2022"/>
    <n v="1"/>
    <x v="1"/>
  </r>
  <r>
    <d v="2022-06-12T00:00:00"/>
    <s v="DH01304"/>
    <x v="4"/>
    <n v="1"/>
    <n v="450"/>
    <n v="450"/>
    <n v="315"/>
    <n v="45"/>
    <n v="45"/>
    <n v="405"/>
    <n v="45"/>
    <x v="0"/>
    <x v="5"/>
    <n v="2022"/>
    <n v="0"/>
    <x v="1"/>
  </r>
  <r>
    <d v="2022-06-12T00:00:00"/>
    <s v="DH01304"/>
    <x v="5"/>
    <n v="1"/>
    <n v="500"/>
    <n v="500"/>
    <n v="350"/>
    <n v="50"/>
    <n v="50"/>
    <n v="450"/>
    <n v="50"/>
    <x v="0"/>
    <x v="5"/>
    <n v="2022"/>
    <n v="0"/>
    <x v="1"/>
  </r>
  <r>
    <d v="2022-06-12T00:00:00"/>
    <s v="DH01304"/>
    <x v="5"/>
    <n v="1"/>
    <n v="500"/>
    <n v="500"/>
    <n v="350"/>
    <n v="50"/>
    <n v="50"/>
    <n v="450"/>
    <n v="50"/>
    <x v="0"/>
    <x v="5"/>
    <n v="2022"/>
    <n v="0"/>
    <x v="1"/>
  </r>
  <r>
    <d v="2022-06-12T00:00:00"/>
    <s v="DH01304"/>
    <x v="0"/>
    <n v="2"/>
    <n v="1000"/>
    <n v="2000"/>
    <n v="1400"/>
    <n v="200"/>
    <n v="200"/>
    <n v="1800"/>
    <n v="200"/>
    <x v="0"/>
    <x v="5"/>
    <n v="2022"/>
    <n v="0"/>
    <x v="1"/>
  </r>
  <r>
    <d v="2022-06-12T00:00:00"/>
    <s v="DH01304"/>
    <x v="2"/>
    <n v="2"/>
    <n v="3500"/>
    <n v="7000"/>
    <n v="4200"/>
    <n v="700"/>
    <n v="700"/>
    <n v="5600"/>
    <n v="1400"/>
    <x v="0"/>
    <x v="5"/>
    <n v="2022"/>
    <n v="0"/>
    <x v="1"/>
  </r>
  <r>
    <d v="2022-06-12T00:00:00"/>
    <s v="DH01304"/>
    <x v="1"/>
    <n v="3"/>
    <n v="2500"/>
    <n v="7500"/>
    <n v="5250"/>
    <n v="750"/>
    <n v="750"/>
    <n v="6750"/>
    <n v="750"/>
    <x v="0"/>
    <x v="5"/>
    <n v="2022"/>
    <n v="0"/>
    <x v="1"/>
  </r>
  <r>
    <d v="2022-06-12T00:00:00"/>
    <s v="DH01304"/>
    <x v="7"/>
    <n v="8"/>
    <n v="3200"/>
    <n v="25600"/>
    <n v="15360"/>
    <n v="2560"/>
    <n v="2560"/>
    <n v="20480"/>
    <n v="5120"/>
    <x v="0"/>
    <x v="5"/>
    <n v="2022"/>
    <n v="0"/>
    <x v="1"/>
  </r>
  <r>
    <d v="2022-06-13T00:00:00"/>
    <s v="DH01305"/>
    <x v="7"/>
    <n v="9"/>
    <n v="3200"/>
    <n v="28800"/>
    <n v="17280"/>
    <n v="2880"/>
    <n v="2880"/>
    <n v="23040"/>
    <n v="5760"/>
    <x v="2"/>
    <x v="5"/>
    <n v="2022"/>
    <n v="1"/>
    <x v="1"/>
  </r>
  <r>
    <d v="2022-06-13T00:00:00"/>
    <s v="DH01306"/>
    <x v="2"/>
    <n v="1"/>
    <n v="3500"/>
    <n v="3500"/>
    <n v="2100"/>
    <n v="350"/>
    <n v="350"/>
    <n v="2800"/>
    <n v="700"/>
    <x v="3"/>
    <x v="5"/>
    <n v="2022"/>
    <n v="1"/>
    <x v="0"/>
  </r>
  <r>
    <d v="2022-06-13T00:00:00"/>
    <s v="DH01307"/>
    <x v="5"/>
    <n v="3"/>
    <n v="500"/>
    <n v="1500"/>
    <n v="1050"/>
    <n v="150"/>
    <n v="150"/>
    <n v="1350"/>
    <n v="150"/>
    <x v="4"/>
    <x v="5"/>
    <n v="2022"/>
    <n v="1"/>
    <x v="0"/>
  </r>
  <r>
    <d v="2022-06-13T00:00:00"/>
    <s v="DH01308"/>
    <x v="1"/>
    <n v="6"/>
    <n v="2500"/>
    <n v="15000"/>
    <n v="10500"/>
    <n v="1500"/>
    <n v="1500"/>
    <n v="13500"/>
    <n v="1500"/>
    <x v="5"/>
    <x v="5"/>
    <n v="2022"/>
    <n v="1"/>
    <x v="1"/>
  </r>
  <r>
    <d v="2022-06-13T00:00:00"/>
    <s v="DH01309"/>
    <x v="3"/>
    <n v="15"/>
    <n v="1200"/>
    <n v="18000"/>
    <n v="12600"/>
    <n v="1800"/>
    <n v="1800"/>
    <n v="16200"/>
    <n v="1800"/>
    <x v="4"/>
    <x v="5"/>
    <n v="2022"/>
    <n v="1"/>
    <x v="1"/>
  </r>
  <r>
    <d v="2022-06-13T00:00:00"/>
    <s v="DH01310"/>
    <x v="0"/>
    <n v="10"/>
    <n v="1000"/>
    <n v="10000"/>
    <n v="7000"/>
    <n v="1000"/>
    <n v="1000"/>
    <n v="9000"/>
    <n v="1000"/>
    <x v="5"/>
    <x v="5"/>
    <n v="2022"/>
    <n v="1"/>
    <x v="1"/>
  </r>
  <r>
    <d v="2022-06-13T00:00:00"/>
    <s v="DH01311"/>
    <x v="8"/>
    <n v="1"/>
    <n v="4000"/>
    <n v="4000"/>
    <n v="2400"/>
    <n v="400"/>
    <n v="400"/>
    <n v="3200"/>
    <n v="800"/>
    <x v="0"/>
    <x v="5"/>
    <n v="2022"/>
    <n v="1"/>
    <x v="0"/>
  </r>
  <r>
    <d v="2022-06-13T00:00:00"/>
    <s v="DH01312"/>
    <x v="1"/>
    <n v="4"/>
    <n v="2500"/>
    <n v="10000"/>
    <n v="7000"/>
    <n v="1000"/>
    <n v="1000"/>
    <n v="9000"/>
    <n v="1000"/>
    <x v="1"/>
    <x v="5"/>
    <n v="2022"/>
    <n v="1"/>
    <x v="1"/>
  </r>
  <r>
    <d v="2022-06-14T00:00:00"/>
    <s v="DH01313"/>
    <x v="2"/>
    <n v="1"/>
    <n v="3500"/>
    <n v="3500"/>
    <n v="2100"/>
    <n v="350"/>
    <n v="350"/>
    <n v="2800"/>
    <n v="700"/>
    <x v="2"/>
    <x v="5"/>
    <n v="2022"/>
    <n v="1"/>
    <x v="1"/>
  </r>
  <r>
    <d v="2022-06-14T00:00:00"/>
    <s v="DH01314"/>
    <x v="6"/>
    <n v="5"/>
    <n v="1000"/>
    <n v="5000"/>
    <n v="3500"/>
    <n v="500"/>
    <n v="500"/>
    <n v="4500"/>
    <n v="500"/>
    <x v="3"/>
    <x v="5"/>
    <n v="2022"/>
    <n v="1"/>
    <x v="1"/>
  </r>
  <r>
    <d v="2022-06-14T00:00:00"/>
    <s v="DH01315"/>
    <x v="0"/>
    <n v="1"/>
    <n v="1000"/>
    <n v="1000"/>
    <n v="700"/>
    <n v="100"/>
    <n v="100"/>
    <n v="900"/>
    <n v="100"/>
    <x v="0"/>
    <x v="5"/>
    <n v="2022"/>
    <n v="1"/>
    <x v="0"/>
  </r>
  <r>
    <d v="2022-06-14T00:00:00"/>
    <s v="DH01316"/>
    <x v="1"/>
    <n v="1"/>
    <n v="2500"/>
    <n v="2500"/>
    <n v="1750"/>
    <n v="250"/>
    <n v="250"/>
    <n v="2250"/>
    <n v="250"/>
    <x v="1"/>
    <x v="5"/>
    <n v="2022"/>
    <n v="1"/>
    <x v="1"/>
  </r>
  <r>
    <d v="2022-06-14T00:00:00"/>
    <s v="DH01317"/>
    <x v="0"/>
    <n v="1"/>
    <n v="1000"/>
    <n v="1000"/>
    <n v="700"/>
    <n v="100"/>
    <n v="100"/>
    <n v="900"/>
    <n v="100"/>
    <x v="2"/>
    <x v="5"/>
    <n v="2022"/>
    <n v="1"/>
    <x v="1"/>
  </r>
  <r>
    <d v="2022-06-14T00:00:00"/>
    <s v="DH01318"/>
    <x v="0"/>
    <n v="1"/>
    <n v="1000"/>
    <n v="1000"/>
    <n v="700"/>
    <n v="100"/>
    <n v="100"/>
    <n v="900"/>
    <n v="100"/>
    <x v="3"/>
    <x v="5"/>
    <n v="2022"/>
    <n v="1"/>
    <x v="1"/>
  </r>
  <r>
    <d v="2022-06-14T00:00:00"/>
    <s v="DH01319"/>
    <x v="1"/>
    <n v="5"/>
    <n v="2500"/>
    <n v="12500"/>
    <n v="8750"/>
    <n v="1250"/>
    <n v="1250"/>
    <n v="11250"/>
    <n v="1250"/>
    <x v="4"/>
    <x v="5"/>
    <n v="2022"/>
    <n v="1"/>
    <x v="1"/>
  </r>
  <r>
    <d v="2022-06-14T00:00:00"/>
    <s v="DH01320"/>
    <x v="2"/>
    <n v="1"/>
    <n v="3500"/>
    <n v="3500"/>
    <n v="2100"/>
    <n v="350"/>
    <n v="350"/>
    <n v="2800"/>
    <n v="700"/>
    <x v="3"/>
    <x v="5"/>
    <n v="2022"/>
    <n v="1"/>
    <x v="1"/>
  </r>
  <r>
    <d v="2022-06-14T00:00:00"/>
    <s v="DH01320"/>
    <x v="3"/>
    <n v="3"/>
    <n v="1200"/>
    <n v="3600"/>
    <n v="2520"/>
    <n v="360"/>
    <n v="360"/>
    <n v="3240"/>
    <n v="360"/>
    <x v="3"/>
    <x v="5"/>
    <n v="2022"/>
    <n v="0"/>
    <x v="1"/>
  </r>
  <r>
    <d v="2022-06-14T00:00:00"/>
    <s v="DH01320"/>
    <x v="4"/>
    <n v="5"/>
    <n v="450"/>
    <n v="2250"/>
    <n v="1575"/>
    <n v="225"/>
    <n v="225"/>
    <n v="2025"/>
    <n v="225"/>
    <x v="3"/>
    <x v="5"/>
    <n v="2022"/>
    <n v="0"/>
    <x v="1"/>
  </r>
  <r>
    <d v="2022-06-15T00:00:00"/>
    <s v="DH01321"/>
    <x v="5"/>
    <n v="1"/>
    <n v="500"/>
    <n v="500"/>
    <n v="350"/>
    <n v="50"/>
    <n v="50"/>
    <n v="450"/>
    <n v="50"/>
    <x v="2"/>
    <x v="5"/>
    <n v="2022"/>
    <n v="1"/>
    <x v="1"/>
  </r>
  <r>
    <d v="2022-06-15T00:00:00"/>
    <s v="DH01322"/>
    <x v="6"/>
    <n v="1"/>
    <n v="1000"/>
    <n v="1000"/>
    <n v="700"/>
    <n v="100"/>
    <n v="100"/>
    <n v="900"/>
    <n v="100"/>
    <x v="3"/>
    <x v="5"/>
    <n v="2022"/>
    <n v="1"/>
    <x v="0"/>
  </r>
  <r>
    <d v="2022-06-15T00:00:00"/>
    <s v="DH01323"/>
    <x v="7"/>
    <n v="3"/>
    <n v="3200"/>
    <n v="9600"/>
    <n v="5760"/>
    <n v="960"/>
    <n v="960"/>
    <n v="7680"/>
    <n v="1920"/>
    <x v="4"/>
    <x v="5"/>
    <n v="2022"/>
    <n v="1"/>
    <x v="1"/>
  </r>
  <r>
    <d v="2022-06-15T00:00:00"/>
    <s v="DH01324"/>
    <x v="8"/>
    <n v="2"/>
    <n v="4000"/>
    <n v="8000"/>
    <n v="4800"/>
    <n v="800"/>
    <n v="800"/>
    <n v="6400"/>
    <n v="1600"/>
    <x v="5"/>
    <x v="5"/>
    <n v="2022"/>
    <n v="1"/>
    <x v="1"/>
  </r>
  <r>
    <d v="2022-06-15T00:00:00"/>
    <s v="DH01325"/>
    <x v="8"/>
    <n v="1"/>
    <n v="4000"/>
    <n v="4000"/>
    <n v="2400"/>
    <n v="400"/>
    <n v="400"/>
    <n v="3200"/>
    <n v="800"/>
    <x v="2"/>
    <x v="5"/>
    <n v="2022"/>
    <n v="1"/>
    <x v="1"/>
  </r>
  <r>
    <d v="2022-06-15T00:00:00"/>
    <s v="DH01326"/>
    <x v="8"/>
    <n v="4"/>
    <n v="4000"/>
    <n v="16000"/>
    <n v="9600"/>
    <n v="1600"/>
    <n v="1600"/>
    <n v="12800"/>
    <n v="3200"/>
    <x v="3"/>
    <x v="5"/>
    <n v="2022"/>
    <n v="1"/>
    <x v="1"/>
  </r>
  <r>
    <d v="2022-06-15T00:00:00"/>
    <s v="DH01327"/>
    <x v="2"/>
    <n v="1"/>
    <n v="3500"/>
    <n v="3500"/>
    <n v="2100"/>
    <n v="350"/>
    <n v="350"/>
    <n v="2800"/>
    <n v="700"/>
    <x v="4"/>
    <x v="5"/>
    <n v="2022"/>
    <n v="1"/>
    <x v="1"/>
  </r>
  <r>
    <d v="2022-06-15T00:00:00"/>
    <s v="DH01328"/>
    <x v="3"/>
    <n v="2"/>
    <n v="1200"/>
    <n v="2400"/>
    <n v="1680"/>
    <n v="240"/>
    <n v="240"/>
    <n v="2160"/>
    <n v="240"/>
    <x v="5"/>
    <x v="5"/>
    <n v="2022"/>
    <n v="1"/>
    <x v="0"/>
  </r>
  <r>
    <d v="2022-06-16T00:00:00"/>
    <s v="DH01329"/>
    <x v="4"/>
    <n v="1"/>
    <n v="450"/>
    <n v="450"/>
    <n v="315"/>
    <n v="45"/>
    <n v="45"/>
    <n v="405"/>
    <n v="45"/>
    <x v="0"/>
    <x v="5"/>
    <n v="2022"/>
    <n v="1"/>
    <x v="1"/>
  </r>
  <r>
    <d v="2022-06-16T00:00:00"/>
    <s v="DH01330"/>
    <x v="5"/>
    <n v="2"/>
    <n v="500"/>
    <n v="1000"/>
    <n v="700"/>
    <n v="100"/>
    <n v="100"/>
    <n v="900"/>
    <n v="100"/>
    <x v="1"/>
    <x v="5"/>
    <n v="2022"/>
    <n v="1"/>
    <x v="1"/>
  </r>
  <r>
    <d v="2022-06-16T00:00:00"/>
    <s v="DH01331"/>
    <x v="6"/>
    <n v="1"/>
    <n v="1000"/>
    <n v="1000"/>
    <n v="700"/>
    <n v="100"/>
    <n v="100"/>
    <n v="900"/>
    <n v="100"/>
    <x v="2"/>
    <x v="5"/>
    <n v="2022"/>
    <n v="1"/>
    <x v="1"/>
  </r>
  <r>
    <d v="2022-06-16T00:00:00"/>
    <s v="DH01332"/>
    <x v="6"/>
    <n v="3"/>
    <n v="1000"/>
    <n v="3000"/>
    <n v="2100"/>
    <n v="300"/>
    <n v="300"/>
    <n v="2700"/>
    <n v="300"/>
    <x v="3"/>
    <x v="5"/>
    <n v="2022"/>
    <n v="1"/>
    <x v="0"/>
  </r>
  <r>
    <d v="2022-06-16T00:00:00"/>
    <s v="DH01333"/>
    <x v="8"/>
    <n v="1"/>
    <n v="4000"/>
    <n v="4000"/>
    <n v="2400"/>
    <n v="400"/>
    <n v="400"/>
    <n v="3200"/>
    <n v="800"/>
    <x v="0"/>
    <x v="5"/>
    <n v="2022"/>
    <n v="1"/>
    <x v="1"/>
  </r>
  <r>
    <d v="2022-06-16T00:00:00"/>
    <s v="DH01334"/>
    <x v="0"/>
    <n v="2"/>
    <n v="1000"/>
    <n v="2000"/>
    <n v="1400"/>
    <n v="200"/>
    <n v="200"/>
    <n v="1800"/>
    <n v="200"/>
    <x v="1"/>
    <x v="5"/>
    <n v="2022"/>
    <n v="1"/>
    <x v="0"/>
  </r>
  <r>
    <d v="2022-06-16T00:00:00"/>
    <s v="DH01335"/>
    <x v="1"/>
    <n v="4"/>
    <n v="2500"/>
    <n v="10000"/>
    <n v="7000"/>
    <n v="1000"/>
    <n v="1000"/>
    <n v="9000"/>
    <n v="1000"/>
    <x v="2"/>
    <x v="5"/>
    <n v="2022"/>
    <n v="1"/>
    <x v="1"/>
  </r>
  <r>
    <d v="2022-06-16T00:00:00"/>
    <s v="DH01336"/>
    <x v="0"/>
    <n v="3"/>
    <n v="1000"/>
    <n v="3000"/>
    <n v="2100"/>
    <n v="300"/>
    <n v="300"/>
    <n v="2700"/>
    <n v="300"/>
    <x v="1"/>
    <x v="5"/>
    <n v="2022"/>
    <n v="1"/>
    <x v="1"/>
  </r>
  <r>
    <d v="2022-06-16T00:00:00"/>
    <s v="DH01336"/>
    <x v="1"/>
    <n v="1"/>
    <n v="2500"/>
    <n v="2500"/>
    <n v="1750"/>
    <n v="250"/>
    <n v="250"/>
    <n v="2250"/>
    <n v="250"/>
    <x v="1"/>
    <x v="5"/>
    <n v="2022"/>
    <n v="0"/>
    <x v="1"/>
  </r>
  <r>
    <d v="2022-06-16T00:00:00"/>
    <s v="DH01336"/>
    <x v="8"/>
    <n v="2"/>
    <n v="4000"/>
    <n v="8000"/>
    <n v="4800"/>
    <n v="800"/>
    <n v="800"/>
    <n v="6400"/>
    <n v="1600"/>
    <x v="1"/>
    <x v="5"/>
    <n v="2022"/>
    <n v="0"/>
    <x v="1"/>
  </r>
  <r>
    <d v="2022-06-17T00:00:00"/>
    <s v="DH01337"/>
    <x v="2"/>
    <n v="4"/>
    <n v="3500"/>
    <n v="14000"/>
    <n v="8400"/>
    <n v="1400"/>
    <n v="1400"/>
    <n v="11200"/>
    <n v="2800"/>
    <x v="4"/>
    <x v="5"/>
    <n v="2022"/>
    <n v="1"/>
    <x v="1"/>
  </r>
  <r>
    <d v="2022-06-17T00:00:00"/>
    <s v="DH01338"/>
    <x v="3"/>
    <n v="5"/>
    <n v="1200"/>
    <n v="6000"/>
    <n v="4200"/>
    <n v="600"/>
    <n v="600"/>
    <n v="5400"/>
    <n v="600"/>
    <x v="5"/>
    <x v="5"/>
    <n v="2022"/>
    <n v="1"/>
    <x v="0"/>
  </r>
  <r>
    <d v="2022-06-17T00:00:00"/>
    <s v="DH01339"/>
    <x v="4"/>
    <n v="8"/>
    <n v="450"/>
    <n v="3600"/>
    <n v="2520"/>
    <n v="360"/>
    <n v="360"/>
    <n v="3240"/>
    <n v="360"/>
    <x v="0"/>
    <x v="5"/>
    <n v="2022"/>
    <n v="1"/>
    <x v="0"/>
  </r>
  <r>
    <d v="2022-06-17T00:00:00"/>
    <s v="DH01340"/>
    <x v="0"/>
    <n v="2"/>
    <n v="1000"/>
    <n v="2000"/>
    <n v="1400"/>
    <n v="200"/>
    <n v="200"/>
    <n v="1800"/>
    <n v="200"/>
    <x v="1"/>
    <x v="5"/>
    <n v="2022"/>
    <n v="1"/>
    <x v="1"/>
  </r>
  <r>
    <d v="2022-06-17T00:00:00"/>
    <s v="DH01341"/>
    <x v="8"/>
    <n v="1"/>
    <n v="4000"/>
    <n v="4000"/>
    <n v="2400"/>
    <n v="400"/>
    <n v="400"/>
    <n v="3200"/>
    <n v="800"/>
    <x v="2"/>
    <x v="5"/>
    <n v="2022"/>
    <n v="1"/>
    <x v="1"/>
  </r>
  <r>
    <d v="2022-06-17T00:00:00"/>
    <s v="DH01342"/>
    <x v="1"/>
    <n v="7"/>
    <n v="2500"/>
    <n v="17500"/>
    <n v="12250"/>
    <n v="1750"/>
    <n v="1750"/>
    <n v="15750"/>
    <n v="1750"/>
    <x v="3"/>
    <x v="5"/>
    <n v="2022"/>
    <n v="1"/>
    <x v="1"/>
  </r>
  <r>
    <d v="2022-06-17T00:00:00"/>
    <s v="DH01343"/>
    <x v="2"/>
    <n v="8"/>
    <n v="3500"/>
    <n v="28000"/>
    <n v="16800"/>
    <n v="2800"/>
    <n v="2800"/>
    <n v="22400"/>
    <n v="5600"/>
    <x v="0"/>
    <x v="5"/>
    <n v="2022"/>
    <n v="1"/>
    <x v="1"/>
  </r>
  <r>
    <d v="2022-06-17T00:00:00"/>
    <s v="DH01344"/>
    <x v="6"/>
    <n v="1"/>
    <n v="1000"/>
    <n v="1000"/>
    <n v="700"/>
    <n v="100"/>
    <n v="100"/>
    <n v="900"/>
    <n v="100"/>
    <x v="1"/>
    <x v="5"/>
    <n v="2022"/>
    <n v="1"/>
    <x v="1"/>
  </r>
  <r>
    <d v="2022-06-18T00:00:00"/>
    <s v="DH01345"/>
    <x v="4"/>
    <n v="2"/>
    <n v="450"/>
    <n v="900"/>
    <n v="630"/>
    <n v="90"/>
    <n v="90"/>
    <n v="810"/>
    <n v="90"/>
    <x v="2"/>
    <x v="5"/>
    <n v="2022"/>
    <n v="1"/>
    <x v="1"/>
  </r>
  <r>
    <d v="2022-06-18T00:00:00"/>
    <s v="DH01346"/>
    <x v="5"/>
    <n v="4"/>
    <n v="500"/>
    <n v="2000"/>
    <n v="1400"/>
    <n v="200"/>
    <n v="200"/>
    <n v="1800"/>
    <n v="200"/>
    <x v="3"/>
    <x v="5"/>
    <n v="2022"/>
    <n v="1"/>
    <x v="1"/>
  </r>
  <r>
    <d v="2022-06-18T00:00:00"/>
    <s v="DH01347"/>
    <x v="5"/>
    <n v="6"/>
    <n v="500"/>
    <n v="3000"/>
    <n v="2100"/>
    <n v="300"/>
    <n v="300"/>
    <n v="2700"/>
    <n v="300"/>
    <x v="0"/>
    <x v="5"/>
    <n v="2022"/>
    <n v="1"/>
    <x v="1"/>
  </r>
  <r>
    <d v="2022-06-18T00:00:00"/>
    <s v="DH01348"/>
    <x v="0"/>
    <n v="7"/>
    <n v="1000"/>
    <n v="7000"/>
    <n v="4900"/>
    <n v="700"/>
    <n v="700"/>
    <n v="6300"/>
    <n v="700"/>
    <x v="1"/>
    <x v="5"/>
    <n v="2022"/>
    <n v="1"/>
    <x v="1"/>
  </r>
  <r>
    <d v="2022-06-18T00:00:00"/>
    <s v="DH01349"/>
    <x v="2"/>
    <n v="4"/>
    <n v="3500"/>
    <n v="14000"/>
    <n v="8400"/>
    <n v="1400"/>
    <n v="1400"/>
    <n v="11200"/>
    <n v="2800"/>
    <x v="2"/>
    <x v="5"/>
    <n v="2022"/>
    <n v="1"/>
    <x v="0"/>
  </r>
  <r>
    <d v="2022-06-18T00:00:00"/>
    <s v="DH01350"/>
    <x v="1"/>
    <n v="1"/>
    <n v="2500"/>
    <n v="2500"/>
    <n v="1750"/>
    <n v="250"/>
    <n v="250"/>
    <n v="2250"/>
    <n v="250"/>
    <x v="3"/>
    <x v="5"/>
    <n v="2022"/>
    <n v="1"/>
    <x v="1"/>
  </r>
  <r>
    <d v="2022-06-18T00:00:00"/>
    <s v="DH01351"/>
    <x v="7"/>
    <n v="2"/>
    <n v="3200"/>
    <n v="6400"/>
    <n v="3840"/>
    <n v="640"/>
    <n v="640"/>
    <n v="5120"/>
    <n v="1280"/>
    <x v="4"/>
    <x v="5"/>
    <n v="2022"/>
    <n v="1"/>
    <x v="1"/>
  </r>
  <r>
    <d v="2022-06-18T00:00:00"/>
    <s v="DH01352"/>
    <x v="7"/>
    <n v="1"/>
    <n v="3200"/>
    <n v="3200"/>
    <n v="1920"/>
    <n v="320"/>
    <n v="320"/>
    <n v="2560"/>
    <n v="640"/>
    <x v="1"/>
    <x v="5"/>
    <n v="2022"/>
    <n v="1"/>
    <x v="1"/>
  </r>
  <r>
    <d v="2022-06-18T00:00:00"/>
    <s v="DH01352"/>
    <x v="2"/>
    <n v="1"/>
    <n v="3500"/>
    <n v="3500"/>
    <n v="2100"/>
    <n v="350"/>
    <n v="350"/>
    <n v="2800"/>
    <n v="700"/>
    <x v="1"/>
    <x v="5"/>
    <n v="2022"/>
    <n v="0"/>
    <x v="1"/>
  </r>
  <r>
    <d v="2022-06-18T00:00:00"/>
    <s v="DH01352"/>
    <x v="5"/>
    <n v="1"/>
    <n v="500"/>
    <n v="500"/>
    <n v="350"/>
    <n v="50"/>
    <n v="50"/>
    <n v="450"/>
    <n v="50"/>
    <x v="1"/>
    <x v="5"/>
    <n v="2022"/>
    <n v="0"/>
    <x v="1"/>
  </r>
  <r>
    <d v="2022-06-19T00:00:00"/>
    <s v="DH01353"/>
    <x v="1"/>
    <n v="1"/>
    <n v="2500"/>
    <n v="2500"/>
    <n v="1750"/>
    <n v="250"/>
    <n v="250"/>
    <n v="2250"/>
    <n v="250"/>
    <x v="2"/>
    <x v="5"/>
    <n v="2022"/>
    <n v="1"/>
    <x v="0"/>
  </r>
  <r>
    <d v="2022-06-19T00:00:00"/>
    <s v="DH01354"/>
    <x v="3"/>
    <n v="1"/>
    <n v="1200"/>
    <n v="1200"/>
    <n v="840"/>
    <n v="120"/>
    <n v="120"/>
    <n v="1080"/>
    <n v="120"/>
    <x v="3"/>
    <x v="5"/>
    <n v="2022"/>
    <n v="1"/>
    <x v="0"/>
  </r>
  <r>
    <d v="2022-06-19T00:00:00"/>
    <s v="DH01355"/>
    <x v="0"/>
    <n v="3"/>
    <n v="1000"/>
    <n v="3000"/>
    <n v="2100"/>
    <n v="300"/>
    <n v="300"/>
    <n v="2700"/>
    <n v="300"/>
    <x v="4"/>
    <x v="5"/>
    <n v="2022"/>
    <n v="1"/>
    <x v="1"/>
  </r>
  <r>
    <d v="2022-06-19T00:00:00"/>
    <s v="DH01356"/>
    <x v="8"/>
    <n v="4"/>
    <n v="4000"/>
    <n v="16000"/>
    <n v="9600"/>
    <n v="1600"/>
    <n v="1600"/>
    <n v="12800"/>
    <n v="3200"/>
    <x v="5"/>
    <x v="5"/>
    <n v="2022"/>
    <n v="1"/>
    <x v="0"/>
  </r>
  <r>
    <d v="2022-06-19T00:00:00"/>
    <s v="DH01357"/>
    <x v="0"/>
    <n v="1"/>
    <n v="1000"/>
    <n v="1000"/>
    <n v="700"/>
    <n v="100"/>
    <n v="100"/>
    <n v="900"/>
    <n v="100"/>
    <x v="4"/>
    <x v="5"/>
    <n v="2022"/>
    <n v="1"/>
    <x v="0"/>
  </r>
  <r>
    <d v="2022-06-19T00:00:00"/>
    <s v="DH01358"/>
    <x v="1"/>
    <n v="2"/>
    <n v="2500"/>
    <n v="5000"/>
    <n v="3500"/>
    <n v="500"/>
    <n v="500"/>
    <n v="4500"/>
    <n v="500"/>
    <x v="5"/>
    <x v="5"/>
    <n v="2022"/>
    <n v="1"/>
    <x v="1"/>
  </r>
  <r>
    <d v="2022-06-19T00:00:00"/>
    <s v="DH01359"/>
    <x v="2"/>
    <n v="1"/>
    <n v="3500"/>
    <n v="3500"/>
    <n v="2100"/>
    <n v="350"/>
    <n v="350"/>
    <n v="2800"/>
    <n v="700"/>
    <x v="0"/>
    <x v="5"/>
    <n v="2022"/>
    <n v="1"/>
    <x v="0"/>
  </r>
  <r>
    <d v="2022-06-19T00:00:00"/>
    <s v="DH01360"/>
    <x v="3"/>
    <n v="1"/>
    <n v="1200"/>
    <n v="1200"/>
    <n v="840"/>
    <n v="120"/>
    <n v="120"/>
    <n v="1080"/>
    <n v="120"/>
    <x v="1"/>
    <x v="5"/>
    <n v="2022"/>
    <n v="1"/>
    <x v="1"/>
  </r>
  <r>
    <d v="2022-06-20T00:00:00"/>
    <s v="DH01361"/>
    <x v="4"/>
    <n v="20"/>
    <n v="450"/>
    <n v="9000"/>
    <n v="6300"/>
    <n v="900"/>
    <n v="900"/>
    <n v="8100"/>
    <n v="900"/>
    <x v="2"/>
    <x v="5"/>
    <n v="2022"/>
    <n v="1"/>
    <x v="1"/>
  </r>
  <r>
    <d v="2022-06-20T00:00:00"/>
    <s v="DH01362"/>
    <x v="5"/>
    <n v="3"/>
    <n v="500"/>
    <n v="1500"/>
    <n v="1050"/>
    <n v="150"/>
    <n v="150"/>
    <n v="1350"/>
    <n v="150"/>
    <x v="3"/>
    <x v="5"/>
    <n v="2022"/>
    <n v="1"/>
    <x v="1"/>
  </r>
  <r>
    <d v="2022-06-20T00:00:00"/>
    <s v="DH01363"/>
    <x v="6"/>
    <n v="2"/>
    <n v="1000"/>
    <n v="2000"/>
    <n v="1400"/>
    <n v="200"/>
    <n v="200"/>
    <n v="1800"/>
    <n v="200"/>
    <x v="0"/>
    <x v="5"/>
    <n v="2022"/>
    <n v="1"/>
    <x v="0"/>
  </r>
  <r>
    <d v="2022-06-20T00:00:00"/>
    <s v="DH01364"/>
    <x v="7"/>
    <n v="3"/>
    <n v="3200"/>
    <n v="9600"/>
    <n v="5760"/>
    <n v="960"/>
    <n v="960"/>
    <n v="7680"/>
    <n v="1920"/>
    <x v="1"/>
    <x v="5"/>
    <n v="2022"/>
    <n v="1"/>
    <x v="1"/>
  </r>
  <r>
    <d v="2022-06-20T00:00:00"/>
    <s v="DH01365"/>
    <x v="8"/>
    <n v="4"/>
    <n v="4000"/>
    <n v="16000"/>
    <n v="9600"/>
    <n v="1600"/>
    <n v="1600"/>
    <n v="12800"/>
    <n v="3200"/>
    <x v="2"/>
    <x v="5"/>
    <n v="2022"/>
    <n v="1"/>
    <x v="1"/>
  </r>
  <r>
    <d v="2022-06-20T00:00:00"/>
    <s v="DH01366"/>
    <x v="8"/>
    <n v="6"/>
    <n v="4000"/>
    <n v="24000"/>
    <n v="14400"/>
    <n v="2400"/>
    <n v="2400"/>
    <n v="19200"/>
    <n v="4800"/>
    <x v="3"/>
    <x v="5"/>
    <n v="2022"/>
    <n v="1"/>
    <x v="1"/>
  </r>
  <r>
    <d v="2022-06-20T00:00:00"/>
    <s v="DH01367"/>
    <x v="8"/>
    <n v="8"/>
    <n v="4000"/>
    <n v="32000"/>
    <n v="19200"/>
    <n v="3200"/>
    <n v="3200"/>
    <n v="25600"/>
    <n v="6400"/>
    <x v="4"/>
    <x v="5"/>
    <n v="2022"/>
    <n v="1"/>
    <x v="1"/>
  </r>
  <r>
    <d v="2022-06-20T00:00:00"/>
    <s v="DH01368"/>
    <x v="2"/>
    <n v="1"/>
    <n v="3500"/>
    <n v="3500"/>
    <n v="2100"/>
    <n v="350"/>
    <n v="350"/>
    <n v="2800"/>
    <n v="700"/>
    <x v="2"/>
    <x v="5"/>
    <n v="2022"/>
    <n v="1"/>
    <x v="1"/>
  </r>
  <r>
    <d v="2022-06-20T00:00:00"/>
    <s v="DH01368"/>
    <x v="3"/>
    <n v="10"/>
    <n v="1200"/>
    <n v="12000"/>
    <n v="8400"/>
    <n v="1200"/>
    <n v="1200"/>
    <n v="10800"/>
    <n v="1200"/>
    <x v="2"/>
    <x v="5"/>
    <n v="2022"/>
    <n v="0"/>
    <x v="1"/>
  </r>
  <r>
    <d v="2022-06-20T00:00:00"/>
    <s v="DH01368"/>
    <x v="4"/>
    <n v="12"/>
    <n v="450"/>
    <n v="5400"/>
    <n v="3779.9999999999995"/>
    <n v="540"/>
    <n v="540"/>
    <n v="4860"/>
    <n v="540.00000000000045"/>
    <x v="2"/>
    <x v="5"/>
    <n v="2022"/>
    <n v="0"/>
    <x v="1"/>
  </r>
  <r>
    <d v="2022-06-21T00:00:00"/>
    <s v="DH01369"/>
    <x v="5"/>
    <n v="5"/>
    <n v="500"/>
    <n v="2500"/>
    <n v="1750"/>
    <n v="250"/>
    <n v="250"/>
    <n v="2250"/>
    <n v="250"/>
    <x v="2"/>
    <x v="5"/>
    <n v="2022"/>
    <n v="1"/>
    <x v="0"/>
  </r>
  <r>
    <d v="2022-06-21T00:00:00"/>
    <s v="DH01370"/>
    <x v="6"/>
    <n v="16"/>
    <n v="1000"/>
    <n v="16000"/>
    <n v="11200"/>
    <n v="1600"/>
    <n v="1600"/>
    <n v="14400"/>
    <n v="1600"/>
    <x v="3"/>
    <x v="5"/>
    <n v="2022"/>
    <n v="1"/>
    <x v="1"/>
  </r>
  <r>
    <d v="2022-06-21T00:00:00"/>
    <s v="DH01371"/>
    <x v="6"/>
    <n v="1"/>
    <n v="1000"/>
    <n v="1000"/>
    <n v="700"/>
    <n v="100"/>
    <n v="100"/>
    <n v="900"/>
    <n v="100"/>
    <x v="4"/>
    <x v="5"/>
    <n v="2022"/>
    <n v="1"/>
    <x v="1"/>
  </r>
  <r>
    <d v="2022-06-21T00:00:00"/>
    <s v="DH01372"/>
    <x v="8"/>
    <n v="1"/>
    <n v="4000"/>
    <n v="4000"/>
    <n v="2400"/>
    <n v="400"/>
    <n v="400"/>
    <n v="3200"/>
    <n v="800"/>
    <x v="5"/>
    <x v="5"/>
    <n v="2022"/>
    <n v="1"/>
    <x v="1"/>
  </r>
  <r>
    <d v="2022-06-21T00:00:00"/>
    <s v="DH01373"/>
    <x v="0"/>
    <n v="2"/>
    <n v="1000"/>
    <n v="2000"/>
    <n v="1400"/>
    <n v="200"/>
    <n v="200"/>
    <n v="1800"/>
    <n v="200"/>
    <x v="2"/>
    <x v="5"/>
    <n v="2022"/>
    <n v="1"/>
    <x v="1"/>
  </r>
  <r>
    <d v="2022-06-21T00:00:00"/>
    <s v="DH01374"/>
    <x v="1"/>
    <n v="5"/>
    <n v="2500"/>
    <n v="12500"/>
    <n v="8750"/>
    <n v="1250"/>
    <n v="1250"/>
    <n v="11250"/>
    <n v="1250"/>
    <x v="3"/>
    <x v="5"/>
    <n v="2022"/>
    <n v="1"/>
    <x v="0"/>
  </r>
  <r>
    <d v="2022-06-21T00:00:00"/>
    <s v="DH01375"/>
    <x v="0"/>
    <n v="7"/>
    <n v="1000"/>
    <n v="7000"/>
    <n v="4900"/>
    <n v="700"/>
    <n v="700"/>
    <n v="6300"/>
    <n v="700"/>
    <x v="4"/>
    <x v="5"/>
    <n v="2022"/>
    <n v="1"/>
    <x v="1"/>
  </r>
  <r>
    <d v="2022-06-21T00:00:00"/>
    <s v="DH01376"/>
    <x v="1"/>
    <n v="8"/>
    <n v="2500"/>
    <n v="20000"/>
    <n v="14000"/>
    <n v="2000"/>
    <n v="2000"/>
    <n v="18000"/>
    <n v="2000"/>
    <x v="5"/>
    <x v="5"/>
    <n v="2022"/>
    <n v="1"/>
    <x v="1"/>
  </r>
  <r>
    <d v="2022-06-21T00:00:00"/>
    <s v="DH01376"/>
    <x v="8"/>
    <n v="1"/>
    <n v="4000"/>
    <n v="4000"/>
    <n v="2400"/>
    <n v="400"/>
    <n v="400"/>
    <n v="3200"/>
    <n v="800"/>
    <x v="5"/>
    <x v="5"/>
    <n v="2022"/>
    <n v="0"/>
    <x v="1"/>
  </r>
  <r>
    <d v="2022-06-21T00:00:00"/>
    <s v="DH01376"/>
    <x v="2"/>
    <n v="1"/>
    <n v="3500"/>
    <n v="3500"/>
    <n v="2100"/>
    <n v="350"/>
    <n v="350"/>
    <n v="2800"/>
    <n v="700"/>
    <x v="5"/>
    <x v="5"/>
    <n v="2022"/>
    <n v="0"/>
    <x v="1"/>
  </r>
  <r>
    <d v="2022-06-21T00:00:00"/>
    <s v="DH01376"/>
    <x v="3"/>
    <n v="2"/>
    <n v="1200"/>
    <n v="2400"/>
    <n v="1680"/>
    <n v="240"/>
    <n v="240"/>
    <n v="2160"/>
    <n v="240"/>
    <x v="5"/>
    <x v="5"/>
    <n v="2022"/>
    <n v="0"/>
    <x v="1"/>
  </r>
  <r>
    <d v="2022-06-21T00:00:00"/>
    <s v="DH01376"/>
    <x v="4"/>
    <n v="3"/>
    <n v="450"/>
    <n v="1350"/>
    <n v="944.99999999999989"/>
    <n v="135"/>
    <n v="135"/>
    <n v="1215"/>
    <n v="135.00000000000011"/>
    <x v="5"/>
    <x v="5"/>
    <n v="2022"/>
    <n v="0"/>
    <x v="1"/>
  </r>
  <r>
    <d v="2022-06-21T00:00:00"/>
    <s v="DH01376"/>
    <x v="0"/>
    <n v="4"/>
    <n v="1000"/>
    <n v="4000"/>
    <n v="2800"/>
    <n v="400"/>
    <n v="400"/>
    <n v="3600"/>
    <n v="400"/>
    <x v="5"/>
    <x v="5"/>
    <n v="2022"/>
    <n v="0"/>
    <x v="1"/>
  </r>
  <r>
    <d v="2022-06-22T00:00:00"/>
    <s v="DH01377"/>
    <x v="8"/>
    <n v="4"/>
    <n v="4000"/>
    <n v="16000"/>
    <n v="9600"/>
    <n v="1600"/>
    <n v="1600"/>
    <n v="12800"/>
    <n v="3200"/>
    <x v="1"/>
    <x v="5"/>
    <n v="2022"/>
    <n v="1"/>
    <x v="1"/>
  </r>
  <r>
    <d v="2022-06-22T00:00:00"/>
    <s v="DH01378"/>
    <x v="1"/>
    <n v="1"/>
    <n v="2500"/>
    <n v="2500"/>
    <n v="1750"/>
    <n v="250"/>
    <n v="250"/>
    <n v="2250"/>
    <n v="250"/>
    <x v="2"/>
    <x v="5"/>
    <n v="2022"/>
    <n v="1"/>
    <x v="1"/>
  </r>
  <r>
    <d v="2022-06-22T00:00:00"/>
    <s v="DH01379"/>
    <x v="2"/>
    <n v="1"/>
    <n v="3500"/>
    <n v="3500"/>
    <n v="2100"/>
    <n v="350"/>
    <n v="350"/>
    <n v="2800"/>
    <n v="700"/>
    <x v="3"/>
    <x v="5"/>
    <n v="2022"/>
    <n v="1"/>
    <x v="1"/>
  </r>
  <r>
    <d v="2022-06-22T00:00:00"/>
    <s v="DH01380"/>
    <x v="6"/>
    <n v="1"/>
    <n v="1000"/>
    <n v="1000"/>
    <n v="700"/>
    <n v="100"/>
    <n v="100"/>
    <n v="900"/>
    <n v="100"/>
    <x v="2"/>
    <x v="5"/>
    <n v="2022"/>
    <n v="1"/>
    <x v="1"/>
  </r>
  <r>
    <d v="2022-06-22T00:00:00"/>
    <s v="DH01381"/>
    <x v="4"/>
    <n v="2"/>
    <n v="450"/>
    <n v="900"/>
    <n v="630"/>
    <n v="90"/>
    <n v="90"/>
    <n v="810"/>
    <n v="90"/>
    <x v="3"/>
    <x v="5"/>
    <n v="2022"/>
    <n v="1"/>
    <x v="1"/>
  </r>
  <r>
    <d v="2022-06-22T00:00:00"/>
    <s v="DH01382"/>
    <x v="5"/>
    <n v="2"/>
    <n v="500"/>
    <n v="1000"/>
    <n v="700"/>
    <n v="100"/>
    <n v="100"/>
    <n v="900"/>
    <n v="100"/>
    <x v="4"/>
    <x v="5"/>
    <n v="2022"/>
    <n v="1"/>
    <x v="1"/>
  </r>
  <r>
    <d v="2022-06-22T00:00:00"/>
    <s v="DH01383"/>
    <x v="5"/>
    <n v="3"/>
    <n v="500"/>
    <n v="1500"/>
    <n v="1050"/>
    <n v="150"/>
    <n v="150"/>
    <n v="1350"/>
    <n v="150"/>
    <x v="5"/>
    <x v="5"/>
    <n v="2022"/>
    <n v="1"/>
    <x v="1"/>
  </r>
  <r>
    <d v="2022-06-22T00:00:00"/>
    <s v="DH01384"/>
    <x v="0"/>
    <n v="8"/>
    <n v="1000"/>
    <n v="8000"/>
    <n v="5600"/>
    <n v="800"/>
    <n v="800"/>
    <n v="7200"/>
    <n v="800"/>
    <x v="3"/>
    <x v="5"/>
    <n v="2022"/>
    <n v="1"/>
    <x v="1"/>
  </r>
  <r>
    <d v="2022-06-22T00:00:00"/>
    <s v="DH01384"/>
    <x v="2"/>
    <n v="1"/>
    <n v="3500"/>
    <n v="3500"/>
    <n v="2100"/>
    <n v="350"/>
    <n v="350"/>
    <n v="2800"/>
    <n v="700"/>
    <x v="3"/>
    <x v="5"/>
    <n v="2022"/>
    <n v="0"/>
    <x v="1"/>
  </r>
  <r>
    <d v="2022-06-22T00:00:00"/>
    <s v="DH01384"/>
    <x v="1"/>
    <n v="1"/>
    <n v="2500"/>
    <n v="2500"/>
    <n v="1750"/>
    <n v="250"/>
    <n v="250"/>
    <n v="2250"/>
    <n v="250"/>
    <x v="3"/>
    <x v="5"/>
    <n v="2022"/>
    <n v="0"/>
    <x v="1"/>
  </r>
  <r>
    <d v="2022-06-23T00:00:00"/>
    <s v="DH01385"/>
    <x v="7"/>
    <n v="3"/>
    <n v="3200"/>
    <n v="9600"/>
    <n v="5760"/>
    <n v="960"/>
    <n v="960"/>
    <n v="7680"/>
    <n v="1920"/>
    <x v="3"/>
    <x v="5"/>
    <n v="2022"/>
    <n v="1"/>
    <x v="0"/>
  </r>
  <r>
    <d v="2022-06-23T00:00:00"/>
    <s v="DH01386"/>
    <x v="7"/>
    <n v="6"/>
    <n v="3200"/>
    <n v="19200"/>
    <n v="11520"/>
    <n v="1920"/>
    <n v="1920"/>
    <n v="15360"/>
    <n v="3840"/>
    <x v="0"/>
    <x v="5"/>
    <n v="2022"/>
    <n v="1"/>
    <x v="1"/>
  </r>
  <r>
    <d v="2022-06-23T00:00:00"/>
    <s v="DH01387"/>
    <x v="2"/>
    <n v="1"/>
    <n v="3500"/>
    <n v="3500"/>
    <n v="2100"/>
    <n v="350"/>
    <n v="350"/>
    <n v="2800"/>
    <n v="700"/>
    <x v="1"/>
    <x v="5"/>
    <n v="2022"/>
    <n v="1"/>
    <x v="0"/>
  </r>
  <r>
    <d v="2022-06-23T00:00:00"/>
    <s v="DH01388"/>
    <x v="5"/>
    <n v="10"/>
    <n v="500"/>
    <n v="5000"/>
    <n v="3500"/>
    <n v="500"/>
    <n v="500"/>
    <n v="4500"/>
    <n v="500"/>
    <x v="2"/>
    <x v="5"/>
    <n v="2022"/>
    <n v="1"/>
    <x v="1"/>
  </r>
  <r>
    <d v="2022-06-23T00:00:00"/>
    <s v="DH01389"/>
    <x v="1"/>
    <n v="7"/>
    <n v="2500"/>
    <n v="17500"/>
    <n v="12250"/>
    <n v="1750"/>
    <n v="1750"/>
    <n v="15750"/>
    <n v="1750"/>
    <x v="3"/>
    <x v="5"/>
    <n v="2022"/>
    <n v="1"/>
    <x v="1"/>
  </r>
  <r>
    <d v="2022-06-23T00:00:00"/>
    <s v="DH01390"/>
    <x v="3"/>
    <n v="4"/>
    <n v="1200"/>
    <n v="4800"/>
    <n v="3360"/>
    <n v="480"/>
    <n v="480"/>
    <n v="4320"/>
    <n v="480"/>
    <x v="0"/>
    <x v="5"/>
    <n v="2022"/>
    <n v="1"/>
    <x v="1"/>
  </r>
  <r>
    <d v="2022-06-23T00:00:00"/>
    <s v="DH01391"/>
    <x v="0"/>
    <n v="1"/>
    <n v="1000"/>
    <n v="1000"/>
    <n v="700"/>
    <n v="100"/>
    <n v="100"/>
    <n v="900"/>
    <n v="100"/>
    <x v="1"/>
    <x v="5"/>
    <n v="2022"/>
    <n v="1"/>
    <x v="0"/>
  </r>
  <r>
    <d v="2022-06-23T00:00:00"/>
    <s v="DH01392"/>
    <x v="8"/>
    <n v="5"/>
    <n v="4000"/>
    <n v="20000"/>
    <n v="12000"/>
    <n v="2000"/>
    <n v="2000"/>
    <n v="16000"/>
    <n v="4000"/>
    <x v="2"/>
    <x v="5"/>
    <n v="2022"/>
    <n v="1"/>
    <x v="1"/>
  </r>
  <r>
    <d v="2022-06-24T00:00:00"/>
    <s v="DH01393"/>
    <x v="0"/>
    <n v="1"/>
    <n v="1000"/>
    <n v="1000"/>
    <n v="700"/>
    <n v="100"/>
    <n v="100"/>
    <n v="900"/>
    <n v="100"/>
    <x v="3"/>
    <x v="5"/>
    <n v="2022"/>
    <n v="1"/>
    <x v="0"/>
  </r>
  <r>
    <d v="2022-06-24T00:00:00"/>
    <s v="DH01394"/>
    <x v="2"/>
    <n v="1"/>
    <n v="3500"/>
    <n v="3500"/>
    <n v="2100"/>
    <n v="350"/>
    <n v="350"/>
    <n v="2800"/>
    <n v="700"/>
    <x v="4"/>
    <x v="5"/>
    <n v="2022"/>
    <n v="1"/>
    <x v="1"/>
  </r>
  <r>
    <d v="2022-06-24T00:00:00"/>
    <s v="DH01395"/>
    <x v="1"/>
    <n v="1"/>
    <n v="2500"/>
    <n v="2500"/>
    <n v="1750"/>
    <n v="250"/>
    <n v="250"/>
    <n v="2250"/>
    <n v="250"/>
    <x v="5"/>
    <x v="5"/>
    <n v="2022"/>
    <n v="1"/>
    <x v="1"/>
  </r>
  <r>
    <d v="2022-06-24T00:00:00"/>
    <s v="DH01396"/>
    <x v="1"/>
    <n v="1"/>
    <n v="2500"/>
    <n v="2500"/>
    <n v="1750"/>
    <n v="250"/>
    <n v="250"/>
    <n v="2250"/>
    <n v="250"/>
    <x v="0"/>
    <x v="5"/>
    <n v="2022"/>
    <n v="1"/>
    <x v="1"/>
  </r>
  <r>
    <d v="2022-06-24T00:00:00"/>
    <s v="DH01397"/>
    <x v="0"/>
    <n v="5"/>
    <n v="1000"/>
    <n v="5000"/>
    <n v="3500"/>
    <n v="500"/>
    <n v="500"/>
    <n v="4500"/>
    <n v="500"/>
    <x v="1"/>
    <x v="5"/>
    <n v="2022"/>
    <n v="1"/>
    <x v="1"/>
  </r>
  <r>
    <d v="2022-06-24T00:00:00"/>
    <s v="DH01398"/>
    <x v="1"/>
    <n v="1"/>
    <n v="2500"/>
    <n v="2500"/>
    <n v="1750"/>
    <n v="250"/>
    <n v="250"/>
    <n v="2250"/>
    <n v="250"/>
    <x v="2"/>
    <x v="5"/>
    <n v="2022"/>
    <n v="1"/>
    <x v="1"/>
  </r>
  <r>
    <d v="2022-06-24T00:00:00"/>
    <s v="DH01399"/>
    <x v="2"/>
    <n v="1"/>
    <n v="3500"/>
    <n v="3500"/>
    <n v="2100"/>
    <n v="350"/>
    <n v="350"/>
    <n v="2800"/>
    <n v="700"/>
    <x v="3"/>
    <x v="5"/>
    <n v="2022"/>
    <n v="1"/>
    <x v="1"/>
  </r>
  <r>
    <d v="2022-06-24T00:00:00"/>
    <s v="DH01400"/>
    <x v="3"/>
    <n v="5"/>
    <n v="1200"/>
    <n v="6000"/>
    <n v="4200"/>
    <n v="600"/>
    <n v="600"/>
    <n v="5400"/>
    <n v="600"/>
    <x v="1"/>
    <x v="5"/>
    <n v="2022"/>
    <n v="1"/>
    <x v="1"/>
  </r>
  <r>
    <d v="2022-06-24T00:00:00"/>
    <s v="DH01400"/>
    <x v="4"/>
    <n v="1"/>
    <n v="450"/>
    <n v="450"/>
    <n v="315"/>
    <n v="45"/>
    <n v="45"/>
    <n v="405"/>
    <n v="45"/>
    <x v="1"/>
    <x v="5"/>
    <n v="2022"/>
    <n v="0"/>
    <x v="1"/>
  </r>
  <r>
    <d v="2022-06-24T00:00:00"/>
    <s v="DH01400"/>
    <x v="5"/>
    <n v="1"/>
    <n v="500"/>
    <n v="500"/>
    <n v="350"/>
    <n v="50"/>
    <n v="50"/>
    <n v="450"/>
    <n v="50"/>
    <x v="1"/>
    <x v="5"/>
    <n v="2022"/>
    <n v="0"/>
    <x v="1"/>
  </r>
  <r>
    <d v="2022-06-25T00:00:00"/>
    <s v="DH01401"/>
    <x v="6"/>
    <n v="3"/>
    <n v="1000"/>
    <n v="3000"/>
    <n v="2100"/>
    <n v="300"/>
    <n v="300"/>
    <n v="2700"/>
    <n v="300"/>
    <x v="5"/>
    <x v="5"/>
    <n v="2022"/>
    <n v="1"/>
    <x v="1"/>
  </r>
  <r>
    <d v="2022-06-25T00:00:00"/>
    <s v="DH01402"/>
    <x v="7"/>
    <n v="2"/>
    <n v="3200"/>
    <n v="6400"/>
    <n v="3840"/>
    <n v="640"/>
    <n v="640"/>
    <n v="5120"/>
    <n v="1280"/>
    <x v="0"/>
    <x v="5"/>
    <n v="2022"/>
    <n v="1"/>
    <x v="1"/>
  </r>
  <r>
    <d v="2022-06-25T00:00:00"/>
    <s v="DH01403"/>
    <x v="8"/>
    <n v="1"/>
    <n v="4000"/>
    <n v="4000"/>
    <n v="2400"/>
    <n v="400"/>
    <n v="400"/>
    <n v="3200"/>
    <n v="800"/>
    <x v="1"/>
    <x v="5"/>
    <n v="2022"/>
    <n v="1"/>
    <x v="1"/>
  </r>
  <r>
    <d v="2022-06-25T00:00:00"/>
    <s v="DH01404"/>
    <x v="8"/>
    <n v="4"/>
    <n v="4000"/>
    <n v="16000"/>
    <n v="9600"/>
    <n v="1600"/>
    <n v="1600"/>
    <n v="12800"/>
    <n v="3200"/>
    <x v="2"/>
    <x v="5"/>
    <n v="2022"/>
    <n v="1"/>
    <x v="1"/>
  </r>
  <r>
    <d v="2022-06-25T00:00:00"/>
    <s v="DH01405"/>
    <x v="8"/>
    <n v="5"/>
    <n v="4000"/>
    <n v="20000"/>
    <n v="12000"/>
    <n v="2000"/>
    <n v="2000"/>
    <n v="16000"/>
    <n v="4000"/>
    <x v="3"/>
    <x v="5"/>
    <n v="2022"/>
    <n v="1"/>
    <x v="1"/>
  </r>
  <r>
    <d v="2022-06-25T00:00:00"/>
    <s v="DH01406"/>
    <x v="2"/>
    <n v="1"/>
    <n v="3500"/>
    <n v="3500"/>
    <n v="2100"/>
    <n v="350"/>
    <n v="350"/>
    <n v="2800"/>
    <n v="700"/>
    <x v="0"/>
    <x v="5"/>
    <n v="2022"/>
    <n v="1"/>
    <x v="1"/>
  </r>
  <r>
    <d v="2022-06-25T00:00:00"/>
    <s v="DH01407"/>
    <x v="3"/>
    <n v="2"/>
    <n v="1200"/>
    <n v="2400"/>
    <n v="1680"/>
    <n v="240"/>
    <n v="240"/>
    <n v="2160"/>
    <n v="240"/>
    <x v="1"/>
    <x v="5"/>
    <n v="2022"/>
    <n v="1"/>
    <x v="1"/>
  </r>
  <r>
    <d v="2022-06-25T00:00:00"/>
    <s v="DH01408"/>
    <x v="4"/>
    <n v="20"/>
    <n v="450"/>
    <n v="9000"/>
    <n v="6300"/>
    <n v="900"/>
    <n v="900"/>
    <n v="8100"/>
    <n v="900"/>
    <x v="2"/>
    <x v="5"/>
    <n v="2022"/>
    <n v="1"/>
    <x v="1"/>
  </r>
  <r>
    <d v="2022-06-26T00:00:00"/>
    <s v="DH01409"/>
    <x v="5"/>
    <n v="7"/>
    <n v="500"/>
    <n v="3500"/>
    <n v="2450"/>
    <n v="350"/>
    <n v="350"/>
    <n v="3150"/>
    <n v="350"/>
    <x v="3"/>
    <x v="5"/>
    <n v="2022"/>
    <n v="1"/>
    <x v="1"/>
  </r>
  <r>
    <d v="2022-06-26T00:00:00"/>
    <s v="DH01410"/>
    <x v="6"/>
    <n v="8"/>
    <n v="1000"/>
    <n v="8000"/>
    <n v="5600"/>
    <n v="800"/>
    <n v="800"/>
    <n v="7200"/>
    <n v="800"/>
    <x v="4"/>
    <x v="5"/>
    <n v="2022"/>
    <n v="1"/>
    <x v="1"/>
  </r>
  <r>
    <d v="2022-06-26T00:00:00"/>
    <s v="DH01411"/>
    <x v="6"/>
    <n v="1"/>
    <n v="1000"/>
    <n v="1000"/>
    <n v="700"/>
    <n v="100"/>
    <n v="100"/>
    <n v="900"/>
    <n v="100"/>
    <x v="5"/>
    <x v="5"/>
    <n v="2022"/>
    <n v="1"/>
    <x v="1"/>
  </r>
  <r>
    <d v="2022-06-26T00:00:00"/>
    <s v="DH01412"/>
    <x v="2"/>
    <n v="1"/>
    <n v="3500"/>
    <n v="3500"/>
    <n v="2100"/>
    <n v="350"/>
    <n v="350"/>
    <n v="2800"/>
    <n v="700"/>
    <x v="0"/>
    <x v="5"/>
    <n v="2022"/>
    <n v="1"/>
    <x v="1"/>
  </r>
  <r>
    <d v="2022-06-26T00:00:00"/>
    <s v="DH01413"/>
    <x v="6"/>
    <n v="4"/>
    <n v="1000"/>
    <n v="4000"/>
    <n v="2800"/>
    <n v="400"/>
    <n v="400"/>
    <n v="3600"/>
    <n v="400"/>
    <x v="1"/>
    <x v="5"/>
    <n v="2022"/>
    <n v="1"/>
    <x v="1"/>
  </r>
  <r>
    <d v="2022-06-26T00:00:00"/>
    <s v="DH01414"/>
    <x v="4"/>
    <n v="6"/>
    <n v="450"/>
    <n v="2700"/>
    <n v="1889.9999999999998"/>
    <n v="270"/>
    <n v="270"/>
    <n v="2430"/>
    <n v="270.00000000000023"/>
    <x v="2"/>
    <x v="5"/>
    <n v="2022"/>
    <n v="1"/>
    <x v="0"/>
  </r>
  <r>
    <d v="2022-06-26T00:00:00"/>
    <s v="DH01415"/>
    <x v="5"/>
    <n v="7"/>
    <n v="500"/>
    <n v="3500"/>
    <n v="2450"/>
    <n v="350"/>
    <n v="350"/>
    <n v="3150"/>
    <n v="350"/>
    <x v="3"/>
    <x v="5"/>
    <n v="2022"/>
    <n v="1"/>
    <x v="1"/>
  </r>
  <r>
    <d v="2022-06-26T00:00:00"/>
    <s v="DH01416"/>
    <x v="5"/>
    <n v="4"/>
    <n v="500"/>
    <n v="2000"/>
    <n v="1400"/>
    <n v="200"/>
    <n v="200"/>
    <n v="1800"/>
    <n v="200"/>
    <x v="0"/>
    <x v="5"/>
    <n v="2022"/>
    <n v="1"/>
    <x v="1"/>
  </r>
  <r>
    <d v="2022-06-26T00:00:00"/>
    <s v="DH01416"/>
    <x v="0"/>
    <n v="1"/>
    <n v="1000"/>
    <n v="1000"/>
    <n v="700"/>
    <n v="100"/>
    <n v="100"/>
    <n v="900"/>
    <n v="100"/>
    <x v="0"/>
    <x v="5"/>
    <n v="2022"/>
    <n v="0"/>
    <x v="1"/>
  </r>
  <r>
    <d v="2022-06-26T00:00:00"/>
    <s v="DH01416"/>
    <x v="2"/>
    <n v="1"/>
    <n v="3500"/>
    <n v="3500"/>
    <n v="2100"/>
    <n v="350"/>
    <n v="350"/>
    <n v="2800"/>
    <n v="700"/>
    <x v="0"/>
    <x v="5"/>
    <n v="2022"/>
    <n v="0"/>
    <x v="1"/>
  </r>
  <r>
    <d v="2022-06-27T00:00:00"/>
    <s v="DH01417"/>
    <x v="1"/>
    <n v="1"/>
    <n v="2500"/>
    <n v="2500"/>
    <n v="1750"/>
    <n v="250"/>
    <n v="250"/>
    <n v="2250"/>
    <n v="250"/>
    <x v="3"/>
    <x v="5"/>
    <n v="2022"/>
    <n v="1"/>
    <x v="0"/>
  </r>
  <r>
    <d v="2022-06-27T00:00:00"/>
    <s v="DH01418"/>
    <x v="7"/>
    <n v="6"/>
    <n v="3200"/>
    <n v="19200"/>
    <n v="11520"/>
    <n v="1920"/>
    <n v="1920"/>
    <n v="15360"/>
    <n v="3840"/>
    <x v="4"/>
    <x v="5"/>
    <n v="2022"/>
    <n v="1"/>
    <x v="0"/>
  </r>
  <r>
    <d v="2022-06-27T00:00:00"/>
    <s v="DH01419"/>
    <x v="7"/>
    <n v="1"/>
    <n v="3200"/>
    <n v="3200"/>
    <n v="1920"/>
    <n v="320"/>
    <n v="320"/>
    <n v="2560"/>
    <n v="640"/>
    <x v="5"/>
    <x v="5"/>
    <n v="2022"/>
    <n v="1"/>
    <x v="0"/>
  </r>
  <r>
    <d v="2022-06-27T00:00:00"/>
    <s v="DH01420"/>
    <x v="2"/>
    <n v="1"/>
    <n v="3500"/>
    <n v="3500"/>
    <n v="2100"/>
    <n v="350"/>
    <n v="350"/>
    <n v="2800"/>
    <n v="700"/>
    <x v="0"/>
    <x v="5"/>
    <n v="2022"/>
    <n v="1"/>
    <x v="0"/>
  </r>
  <r>
    <d v="2022-06-27T00:00:00"/>
    <s v="DH01421"/>
    <x v="5"/>
    <n v="30"/>
    <n v="500"/>
    <n v="15000"/>
    <n v="10500"/>
    <n v="1500"/>
    <n v="1500"/>
    <n v="13500"/>
    <n v="1500"/>
    <x v="1"/>
    <x v="5"/>
    <n v="2022"/>
    <n v="1"/>
    <x v="1"/>
  </r>
  <r>
    <d v="2022-06-27T00:00:00"/>
    <s v="DH01422"/>
    <x v="1"/>
    <n v="3"/>
    <n v="2500"/>
    <n v="7500"/>
    <n v="5250"/>
    <n v="750"/>
    <n v="750"/>
    <n v="6750"/>
    <n v="750"/>
    <x v="2"/>
    <x v="5"/>
    <n v="2022"/>
    <n v="1"/>
    <x v="1"/>
  </r>
  <r>
    <d v="2022-06-27T00:00:00"/>
    <s v="DH01423"/>
    <x v="3"/>
    <n v="4"/>
    <n v="1200"/>
    <n v="4800"/>
    <n v="3360"/>
    <n v="480"/>
    <n v="480"/>
    <n v="4320"/>
    <n v="480"/>
    <x v="3"/>
    <x v="5"/>
    <n v="2022"/>
    <n v="1"/>
    <x v="1"/>
  </r>
  <r>
    <d v="2022-06-27T00:00:00"/>
    <s v="DH01424"/>
    <x v="0"/>
    <n v="1"/>
    <n v="1000"/>
    <n v="1000"/>
    <n v="700"/>
    <n v="100"/>
    <n v="100"/>
    <n v="900"/>
    <n v="100"/>
    <x v="0"/>
    <x v="5"/>
    <n v="2022"/>
    <n v="1"/>
    <x v="0"/>
  </r>
  <r>
    <d v="2022-06-28T00:00:00"/>
    <s v="DH01425"/>
    <x v="8"/>
    <n v="2"/>
    <n v="4000"/>
    <n v="8000"/>
    <n v="4800"/>
    <n v="800"/>
    <n v="800"/>
    <n v="6400"/>
    <n v="1600"/>
    <x v="1"/>
    <x v="5"/>
    <n v="2022"/>
    <n v="1"/>
    <x v="1"/>
  </r>
  <r>
    <d v="2022-06-28T00:00:00"/>
    <s v="DH01426"/>
    <x v="0"/>
    <n v="4"/>
    <n v="1000"/>
    <n v="4000"/>
    <n v="2800"/>
    <n v="400"/>
    <n v="400"/>
    <n v="3600"/>
    <n v="400"/>
    <x v="2"/>
    <x v="5"/>
    <n v="2022"/>
    <n v="1"/>
    <x v="1"/>
  </r>
  <r>
    <d v="2022-06-28T00:00:00"/>
    <s v="DH01427"/>
    <x v="2"/>
    <n v="1"/>
    <n v="3500"/>
    <n v="3500"/>
    <n v="2100"/>
    <n v="350"/>
    <n v="350"/>
    <n v="2800"/>
    <n v="700"/>
    <x v="3"/>
    <x v="5"/>
    <n v="2022"/>
    <n v="1"/>
    <x v="1"/>
  </r>
  <r>
    <d v="2022-06-28T00:00:00"/>
    <s v="DH01428"/>
    <x v="1"/>
    <n v="1"/>
    <n v="2500"/>
    <n v="2500"/>
    <n v="1750"/>
    <n v="250"/>
    <n v="250"/>
    <n v="2250"/>
    <n v="250"/>
    <x v="2"/>
    <x v="5"/>
    <n v="2022"/>
    <n v="1"/>
    <x v="0"/>
  </r>
  <r>
    <d v="2022-06-28T00:00:00"/>
    <s v="DH01429"/>
    <x v="1"/>
    <n v="3"/>
    <n v="2500"/>
    <n v="7500"/>
    <n v="5250"/>
    <n v="750"/>
    <n v="750"/>
    <n v="6750"/>
    <n v="750"/>
    <x v="3"/>
    <x v="5"/>
    <n v="2022"/>
    <n v="1"/>
    <x v="1"/>
  </r>
  <r>
    <d v="2022-06-28T00:00:00"/>
    <s v="DH01430"/>
    <x v="0"/>
    <n v="2"/>
    <n v="1000"/>
    <n v="2000"/>
    <n v="1400"/>
    <n v="200"/>
    <n v="200"/>
    <n v="1800"/>
    <n v="200"/>
    <x v="4"/>
    <x v="5"/>
    <n v="2022"/>
    <n v="1"/>
    <x v="1"/>
  </r>
  <r>
    <d v="2022-06-28T00:00:00"/>
    <s v="DH01431"/>
    <x v="1"/>
    <n v="3"/>
    <n v="2500"/>
    <n v="7500"/>
    <n v="5250"/>
    <n v="750"/>
    <n v="750"/>
    <n v="6750"/>
    <n v="750"/>
    <x v="5"/>
    <x v="5"/>
    <n v="2022"/>
    <n v="1"/>
    <x v="1"/>
  </r>
  <r>
    <d v="2022-06-28T00:00:00"/>
    <s v="DH01432"/>
    <x v="2"/>
    <n v="1"/>
    <n v="3500"/>
    <n v="3500"/>
    <n v="2100"/>
    <n v="350"/>
    <n v="350"/>
    <n v="2800"/>
    <n v="700"/>
    <x v="3"/>
    <x v="5"/>
    <n v="2022"/>
    <n v="1"/>
    <x v="1"/>
  </r>
  <r>
    <d v="2022-06-28T00:00:00"/>
    <s v="DH01432"/>
    <x v="3"/>
    <n v="6"/>
    <n v="1200"/>
    <n v="7200"/>
    <n v="5040"/>
    <n v="720"/>
    <n v="720"/>
    <n v="6480"/>
    <n v="720"/>
    <x v="3"/>
    <x v="5"/>
    <n v="2022"/>
    <n v="0"/>
    <x v="1"/>
  </r>
  <r>
    <d v="2022-06-28T00:00:00"/>
    <s v="DH01432"/>
    <x v="4"/>
    <n v="8"/>
    <n v="450"/>
    <n v="3600"/>
    <n v="2520"/>
    <n v="360"/>
    <n v="360"/>
    <n v="3240"/>
    <n v="360"/>
    <x v="3"/>
    <x v="5"/>
    <n v="2022"/>
    <n v="0"/>
    <x v="1"/>
  </r>
  <r>
    <d v="2022-06-29T00:00:00"/>
    <s v="DH01433"/>
    <x v="5"/>
    <n v="9"/>
    <n v="500"/>
    <n v="4500"/>
    <n v="3150"/>
    <n v="450"/>
    <n v="450"/>
    <n v="4050"/>
    <n v="450"/>
    <x v="3"/>
    <x v="5"/>
    <n v="2022"/>
    <n v="1"/>
    <x v="1"/>
  </r>
  <r>
    <d v="2022-06-29T00:00:00"/>
    <s v="DH01434"/>
    <x v="6"/>
    <n v="10"/>
    <n v="1000"/>
    <n v="10000"/>
    <n v="7000"/>
    <n v="1000"/>
    <n v="1000"/>
    <n v="9000"/>
    <n v="1000"/>
    <x v="0"/>
    <x v="5"/>
    <n v="2022"/>
    <n v="1"/>
    <x v="0"/>
  </r>
  <r>
    <d v="2022-06-29T00:00:00"/>
    <s v="DH01435"/>
    <x v="7"/>
    <n v="12"/>
    <n v="3200"/>
    <n v="38400"/>
    <n v="23040"/>
    <n v="3840"/>
    <n v="3840"/>
    <n v="30720"/>
    <n v="7680"/>
    <x v="1"/>
    <x v="5"/>
    <n v="2022"/>
    <n v="1"/>
    <x v="1"/>
  </r>
  <r>
    <d v="2022-06-29T00:00:00"/>
    <s v="DH01436"/>
    <x v="8"/>
    <n v="5"/>
    <n v="4000"/>
    <n v="20000"/>
    <n v="12000"/>
    <n v="2000"/>
    <n v="2000"/>
    <n v="16000"/>
    <n v="4000"/>
    <x v="2"/>
    <x v="5"/>
    <n v="2022"/>
    <n v="1"/>
    <x v="1"/>
  </r>
  <r>
    <d v="2022-06-29T00:00:00"/>
    <s v="DH01437"/>
    <x v="8"/>
    <n v="1"/>
    <n v="4000"/>
    <n v="4000"/>
    <n v="2400"/>
    <n v="400"/>
    <n v="400"/>
    <n v="3200"/>
    <n v="800"/>
    <x v="3"/>
    <x v="5"/>
    <n v="2022"/>
    <n v="1"/>
    <x v="1"/>
  </r>
  <r>
    <d v="2022-06-29T00:00:00"/>
    <s v="DH01438"/>
    <x v="8"/>
    <n v="1"/>
    <n v="4000"/>
    <n v="4000"/>
    <n v="2400"/>
    <n v="400"/>
    <n v="400"/>
    <n v="3200"/>
    <n v="800"/>
    <x v="0"/>
    <x v="5"/>
    <n v="2022"/>
    <n v="1"/>
    <x v="1"/>
  </r>
  <r>
    <d v="2022-06-29T00:00:00"/>
    <s v="DH01439"/>
    <x v="2"/>
    <n v="1"/>
    <n v="3500"/>
    <n v="3500"/>
    <n v="2100"/>
    <n v="350"/>
    <n v="350"/>
    <n v="2800"/>
    <n v="700"/>
    <x v="1"/>
    <x v="5"/>
    <n v="2022"/>
    <n v="1"/>
    <x v="0"/>
  </r>
  <r>
    <d v="2022-06-29T00:00:00"/>
    <s v="DH01440"/>
    <x v="3"/>
    <n v="2"/>
    <n v="1200"/>
    <n v="2400"/>
    <n v="1680"/>
    <n v="240"/>
    <n v="240"/>
    <n v="2160"/>
    <n v="240"/>
    <x v="2"/>
    <x v="5"/>
    <n v="2022"/>
    <n v="1"/>
    <x v="0"/>
  </r>
  <r>
    <d v="2022-06-30T00:00:00"/>
    <s v="DH01441"/>
    <x v="4"/>
    <n v="5"/>
    <n v="450"/>
    <n v="2250"/>
    <n v="1575"/>
    <n v="225"/>
    <n v="225"/>
    <n v="2025"/>
    <n v="225"/>
    <x v="3"/>
    <x v="5"/>
    <n v="2022"/>
    <n v="1"/>
    <x v="1"/>
  </r>
  <r>
    <d v="2022-06-30T00:00:00"/>
    <s v="DH01442"/>
    <x v="5"/>
    <n v="7"/>
    <n v="500"/>
    <n v="3500"/>
    <n v="2450"/>
    <n v="350"/>
    <n v="350"/>
    <n v="3150"/>
    <n v="350"/>
    <x v="4"/>
    <x v="5"/>
    <n v="2022"/>
    <n v="1"/>
    <x v="1"/>
  </r>
  <r>
    <d v="2022-06-30T00:00:00"/>
    <s v="DH01443"/>
    <x v="6"/>
    <n v="8"/>
    <n v="1000"/>
    <n v="8000"/>
    <n v="5600"/>
    <n v="800"/>
    <n v="800"/>
    <n v="7200"/>
    <n v="800"/>
    <x v="5"/>
    <x v="5"/>
    <n v="2022"/>
    <n v="1"/>
    <x v="1"/>
  </r>
  <r>
    <d v="2022-06-30T00:00:00"/>
    <s v="DH01444"/>
    <x v="6"/>
    <n v="1"/>
    <n v="1000"/>
    <n v="1000"/>
    <n v="700"/>
    <n v="100"/>
    <n v="100"/>
    <n v="900"/>
    <n v="100"/>
    <x v="0"/>
    <x v="5"/>
    <n v="2022"/>
    <n v="1"/>
    <x v="1"/>
  </r>
  <r>
    <d v="2022-06-30T00:00:00"/>
    <s v="DH01445"/>
    <x v="6"/>
    <n v="1"/>
    <n v="1000"/>
    <n v="1000"/>
    <n v="700"/>
    <n v="100"/>
    <n v="100"/>
    <n v="900"/>
    <n v="100"/>
    <x v="1"/>
    <x v="5"/>
    <n v="2022"/>
    <n v="1"/>
    <x v="1"/>
  </r>
  <r>
    <d v="2022-06-30T00:00:00"/>
    <s v="DH01446"/>
    <x v="7"/>
    <n v="2"/>
    <n v="3200"/>
    <n v="6400"/>
    <n v="3840"/>
    <n v="640"/>
    <n v="640"/>
    <n v="5120"/>
    <n v="1280"/>
    <x v="2"/>
    <x v="5"/>
    <n v="2022"/>
    <n v="1"/>
    <x v="0"/>
  </r>
  <r>
    <d v="2022-06-30T00:00:00"/>
    <s v="DH01447"/>
    <x v="8"/>
    <n v="3"/>
    <n v="4000"/>
    <n v="12000"/>
    <n v="7200"/>
    <n v="1200"/>
    <n v="1200"/>
    <n v="9600"/>
    <n v="2400"/>
    <x v="3"/>
    <x v="5"/>
    <n v="2022"/>
    <n v="1"/>
    <x v="1"/>
  </r>
  <r>
    <d v="2022-06-30T00:00:00"/>
    <s v="DH01448"/>
    <x v="8"/>
    <n v="4"/>
    <n v="4000"/>
    <n v="16000"/>
    <n v="9600"/>
    <n v="1600"/>
    <n v="1600"/>
    <n v="12800"/>
    <n v="3200"/>
    <x v="4"/>
    <x v="5"/>
    <n v="2022"/>
    <n v="1"/>
    <x v="1"/>
  </r>
  <r>
    <d v="2022-06-30T00:00:00"/>
    <s v="DH01448"/>
    <x v="8"/>
    <n v="4"/>
    <n v="4000"/>
    <n v="16000"/>
    <n v="9600"/>
    <n v="1600"/>
    <n v="1600"/>
    <n v="12800"/>
    <n v="3200"/>
    <x v="4"/>
    <x v="5"/>
    <n v="2022"/>
    <n v="0"/>
    <x v="1"/>
  </r>
  <r>
    <d v="2022-06-30T00:00:00"/>
    <s v="DH01448"/>
    <x v="2"/>
    <n v="1"/>
    <n v="3500"/>
    <n v="3500"/>
    <n v="2100"/>
    <n v="350"/>
    <n v="350"/>
    <n v="2800"/>
    <n v="700"/>
    <x v="4"/>
    <x v="5"/>
    <n v="2022"/>
    <n v="0"/>
    <x v="1"/>
  </r>
  <r>
    <d v="2022-06-30T00:00:00"/>
    <s v="DH01448"/>
    <x v="3"/>
    <n v="1"/>
    <n v="1200"/>
    <n v="1200"/>
    <n v="840"/>
    <n v="120"/>
    <n v="120"/>
    <n v="1080"/>
    <n v="120"/>
    <x v="4"/>
    <x v="5"/>
    <n v="2022"/>
    <n v="0"/>
    <x v="1"/>
  </r>
  <r>
    <d v="2022-06-30T00:00:00"/>
    <s v="DH01448"/>
    <x v="4"/>
    <n v="1"/>
    <n v="450"/>
    <n v="450"/>
    <n v="315"/>
    <n v="45"/>
    <n v="45"/>
    <n v="405"/>
    <n v="45"/>
    <x v="4"/>
    <x v="5"/>
    <n v="2022"/>
    <n v="0"/>
    <x v="1"/>
  </r>
  <r>
    <d v="2022-06-30T00:00:00"/>
    <s v="DH01448"/>
    <x v="5"/>
    <n v="2"/>
    <n v="500"/>
    <n v="1000"/>
    <n v="700"/>
    <n v="100"/>
    <n v="100"/>
    <n v="900"/>
    <n v="100"/>
    <x v="4"/>
    <x v="5"/>
    <n v="2022"/>
    <n v="0"/>
    <x v="1"/>
  </r>
  <r>
    <d v="2022-06-30T00:00:00"/>
    <s v="DH01449"/>
    <x v="6"/>
    <n v="2"/>
    <n v="1000"/>
    <n v="2000"/>
    <n v="1400"/>
    <n v="200"/>
    <n v="200"/>
    <n v="1800"/>
    <n v="200"/>
    <x v="2"/>
    <x v="5"/>
    <n v="2022"/>
    <n v="1"/>
    <x v="1"/>
  </r>
  <r>
    <d v="2022-06-30T00:00:00"/>
    <s v="DH01449"/>
    <x v="6"/>
    <n v="3"/>
    <n v="1000"/>
    <n v="3000"/>
    <n v="2100"/>
    <n v="300"/>
    <n v="300"/>
    <n v="2700"/>
    <n v="300"/>
    <x v="2"/>
    <x v="5"/>
    <n v="2022"/>
    <n v="0"/>
    <x v="1"/>
  </r>
  <r>
    <d v="2022-07-01T00:00:00"/>
    <s v="DH01449"/>
    <x v="8"/>
    <n v="8"/>
    <n v="4000"/>
    <n v="32000"/>
    <n v="19200"/>
    <n v="3200"/>
    <n v="3200"/>
    <n v="25600"/>
    <n v="6400"/>
    <x v="2"/>
    <x v="6"/>
    <n v="2022"/>
    <n v="0"/>
    <x v="1"/>
  </r>
  <r>
    <d v="2022-07-01T00:00:00"/>
    <s v="DH01450"/>
    <x v="0"/>
    <n v="9"/>
    <n v="1000"/>
    <n v="9000"/>
    <n v="6300"/>
    <n v="900"/>
    <n v="900"/>
    <n v="8100"/>
    <n v="900"/>
    <x v="1"/>
    <x v="6"/>
    <n v="2022"/>
    <n v="1"/>
    <x v="1"/>
  </r>
  <r>
    <d v="2022-07-01T00:00:00"/>
    <s v="DH01451"/>
    <x v="1"/>
    <n v="1"/>
    <n v="2500"/>
    <n v="2500"/>
    <n v="1750"/>
    <n v="250"/>
    <n v="250"/>
    <n v="2250"/>
    <n v="250"/>
    <x v="2"/>
    <x v="6"/>
    <n v="2022"/>
    <n v="1"/>
    <x v="1"/>
  </r>
  <r>
    <d v="2022-07-01T00:00:00"/>
    <s v="DH01452"/>
    <x v="0"/>
    <n v="3"/>
    <n v="1000"/>
    <n v="3000"/>
    <n v="2100"/>
    <n v="300"/>
    <n v="300"/>
    <n v="2700"/>
    <n v="300"/>
    <x v="3"/>
    <x v="6"/>
    <n v="2022"/>
    <n v="1"/>
    <x v="1"/>
  </r>
  <r>
    <d v="2022-07-01T00:00:00"/>
    <s v="DH01453"/>
    <x v="1"/>
    <n v="6"/>
    <n v="2500"/>
    <n v="15000"/>
    <n v="10500"/>
    <n v="1500"/>
    <n v="1500"/>
    <n v="13500"/>
    <n v="1500"/>
    <x v="4"/>
    <x v="6"/>
    <n v="2022"/>
    <n v="1"/>
    <x v="1"/>
  </r>
  <r>
    <d v="2022-07-01T00:00:00"/>
    <s v="DH01454"/>
    <x v="8"/>
    <n v="1"/>
    <n v="4000"/>
    <n v="4000"/>
    <n v="2400"/>
    <n v="400"/>
    <n v="400"/>
    <n v="3200"/>
    <n v="800"/>
    <x v="5"/>
    <x v="6"/>
    <n v="2022"/>
    <n v="1"/>
    <x v="0"/>
  </r>
  <r>
    <d v="2022-07-01T00:00:00"/>
    <s v="DH01455"/>
    <x v="2"/>
    <n v="1"/>
    <n v="3500"/>
    <n v="3500"/>
    <n v="2100"/>
    <n v="350"/>
    <n v="350"/>
    <n v="2800"/>
    <n v="700"/>
    <x v="0"/>
    <x v="6"/>
    <n v="2022"/>
    <n v="1"/>
    <x v="0"/>
  </r>
  <r>
    <d v="2022-07-01T00:00:00"/>
    <s v="DH01456"/>
    <x v="3"/>
    <n v="7"/>
    <n v="1200"/>
    <n v="8400"/>
    <n v="5880"/>
    <n v="840"/>
    <n v="840"/>
    <n v="7560"/>
    <n v="840"/>
    <x v="1"/>
    <x v="6"/>
    <n v="2022"/>
    <n v="1"/>
    <x v="0"/>
  </r>
  <r>
    <d v="2022-07-02T00:00:00"/>
    <s v="DH01457"/>
    <x v="4"/>
    <n v="4"/>
    <n v="450"/>
    <n v="1800"/>
    <n v="1260"/>
    <n v="180"/>
    <n v="180"/>
    <n v="1620"/>
    <n v="180"/>
    <x v="2"/>
    <x v="6"/>
    <n v="2022"/>
    <n v="1"/>
    <x v="0"/>
  </r>
  <r>
    <d v="2022-07-02T00:00:00"/>
    <s v="DH01458"/>
    <x v="0"/>
    <n v="1"/>
    <n v="1000"/>
    <n v="1000"/>
    <n v="700"/>
    <n v="100"/>
    <n v="100"/>
    <n v="900"/>
    <n v="100"/>
    <x v="3"/>
    <x v="6"/>
    <n v="2022"/>
    <n v="1"/>
    <x v="1"/>
  </r>
  <r>
    <d v="2022-07-02T00:00:00"/>
    <s v="DH01459"/>
    <x v="8"/>
    <n v="5"/>
    <n v="4000"/>
    <n v="20000"/>
    <n v="12000"/>
    <n v="2000"/>
    <n v="2000"/>
    <n v="16000"/>
    <n v="4000"/>
    <x v="4"/>
    <x v="6"/>
    <n v="2022"/>
    <n v="1"/>
    <x v="1"/>
  </r>
  <r>
    <d v="2022-07-02T00:00:00"/>
    <s v="DH01460"/>
    <x v="1"/>
    <n v="1"/>
    <n v="2500"/>
    <n v="2500"/>
    <n v="1750"/>
    <n v="250"/>
    <n v="250"/>
    <n v="2250"/>
    <n v="250"/>
    <x v="5"/>
    <x v="6"/>
    <n v="2022"/>
    <n v="1"/>
    <x v="0"/>
  </r>
  <r>
    <d v="2022-07-02T00:00:00"/>
    <s v="DH01461"/>
    <x v="2"/>
    <n v="1"/>
    <n v="3500"/>
    <n v="3500"/>
    <n v="2100"/>
    <n v="350"/>
    <n v="350"/>
    <n v="2800"/>
    <n v="700"/>
    <x v="2"/>
    <x v="6"/>
    <n v="2022"/>
    <n v="1"/>
    <x v="1"/>
  </r>
  <r>
    <d v="2022-07-02T00:00:00"/>
    <s v="DH01462"/>
    <x v="6"/>
    <n v="1"/>
    <n v="1000"/>
    <n v="1000"/>
    <n v="700"/>
    <n v="100"/>
    <n v="100"/>
    <n v="900"/>
    <n v="100"/>
    <x v="3"/>
    <x v="6"/>
    <n v="2022"/>
    <n v="1"/>
    <x v="1"/>
  </r>
  <r>
    <d v="2022-07-02T00:00:00"/>
    <s v="DH01463"/>
    <x v="4"/>
    <n v="1"/>
    <n v="450"/>
    <n v="450"/>
    <n v="315"/>
    <n v="45"/>
    <n v="45"/>
    <n v="405"/>
    <n v="45"/>
    <x v="4"/>
    <x v="6"/>
    <n v="2022"/>
    <n v="1"/>
    <x v="1"/>
  </r>
  <r>
    <d v="2022-07-02T00:00:00"/>
    <s v="DH01464"/>
    <x v="5"/>
    <n v="5"/>
    <n v="500"/>
    <n v="2500"/>
    <n v="1750"/>
    <n v="250"/>
    <n v="250"/>
    <n v="2250"/>
    <n v="250"/>
    <x v="2"/>
    <x v="6"/>
    <n v="2022"/>
    <n v="1"/>
    <x v="1"/>
  </r>
  <r>
    <d v="2022-07-02T00:00:00"/>
    <s v="DH01464"/>
    <x v="5"/>
    <n v="1"/>
    <n v="500"/>
    <n v="500"/>
    <n v="350"/>
    <n v="50"/>
    <n v="50"/>
    <n v="450"/>
    <n v="50"/>
    <x v="2"/>
    <x v="6"/>
    <n v="2022"/>
    <n v="0"/>
    <x v="1"/>
  </r>
  <r>
    <d v="2022-07-02T00:00:00"/>
    <s v="DH01464"/>
    <x v="0"/>
    <n v="3"/>
    <n v="1000"/>
    <n v="3000"/>
    <n v="2100"/>
    <n v="300"/>
    <n v="300"/>
    <n v="2700"/>
    <n v="300"/>
    <x v="2"/>
    <x v="6"/>
    <n v="2022"/>
    <n v="0"/>
    <x v="1"/>
  </r>
  <r>
    <d v="2022-07-03T00:00:00"/>
    <s v="DH01465"/>
    <x v="2"/>
    <n v="1"/>
    <n v="3500"/>
    <n v="3500"/>
    <n v="2100"/>
    <n v="350"/>
    <n v="350"/>
    <n v="2800"/>
    <n v="700"/>
    <x v="2"/>
    <x v="6"/>
    <n v="2022"/>
    <n v="1"/>
    <x v="1"/>
  </r>
  <r>
    <d v="2022-07-03T00:00:00"/>
    <s v="DH01466"/>
    <x v="1"/>
    <n v="1"/>
    <n v="2500"/>
    <n v="2500"/>
    <n v="1750"/>
    <n v="250"/>
    <n v="250"/>
    <n v="2250"/>
    <n v="250"/>
    <x v="3"/>
    <x v="6"/>
    <n v="2022"/>
    <n v="1"/>
    <x v="1"/>
  </r>
  <r>
    <d v="2022-07-03T00:00:00"/>
    <s v="DH01467"/>
    <x v="7"/>
    <n v="1"/>
    <n v="3200"/>
    <n v="3200"/>
    <n v="1920"/>
    <n v="320"/>
    <n v="320"/>
    <n v="2560"/>
    <n v="640"/>
    <x v="0"/>
    <x v="6"/>
    <n v="2022"/>
    <n v="1"/>
    <x v="1"/>
  </r>
  <r>
    <d v="2022-07-03T00:00:00"/>
    <s v="DH01468"/>
    <x v="7"/>
    <n v="3"/>
    <n v="3200"/>
    <n v="9600"/>
    <n v="5760"/>
    <n v="960"/>
    <n v="960"/>
    <n v="7680"/>
    <n v="1920"/>
    <x v="1"/>
    <x v="6"/>
    <n v="2022"/>
    <n v="1"/>
    <x v="1"/>
  </r>
  <r>
    <d v="2022-07-03T00:00:00"/>
    <s v="DH01469"/>
    <x v="2"/>
    <n v="1"/>
    <n v="3500"/>
    <n v="3500"/>
    <n v="2100"/>
    <n v="350"/>
    <n v="350"/>
    <n v="2800"/>
    <n v="700"/>
    <x v="2"/>
    <x v="6"/>
    <n v="2022"/>
    <n v="1"/>
    <x v="0"/>
  </r>
  <r>
    <d v="2022-07-03T00:00:00"/>
    <s v="DH01470"/>
    <x v="5"/>
    <n v="1"/>
    <n v="500"/>
    <n v="500"/>
    <n v="350"/>
    <n v="50"/>
    <n v="50"/>
    <n v="450"/>
    <n v="50"/>
    <x v="3"/>
    <x v="6"/>
    <n v="2022"/>
    <n v="1"/>
    <x v="1"/>
  </r>
  <r>
    <d v="2022-07-03T00:00:00"/>
    <s v="DH01471"/>
    <x v="1"/>
    <n v="4"/>
    <n v="2500"/>
    <n v="10000"/>
    <n v="7000"/>
    <n v="1000"/>
    <n v="1000"/>
    <n v="9000"/>
    <n v="1000"/>
    <x v="2"/>
    <x v="6"/>
    <n v="2022"/>
    <n v="1"/>
    <x v="0"/>
  </r>
  <r>
    <d v="2022-07-03T00:00:00"/>
    <s v="DH01472"/>
    <x v="3"/>
    <n v="1"/>
    <n v="1200"/>
    <n v="1200"/>
    <n v="840"/>
    <n v="120"/>
    <n v="120"/>
    <n v="1080"/>
    <n v="120"/>
    <x v="3"/>
    <x v="6"/>
    <n v="2022"/>
    <n v="1"/>
    <x v="1"/>
  </r>
  <r>
    <d v="2022-07-04T00:00:00"/>
    <s v="DH01473"/>
    <x v="0"/>
    <n v="2"/>
    <n v="1000"/>
    <n v="2000"/>
    <n v="1400"/>
    <n v="200"/>
    <n v="200"/>
    <n v="1800"/>
    <n v="200"/>
    <x v="4"/>
    <x v="6"/>
    <n v="2022"/>
    <n v="1"/>
    <x v="1"/>
  </r>
  <r>
    <d v="2022-07-04T00:00:00"/>
    <s v="DH01474"/>
    <x v="8"/>
    <n v="1"/>
    <n v="4000"/>
    <n v="4000"/>
    <n v="2400"/>
    <n v="400"/>
    <n v="400"/>
    <n v="3200"/>
    <n v="800"/>
    <x v="5"/>
    <x v="6"/>
    <n v="2022"/>
    <n v="1"/>
    <x v="1"/>
  </r>
  <r>
    <d v="2022-07-04T00:00:00"/>
    <s v="DH01475"/>
    <x v="1"/>
    <n v="2"/>
    <n v="2500"/>
    <n v="5000"/>
    <n v="3500"/>
    <n v="500"/>
    <n v="500"/>
    <n v="4500"/>
    <n v="500"/>
    <x v="0"/>
    <x v="6"/>
    <n v="2022"/>
    <n v="1"/>
    <x v="1"/>
  </r>
  <r>
    <d v="2022-07-04T00:00:00"/>
    <s v="DH01476"/>
    <x v="2"/>
    <n v="1"/>
    <n v="3500"/>
    <n v="3500"/>
    <n v="2100"/>
    <n v="350"/>
    <n v="350"/>
    <n v="2800"/>
    <n v="700"/>
    <x v="1"/>
    <x v="6"/>
    <n v="2022"/>
    <n v="1"/>
    <x v="0"/>
  </r>
  <r>
    <d v="2022-07-04T00:00:00"/>
    <s v="DH01477"/>
    <x v="6"/>
    <n v="3"/>
    <n v="1000"/>
    <n v="3000"/>
    <n v="2100"/>
    <n v="300"/>
    <n v="300"/>
    <n v="2700"/>
    <n v="300"/>
    <x v="2"/>
    <x v="6"/>
    <n v="2022"/>
    <n v="1"/>
    <x v="0"/>
  </r>
  <r>
    <d v="2022-07-04T00:00:00"/>
    <s v="DH01478"/>
    <x v="0"/>
    <n v="1"/>
    <n v="1000"/>
    <n v="1000"/>
    <n v="700"/>
    <n v="100"/>
    <n v="100"/>
    <n v="900"/>
    <n v="100"/>
    <x v="3"/>
    <x v="6"/>
    <n v="2022"/>
    <n v="1"/>
    <x v="0"/>
  </r>
  <r>
    <d v="2022-07-04T00:00:00"/>
    <s v="DH01479"/>
    <x v="1"/>
    <n v="2"/>
    <n v="2500"/>
    <n v="5000"/>
    <n v="3500"/>
    <n v="500"/>
    <n v="500"/>
    <n v="4500"/>
    <n v="500"/>
    <x v="0"/>
    <x v="6"/>
    <n v="2022"/>
    <n v="1"/>
    <x v="1"/>
  </r>
  <r>
    <d v="2022-07-04T00:00:00"/>
    <s v="DH01480"/>
    <x v="0"/>
    <n v="4"/>
    <n v="1000"/>
    <n v="4000"/>
    <n v="2800"/>
    <n v="400"/>
    <n v="400"/>
    <n v="3600"/>
    <n v="400"/>
    <x v="1"/>
    <x v="6"/>
    <n v="2022"/>
    <n v="1"/>
    <x v="0"/>
  </r>
  <r>
    <d v="2022-07-04T00:00:00"/>
    <s v="DH01480"/>
    <x v="0"/>
    <n v="3"/>
    <n v="1000"/>
    <n v="3000"/>
    <n v="2100"/>
    <n v="300"/>
    <n v="300"/>
    <n v="2700"/>
    <n v="300"/>
    <x v="1"/>
    <x v="6"/>
    <n v="2022"/>
    <n v="0"/>
    <x v="1"/>
  </r>
  <r>
    <d v="2022-07-04T00:00:00"/>
    <s v="DH01481"/>
    <x v="1"/>
    <n v="1"/>
    <n v="2500"/>
    <n v="2500"/>
    <n v="1750"/>
    <n v="250"/>
    <n v="250"/>
    <n v="2250"/>
    <n v="250"/>
    <x v="3"/>
    <x v="6"/>
    <n v="2022"/>
    <n v="1"/>
    <x v="1"/>
  </r>
  <r>
    <d v="2022-07-05T00:00:00"/>
    <s v="DH01481"/>
    <x v="2"/>
    <n v="1"/>
    <n v="3500"/>
    <n v="3500"/>
    <n v="2100"/>
    <n v="350"/>
    <n v="350"/>
    <n v="2800"/>
    <n v="700"/>
    <x v="3"/>
    <x v="6"/>
    <n v="2022"/>
    <n v="0"/>
    <x v="1"/>
  </r>
  <r>
    <d v="2022-07-05T00:00:00"/>
    <s v="DH01482"/>
    <x v="3"/>
    <n v="4"/>
    <n v="1200"/>
    <n v="4800"/>
    <n v="3360"/>
    <n v="480"/>
    <n v="480"/>
    <n v="4320"/>
    <n v="480"/>
    <x v="1"/>
    <x v="6"/>
    <n v="2022"/>
    <n v="1"/>
    <x v="1"/>
  </r>
  <r>
    <d v="2022-07-05T00:00:00"/>
    <s v="DH01483"/>
    <x v="4"/>
    <n v="5"/>
    <n v="450"/>
    <n v="2250"/>
    <n v="1575"/>
    <n v="225"/>
    <n v="225"/>
    <n v="2025"/>
    <n v="225"/>
    <x v="2"/>
    <x v="6"/>
    <n v="2022"/>
    <n v="1"/>
    <x v="0"/>
  </r>
  <r>
    <d v="2022-07-05T00:00:00"/>
    <s v="DH01484"/>
    <x v="5"/>
    <n v="8"/>
    <n v="500"/>
    <n v="4000"/>
    <n v="2800"/>
    <n v="400"/>
    <n v="400"/>
    <n v="3600"/>
    <n v="400"/>
    <x v="3"/>
    <x v="6"/>
    <n v="2022"/>
    <n v="1"/>
    <x v="1"/>
  </r>
  <r>
    <d v="2022-07-05T00:00:00"/>
    <s v="DH01485"/>
    <x v="6"/>
    <n v="2"/>
    <n v="1000"/>
    <n v="2000"/>
    <n v="1400"/>
    <n v="200"/>
    <n v="200"/>
    <n v="1800"/>
    <n v="200"/>
    <x v="4"/>
    <x v="6"/>
    <n v="2022"/>
    <n v="1"/>
    <x v="1"/>
  </r>
  <r>
    <d v="2022-07-05T00:00:00"/>
    <s v="DH01486"/>
    <x v="7"/>
    <n v="1"/>
    <n v="3200"/>
    <n v="3200"/>
    <n v="1920"/>
    <n v="320"/>
    <n v="320"/>
    <n v="2560"/>
    <n v="640"/>
    <x v="5"/>
    <x v="6"/>
    <n v="2022"/>
    <n v="1"/>
    <x v="0"/>
  </r>
  <r>
    <d v="2022-07-05T00:00:00"/>
    <s v="DH01487"/>
    <x v="8"/>
    <n v="1"/>
    <n v="4000"/>
    <n v="4000"/>
    <n v="2400"/>
    <n v="400"/>
    <n v="400"/>
    <n v="3200"/>
    <n v="800"/>
    <x v="0"/>
    <x v="6"/>
    <n v="2022"/>
    <n v="1"/>
    <x v="0"/>
  </r>
  <r>
    <d v="2022-07-05T00:00:00"/>
    <s v="DH01488"/>
    <x v="8"/>
    <n v="8"/>
    <n v="4000"/>
    <n v="32000"/>
    <n v="19200"/>
    <n v="3200"/>
    <n v="3200"/>
    <n v="25600"/>
    <n v="6400"/>
    <x v="1"/>
    <x v="6"/>
    <n v="2022"/>
    <n v="1"/>
    <x v="1"/>
  </r>
  <r>
    <d v="2022-07-06T00:00:00"/>
    <s v="DH01489"/>
    <x v="8"/>
    <n v="1"/>
    <n v="4000"/>
    <n v="4000"/>
    <n v="2400"/>
    <n v="400"/>
    <n v="400"/>
    <n v="3200"/>
    <n v="800"/>
    <x v="2"/>
    <x v="6"/>
    <n v="2022"/>
    <n v="1"/>
    <x v="1"/>
  </r>
  <r>
    <d v="2022-07-06T00:00:00"/>
    <s v="DH01490"/>
    <x v="2"/>
    <n v="1"/>
    <n v="3500"/>
    <n v="3500"/>
    <n v="2100"/>
    <n v="350"/>
    <n v="350"/>
    <n v="2800"/>
    <n v="700"/>
    <x v="3"/>
    <x v="6"/>
    <n v="2022"/>
    <n v="1"/>
    <x v="1"/>
  </r>
  <r>
    <d v="2022-07-06T00:00:00"/>
    <s v="DH01491"/>
    <x v="3"/>
    <n v="4"/>
    <n v="1200"/>
    <n v="4800"/>
    <n v="3360"/>
    <n v="480"/>
    <n v="480"/>
    <n v="4320"/>
    <n v="480"/>
    <x v="4"/>
    <x v="6"/>
    <n v="2022"/>
    <n v="1"/>
    <x v="1"/>
  </r>
  <r>
    <d v="2022-07-06T00:00:00"/>
    <s v="DH01492"/>
    <x v="4"/>
    <n v="6"/>
    <n v="450"/>
    <n v="2700"/>
    <n v="1889.9999999999998"/>
    <n v="270"/>
    <n v="270"/>
    <n v="2430"/>
    <n v="270.00000000000023"/>
    <x v="5"/>
    <x v="6"/>
    <n v="2022"/>
    <n v="1"/>
    <x v="1"/>
  </r>
  <r>
    <d v="2022-07-06T00:00:00"/>
    <s v="DH01493"/>
    <x v="5"/>
    <n v="7"/>
    <n v="500"/>
    <n v="3500"/>
    <n v="2450"/>
    <n v="350"/>
    <n v="350"/>
    <n v="3150"/>
    <n v="350"/>
    <x v="4"/>
    <x v="6"/>
    <n v="2022"/>
    <n v="1"/>
    <x v="1"/>
  </r>
  <r>
    <d v="2022-07-06T00:00:00"/>
    <s v="DH01494"/>
    <x v="6"/>
    <n v="4"/>
    <n v="1000"/>
    <n v="4000"/>
    <n v="2800"/>
    <n v="400"/>
    <n v="400"/>
    <n v="3600"/>
    <n v="400"/>
    <x v="5"/>
    <x v="6"/>
    <n v="2022"/>
    <n v="1"/>
    <x v="1"/>
  </r>
  <r>
    <d v="2022-07-06T00:00:00"/>
    <s v="DH01495"/>
    <x v="6"/>
    <n v="1"/>
    <n v="1000"/>
    <n v="1000"/>
    <n v="700"/>
    <n v="100"/>
    <n v="100"/>
    <n v="900"/>
    <n v="100"/>
    <x v="0"/>
    <x v="6"/>
    <n v="2022"/>
    <n v="1"/>
    <x v="1"/>
  </r>
  <r>
    <d v="2022-07-06T00:00:00"/>
    <s v="DH01496"/>
    <x v="8"/>
    <n v="2"/>
    <n v="4000"/>
    <n v="8000"/>
    <n v="4800"/>
    <n v="800"/>
    <n v="800"/>
    <n v="6400"/>
    <n v="1600"/>
    <x v="3"/>
    <x v="6"/>
    <n v="2022"/>
    <n v="1"/>
    <x v="1"/>
  </r>
  <r>
    <d v="2022-07-06T00:00:00"/>
    <s v="DH01496"/>
    <x v="0"/>
    <n v="1"/>
    <n v="1000"/>
    <n v="1000"/>
    <n v="700"/>
    <n v="100"/>
    <n v="100"/>
    <n v="900"/>
    <n v="100"/>
    <x v="3"/>
    <x v="6"/>
    <n v="2022"/>
    <n v="0"/>
    <x v="1"/>
  </r>
  <r>
    <d v="2022-07-06T00:00:00"/>
    <s v="DH01496"/>
    <x v="1"/>
    <n v="6"/>
    <n v="2500"/>
    <n v="15000"/>
    <n v="10500"/>
    <n v="1500"/>
    <n v="1500"/>
    <n v="13500"/>
    <n v="1500"/>
    <x v="3"/>
    <x v="6"/>
    <n v="2022"/>
    <n v="0"/>
    <x v="1"/>
  </r>
  <r>
    <d v="2022-07-07T00:00:00"/>
    <s v="DH01497"/>
    <x v="0"/>
    <n v="1"/>
    <n v="1000"/>
    <n v="1000"/>
    <n v="700"/>
    <n v="100"/>
    <n v="100"/>
    <n v="900"/>
    <n v="100"/>
    <x v="0"/>
    <x v="6"/>
    <n v="2022"/>
    <n v="1"/>
    <x v="1"/>
  </r>
  <r>
    <d v="2022-07-07T00:00:00"/>
    <s v="DH01498"/>
    <x v="1"/>
    <n v="1"/>
    <n v="2500"/>
    <n v="2500"/>
    <n v="1750"/>
    <n v="250"/>
    <n v="250"/>
    <n v="2250"/>
    <n v="250"/>
    <x v="1"/>
    <x v="6"/>
    <n v="2022"/>
    <n v="1"/>
    <x v="1"/>
  </r>
  <r>
    <d v="2022-07-07T00:00:00"/>
    <s v="DH01499"/>
    <x v="8"/>
    <n v="1"/>
    <n v="4000"/>
    <n v="4000"/>
    <n v="2400"/>
    <n v="400"/>
    <n v="400"/>
    <n v="3200"/>
    <n v="800"/>
    <x v="2"/>
    <x v="6"/>
    <n v="2022"/>
    <n v="1"/>
    <x v="1"/>
  </r>
  <r>
    <d v="2022-07-07T00:00:00"/>
    <s v="DH01500"/>
    <x v="2"/>
    <n v="1"/>
    <n v="3500"/>
    <n v="3500"/>
    <n v="2100"/>
    <n v="350"/>
    <n v="350"/>
    <n v="2800"/>
    <n v="700"/>
    <x v="3"/>
    <x v="6"/>
    <n v="2022"/>
    <n v="1"/>
    <x v="0"/>
  </r>
  <r>
    <d v="2022-07-07T00:00:00"/>
    <s v="DH01501"/>
    <x v="3"/>
    <n v="4"/>
    <n v="1200"/>
    <n v="4800"/>
    <n v="3360"/>
    <n v="480"/>
    <n v="480"/>
    <n v="4320"/>
    <n v="480"/>
    <x v="4"/>
    <x v="6"/>
    <n v="2022"/>
    <n v="1"/>
    <x v="1"/>
  </r>
  <r>
    <d v="2022-07-07T00:00:00"/>
    <s v="DH01502"/>
    <x v="4"/>
    <n v="1"/>
    <n v="450"/>
    <n v="450"/>
    <n v="315"/>
    <n v="45"/>
    <n v="45"/>
    <n v="405"/>
    <n v="45"/>
    <x v="5"/>
    <x v="6"/>
    <n v="2022"/>
    <n v="1"/>
    <x v="1"/>
  </r>
  <r>
    <d v="2022-07-07T00:00:00"/>
    <s v="DH01503"/>
    <x v="0"/>
    <n v="2"/>
    <n v="1000"/>
    <n v="2000"/>
    <n v="1400"/>
    <n v="200"/>
    <n v="200"/>
    <n v="1800"/>
    <n v="200"/>
    <x v="0"/>
    <x v="6"/>
    <n v="2022"/>
    <n v="1"/>
    <x v="1"/>
  </r>
  <r>
    <d v="2022-07-07T00:00:00"/>
    <s v="DH01504"/>
    <x v="8"/>
    <n v="4"/>
    <n v="4000"/>
    <n v="16000"/>
    <n v="9600"/>
    <n v="1600"/>
    <n v="1600"/>
    <n v="12800"/>
    <n v="3200"/>
    <x v="1"/>
    <x v="6"/>
    <n v="2022"/>
    <n v="1"/>
    <x v="1"/>
  </r>
  <r>
    <d v="2022-07-08T00:00:00"/>
    <s v="DH01505"/>
    <x v="1"/>
    <n v="1"/>
    <n v="2500"/>
    <n v="2500"/>
    <n v="1750"/>
    <n v="250"/>
    <n v="250"/>
    <n v="2250"/>
    <n v="250"/>
    <x v="2"/>
    <x v="6"/>
    <n v="2022"/>
    <n v="1"/>
    <x v="1"/>
  </r>
  <r>
    <d v="2022-07-08T00:00:00"/>
    <s v="DH01506"/>
    <x v="2"/>
    <n v="1"/>
    <n v="3500"/>
    <n v="3500"/>
    <n v="2100"/>
    <n v="350"/>
    <n v="350"/>
    <n v="2800"/>
    <n v="700"/>
    <x v="3"/>
    <x v="6"/>
    <n v="2022"/>
    <n v="1"/>
    <x v="0"/>
  </r>
  <r>
    <d v="2022-07-08T00:00:00"/>
    <s v="DH01507"/>
    <x v="6"/>
    <n v="3"/>
    <n v="1000"/>
    <n v="3000"/>
    <n v="2100"/>
    <n v="300"/>
    <n v="300"/>
    <n v="2700"/>
    <n v="300"/>
    <x v="4"/>
    <x v="6"/>
    <n v="2022"/>
    <n v="1"/>
    <x v="0"/>
  </r>
  <r>
    <d v="2022-07-08T00:00:00"/>
    <s v="DH01508"/>
    <x v="4"/>
    <n v="2"/>
    <n v="450"/>
    <n v="900"/>
    <n v="630"/>
    <n v="90"/>
    <n v="90"/>
    <n v="810"/>
    <n v="90"/>
    <x v="5"/>
    <x v="6"/>
    <n v="2022"/>
    <n v="1"/>
    <x v="1"/>
  </r>
  <r>
    <d v="2022-07-08T00:00:00"/>
    <s v="DH01509"/>
    <x v="5"/>
    <n v="3"/>
    <n v="500"/>
    <n v="1500"/>
    <n v="1050"/>
    <n v="150"/>
    <n v="150"/>
    <n v="1350"/>
    <n v="150"/>
    <x v="2"/>
    <x v="6"/>
    <n v="2022"/>
    <n v="1"/>
    <x v="1"/>
  </r>
  <r>
    <d v="2022-07-08T00:00:00"/>
    <s v="DH01510"/>
    <x v="5"/>
    <n v="4"/>
    <n v="500"/>
    <n v="2000"/>
    <n v="1400"/>
    <n v="200"/>
    <n v="200"/>
    <n v="1800"/>
    <n v="200"/>
    <x v="3"/>
    <x v="6"/>
    <n v="2022"/>
    <n v="1"/>
    <x v="1"/>
  </r>
  <r>
    <d v="2022-07-08T00:00:00"/>
    <s v="DH01511"/>
    <x v="0"/>
    <n v="6"/>
    <n v="1000"/>
    <n v="6000"/>
    <n v="4200"/>
    <n v="600"/>
    <n v="600"/>
    <n v="5400"/>
    <n v="600"/>
    <x v="4"/>
    <x v="6"/>
    <n v="2022"/>
    <n v="1"/>
    <x v="1"/>
  </r>
  <r>
    <d v="2022-07-08T00:00:00"/>
    <s v="DH01512"/>
    <x v="2"/>
    <n v="1"/>
    <n v="3500"/>
    <n v="3500"/>
    <n v="2100"/>
    <n v="350"/>
    <n v="350"/>
    <n v="2800"/>
    <n v="700"/>
    <x v="1"/>
    <x v="6"/>
    <n v="2022"/>
    <n v="1"/>
    <x v="1"/>
  </r>
  <r>
    <d v="2022-07-08T00:00:00"/>
    <s v="DH01512"/>
    <x v="1"/>
    <n v="9"/>
    <n v="2500"/>
    <n v="22500"/>
    <n v="15749.999999999998"/>
    <n v="2250"/>
    <n v="2250"/>
    <n v="20250"/>
    <n v="2250.0000000000018"/>
    <x v="1"/>
    <x v="6"/>
    <n v="2022"/>
    <n v="0"/>
    <x v="1"/>
  </r>
  <r>
    <d v="2022-07-08T00:00:00"/>
    <s v="DH01512"/>
    <x v="7"/>
    <n v="10"/>
    <n v="3200"/>
    <n v="32000"/>
    <n v="19200"/>
    <n v="3200"/>
    <n v="3200"/>
    <n v="25600"/>
    <n v="6400"/>
    <x v="1"/>
    <x v="6"/>
    <n v="2022"/>
    <n v="0"/>
    <x v="1"/>
  </r>
  <r>
    <d v="2022-07-09T00:00:00"/>
    <s v="DH01513"/>
    <x v="7"/>
    <n v="12"/>
    <n v="3200"/>
    <n v="38400"/>
    <n v="23040"/>
    <n v="3840"/>
    <n v="3840"/>
    <n v="30720"/>
    <n v="7680"/>
    <x v="2"/>
    <x v="6"/>
    <n v="2022"/>
    <n v="1"/>
    <x v="0"/>
  </r>
  <r>
    <d v="2022-07-09T00:00:00"/>
    <s v="DH01514"/>
    <x v="2"/>
    <n v="1"/>
    <n v="3500"/>
    <n v="3500"/>
    <n v="2100"/>
    <n v="350"/>
    <n v="350"/>
    <n v="2800"/>
    <n v="700"/>
    <x v="3"/>
    <x v="6"/>
    <n v="2022"/>
    <n v="1"/>
    <x v="0"/>
  </r>
  <r>
    <d v="2022-07-09T00:00:00"/>
    <s v="DH01515"/>
    <x v="5"/>
    <n v="16"/>
    <n v="500"/>
    <n v="8000"/>
    <n v="5600"/>
    <n v="800"/>
    <n v="800"/>
    <n v="7200"/>
    <n v="800"/>
    <x v="0"/>
    <x v="6"/>
    <n v="2022"/>
    <n v="1"/>
    <x v="1"/>
  </r>
  <r>
    <d v="2022-07-09T00:00:00"/>
    <s v="DH01516"/>
    <x v="1"/>
    <n v="1"/>
    <n v="2500"/>
    <n v="2500"/>
    <n v="1750"/>
    <n v="250"/>
    <n v="250"/>
    <n v="2250"/>
    <n v="250"/>
    <x v="1"/>
    <x v="6"/>
    <n v="2022"/>
    <n v="1"/>
    <x v="0"/>
  </r>
  <r>
    <d v="2022-07-09T00:00:00"/>
    <s v="DH01517"/>
    <x v="3"/>
    <n v="1"/>
    <n v="1200"/>
    <n v="1200"/>
    <n v="840"/>
    <n v="120"/>
    <n v="120"/>
    <n v="1080"/>
    <n v="120"/>
    <x v="2"/>
    <x v="6"/>
    <n v="2022"/>
    <n v="1"/>
    <x v="1"/>
  </r>
  <r>
    <d v="2022-07-09T00:00:00"/>
    <s v="DH01518"/>
    <x v="0"/>
    <n v="2"/>
    <n v="1000"/>
    <n v="2000"/>
    <n v="1400"/>
    <n v="200"/>
    <n v="200"/>
    <n v="1800"/>
    <n v="200"/>
    <x v="3"/>
    <x v="6"/>
    <n v="2022"/>
    <n v="1"/>
    <x v="0"/>
  </r>
  <r>
    <d v="2022-07-09T00:00:00"/>
    <s v="DH01519"/>
    <x v="8"/>
    <n v="5"/>
    <n v="4000"/>
    <n v="20000"/>
    <n v="12000"/>
    <n v="2000"/>
    <n v="2000"/>
    <n v="16000"/>
    <n v="4000"/>
    <x v="2"/>
    <x v="6"/>
    <n v="2022"/>
    <n v="1"/>
    <x v="1"/>
  </r>
  <r>
    <d v="2022-07-09T00:00:00"/>
    <s v="DH01520"/>
    <x v="0"/>
    <n v="7"/>
    <n v="1000"/>
    <n v="7000"/>
    <n v="4900"/>
    <n v="700"/>
    <n v="700"/>
    <n v="6300"/>
    <n v="700"/>
    <x v="3"/>
    <x v="6"/>
    <n v="2022"/>
    <n v="1"/>
    <x v="1"/>
  </r>
  <r>
    <d v="2022-07-09T00:00:00"/>
    <s v="DH01520"/>
    <x v="1"/>
    <n v="8"/>
    <n v="2500"/>
    <n v="20000"/>
    <n v="14000"/>
    <n v="2000"/>
    <n v="2000"/>
    <n v="18000"/>
    <n v="2000"/>
    <x v="3"/>
    <x v="6"/>
    <n v="2022"/>
    <n v="0"/>
    <x v="1"/>
  </r>
  <r>
    <d v="2022-07-09T00:00:00"/>
    <s v="DH01520"/>
    <x v="2"/>
    <n v="1"/>
    <n v="3500"/>
    <n v="3500"/>
    <n v="2100"/>
    <n v="350"/>
    <n v="350"/>
    <n v="2800"/>
    <n v="700"/>
    <x v="3"/>
    <x v="6"/>
    <n v="2022"/>
    <n v="0"/>
    <x v="1"/>
  </r>
  <r>
    <d v="2022-07-09T00:00:00"/>
    <s v="DH01520"/>
    <x v="3"/>
    <n v="1"/>
    <n v="1200"/>
    <n v="1200"/>
    <n v="840"/>
    <n v="120"/>
    <n v="120"/>
    <n v="1080"/>
    <n v="120"/>
    <x v="3"/>
    <x v="6"/>
    <n v="2022"/>
    <n v="0"/>
    <x v="1"/>
  </r>
  <r>
    <d v="2022-07-09T00:00:00"/>
    <s v="DH01520"/>
    <x v="4"/>
    <n v="2"/>
    <n v="450"/>
    <n v="900"/>
    <n v="630"/>
    <n v="90"/>
    <n v="90"/>
    <n v="810"/>
    <n v="90"/>
    <x v="3"/>
    <x v="6"/>
    <n v="2022"/>
    <n v="0"/>
    <x v="1"/>
  </r>
  <r>
    <d v="2022-07-09T00:00:00"/>
    <s v="DH01520"/>
    <x v="5"/>
    <n v="3"/>
    <n v="500"/>
    <n v="1500"/>
    <n v="1050"/>
    <n v="150"/>
    <n v="150"/>
    <n v="1350"/>
    <n v="150"/>
    <x v="3"/>
    <x v="6"/>
    <n v="2022"/>
    <n v="0"/>
    <x v="1"/>
  </r>
  <r>
    <d v="2022-07-10T00:00:00"/>
    <s v="DH01521"/>
    <x v="6"/>
    <n v="4"/>
    <n v="1000"/>
    <n v="4000"/>
    <n v="2800"/>
    <n v="400"/>
    <n v="400"/>
    <n v="3600"/>
    <n v="400"/>
    <x v="3"/>
    <x v="6"/>
    <n v="2022"/>
    <n v="1"/>
    <x v="1"/>
  </r>
  <r>
    <d v="2022-07-10T00:00:00"/>
    <s v="DH01522"/>
    <x v="7"/>
    <n v="4"/>
    <n v="3200"/>
    <n v="12800"/>
    <n v="7680"/>
    <n v="1280"/>
    <n v="1280"/>
    <n v="10240"/>
    <n v="2560"/>
    <x v="0"/>
    <x v="6"/>
    <n v="2022"/>
    <n v="1"/>
    <x v="0"/>
  </r>
  <r>
    <d v="2022-07-10T00:00:00"/>
    <s v="DH01523"/>
    <x v="8"/>
    <n v="1"/>
    <n v="4000"/>
    <n v="4000"/>
    <n v="2400"/>
    <n v="400"/>
    <n v="400"/>
    <n v="3200"/>
    <n v="800"/>
    <x v="1"/>
    <x v="6"/>
    <n v="2022"/>
    <n v="1"/>
    <x v="1"/>
  </r>
  <r>
    <d v="2022-07-10T00:00:00"/>
    <s v="DH01524"/>
    <x v="8"/>
    <n v="1"/>
    <n v="4000"/>
    <n v="4000"/>
    <n v="2400"/>
    <n v="400"/>
    <n v="400"/>
    <n v="3200"/>
    <n v="800"/>
    <x v="2"/>
    <x v="6"/>
    <n v="2022"/>
    <n v="1"/>
    <x v="1"/>
  </r>
  <r>
    <d v="2022-07-10T00:00:00"/>
    <s v="DH01525"/>
    <x v="8"/>
    <n v="1"/>
    <n v="4000"/>
    <n v="4000"/>
    <n v="2400"/>
    <n v="400"/>
    <n v="400"/>
    <n v="3200"/>
    <n v="800"/>
    <x v="3"/>
    <x v="6"/>
    <n v="2022"/>
    <n v="1"/>
    <x v="1"/>
  </r>
  <r>
    <d v="2022-07-10T00:00:00"/>
    <s v="DH01526"/>
    <x v="2"/>
    <n v="1"/>
    <n v="3500"/>
    <n v="3500"/>
    <n v="2100"/>
    <n v="350"/>
    <n v="350"/>
    <n v="2800"/>
    <n v="700"/>
    <x v="0"/>
    <x v="6"/>
    <n v="2022"/>
    <n v="1"/>
    <x v="0"/>
  </r>
  <r>
    <d v="2022-07-10T00:00:00"/>
    <s v="DH01527"/>
    <x v="3"/>
    <n v="2"/>
    <n v="1200"/>
    <n v="2400"/>
    <n v="1680"/>
    <n v="240"/>
    <n v="240"/>
    <n v="2160"/>
    <n v="240"/>
    <x v="1"/>
    <x v="6"/>
    <n v="2022"/>
    <n v="1"/>
    <x v="1"/>
  </r>
  <r>
    <d v="2022-07-10T00:00:00"/>
    <s v="DH01528"/>
    <x v="4"/>
    <n v="50"/>
    <n v="450"/>
    <n v="22500"/>
    <n v="15749.999999999998"/>
    <n v="2250"/>
    <n v="2250"/>
    <n v="20250"/>
    <n v="2250.0000000000018"/>
    <x v="2"/>
    <x v="6"/>
    <n v="2022"/>
    <n v="1"/>
    <x v="1"/>
  </r>
  <r>
    <d v="2022-07-10T00:00:00"/>
    <s v="DH01528"/>
    <x v="5"/>
    <n v="8"/>
    <n v="500"/>
    <n v="4000"/>
    <n v="2800"/>
    <n v="400"/>
    <n v="400"/>
    <n v="3600"/>
    <n v="400"/>
    <x v="2"/>
    <x v="6"/>
    <n v="2022"/>
    <n v="0"/>
    <x v="1"/>
  </r>
  <r>
    <d v="2022-07-10T00:00:00"/>
    <s v="DH01528"/>
    <x v="6"/>
    <n v="9"/>
    <n v="1000"/>
    <n v="9000"/>
    <n v="6300"/>
    <n v="900"/>
    <n v="900"/>
    <n v="8100"/>
    <n v="900"/>
    <x v="2"/>
    <x v="6"/>
    <n v="2022"/>
    <n v="0"/>
    <x v="1"/>
  </r>
  <r>
    <d v="2022-07-11T00:00:00"/>
    <s v="DH01529"/>
    <x v="6"/>
    <n v="1"/>
    <n v="1000"/>
    <n v="1000"/>
    <n v="700"/>
    <n v="100"/>
    <n v="100"/>
    <n v="900"/>
    <n v="100"/>
    <x v="5"/>
    <x v="6"/>
    <n v="2022"/>
    <n v="1"/>
    <x v="1"/>
  </r>
  <r>
    <d v="2022-07-11T00:00:00"/>
    <s v="DH01530"/>
    <x v="8"/>
    <n v="1"/>
    <n v="4000"/>
    <n v="4000"/>
    <n v="2400"/>
    <n v="400"/>
    <n v="400"/>
    <n v="3200"/>
    <n v="800"/>
    <x v="0"/>
    <x v="6"/>
    <n v="2022"/>
    <n v="1"/>
    <x v="1"/>
  </r>
  <r>
    <d v="2022-07-11T00:00:00"/>
    <s v="DH01531"/>
    <x v="0"/>
    <n v="6"/>
    <n v="1000"/>
    <n v="6000"/>
    <n v="4200"/>
    <n v="600"/>
    <n v="600"/>
    <n v="5400"/>
    <n v="600"/>
    <x v="1"/>
    <x v="6"/>
    <n v="2022"/>
    <n v="1"/>
    <x v="1"/>
  </r>
  <r>
    <d v="2022-07-11T00:00:00"/>
    <s v="DH01532"/>
    <x v="1"/>
    <n v="15"/>
    <n v="2500"/>
    <n v="37500"/>
    <n v="26250"/>
    <n v="3750"/>
    <n v="3750"/>
    <n v="33750"/>
    <n v="3750"/>
    <x v="2"/>
    <x v="6"/>
    <n v="2022"/>
    <n v="1"/>
    <x v="0"/>
  </r>
  <r>
    <d v="2022-07-11T00:00:00"/>
    <s v="DH01533"/>
    <x v="0"/>
    <n v="10"/>
    <n v="1000"/>
    <n v="10000"/>
    <n v="7000"/>
    <n v="1000"/>
    <n v="1000"/>
    <n v="9000"/>
    <n v="1000"/>
    <x v="3"/>
    <x v="6"/>
    <n v="2022"/>
    <n v="1"/>
    <x v="0"/>
  </r>
  <r>
    <d v="2022-07-11T00:00:00"/>
    <s v="DH01534"/>
    <x v="1"/>
    <n v="7"/>
    <n v="2500"/>
    <n v="17500"/>
    <n v="12250"/>
    <n v="1750"/>
    <n v="1750"/>
    <n v="15750"/>
    <n v="1750"/>
    <x v="4"/>
    <x v="6"/>
    <n v="2022"/>
    <n v="1"/>
    <x v="1"/>
  </r>
  <r>
    <d v="2022-07-11T00:00:00"/>
    <s v="DH01535"/>
    <x v="8"/>
    <n v="1"/>
    <n v="4000"/>
    <n v="4000"/>
    <n v="2400"/>
    <n v="400"/>
    <n v="400"/>
    <n v="3200"/>
    <n v="800"/>
    <x v="5"/>
    <x v="6"/>
    <n v="2022"/>
    <n v="1"/>
    <x v="0"/>
  </r>
  <r>
    <d v="2022-07-11T00:00:00"/>
    <s v="DH01536"/>
    <x v="2"/>
    <n v="1"/>
    <n v="3500"/>
    <n v="3500"/>
    <n v="2100"/>
    <n v="350"/>
    <n v="350"/>
    <n v="2800"/>
    <n v="700"/>
    <x v="4"/>
    <x v="6"/>
    <n v="2022"/>
    <n v="1"/>
    <x v="1"/>
  </r>
  <r>
    <d v="2022-07-12T00:00:00"/>
    <s v="DH01537"/>
    <x v="3"/>
    <n v="5"/>
    <n v="1200"/>
    <n v="6000"/>
    <n v="4200"/>
    <n v="600"/>
    <n v="600"/>
    <n v="5400"/>
    <n v="600"/>
    <x v="5"/>
    <x v="6"/>
    <n v="2022"/>
    <n v="1"/>
    <x v="1"/>
  </r>
  <r>
    <d v="2022-07-12T00:00:00"/>
    <s v="DH01538"/>
    <x v="4"/>
    <n v="1"/>
    <n v="450"/>
    <n v="450"/>
    <n v="315"/>
    <n v="45"/>
    <n v="45"/>
    <n v="405"/>
    <n v="45"/>
    <x v="0"/>
    <x v="6"/>
    <n v="2022"/>
    <n v="1"/>
    <x v="1"/>
  </r>
  <r>
    <d v="2022-07-12T00:00:00"/>
    <s v="DH01539"/>
    <x v="0"/>
    <n v="1"/>
    <n v="1000"/>
    <n v="1000"/>
    <n v="700"/>
    <n v="100"/>
    <n v="100"/>
    <n v="900"/>
    <n v="100"/>
    <x v="1"/>
    <x v="6"/>
    <n v="2022"/>
    <n v="1"/>
    <x v="0"/>
  </r>
  <r>
    <d v="2022-07-12T00:00:00"/>
    <s v="DH01540"/>
    <x v="8"/>
    <n v="1"/>
    <n v="4000"/>
    <n v="4000"/>
    <n v="2400"/>
    <n v="400"/>
    <n v="400"/>
    <n v="3200"/>
    <n v="800"/>
    <x v="2"/>
    <x v="6"/>
    <n v="2022"/>
    <n v="1"/>
    <x v="0"/>
  </r>
  <r>
    <d v="2022-07-12T00:00:00"/>
    <s v="DH01541"/>
    <x v="1"/>
    <n v="1"/>
    <n v="2500"/>
    <n v="2500"/>
    <n v="1750"/>
    <n v="250"/>
    <n v="250"/>
    <n v="2250"/>
    <n v="250"/>
    <x v="3"/>
    <x v="6"/>
    <n v="2022"/>
    <n v="1"/>
    <x v="0"/>
  </r>
  <r>
    <d v="2022-07-12T00:00:00"/>
    <s v="DH01542"/>
    <x v="2"/>
    <n v="1"/>
    <n v="3500"/>
    <n v="3500"/>
    <n v="2100"/>
    <n v="350"/>
    <n v="350"/>
    <n v="2800"/>
    <n v="700"/>
    <x v="0"/>
    <x v="6"/>
    <n v="2022"/>
    <n v="1"/>
    <x v="1"/>
  </r>
  <r>
    <d v="2022-07-12T00:00:00"/>
    <s v="DH01543"/>
    <x v="6"/>
    <n v="1"/>
    <n v="1000"/>
    <n v="1000"/>
    <n v="700"/>
    <n v="100"/>
    <n v="100"/>
    <n v="900"/>
    <n v="100"/>
    <x v="1"/>
    <x v="6"/>
    <n v="2022"/>
    <n v="1"/>
    <x v="1"/>
  </r>
  <r>
    <d v="2022-07-12T00:00:00"/>
    <s v="DH01544"/>
    <x v="4"/>
    <n v="3"/>
    <n v="450"/>
    <n v="1350"/>
    <n v="944.99999999999989"/>
    <n v="135"/>
    <n v="135"/>
    <n v="1215"/>
    <n v="135.00000000000011"/>
    <x v="0"/>
    <x v="6"/>
    <n v="2022"/>
    <n v="1"/>
    <x v="1"/>
  </r>
  <r>
    <d v="2022-07-12T00:00:00"/>
    <s v="DH01544"/>
    <x v="5"/>
    <n v="5"/>
    <n v="500"/>
    <n v="2500"/>
    <n v="1750"/>
    <n v="250"/>
    <n v="250"/>
    <n v="2250"/>
    <n v="250"/>
    <x v="0"/>
    <x v="6"/>
    <n v="2022"/>
    <n v="0"/>
    <x v="1"/>
  </r>
  <r>
    <d v="2022-07-12T00:00:00"/>
    <s v="DH01544"/>
    <x v="5"/>
    <n v="1"/>
    <n v="500"/>
    <n v="500"/>
    <n v="350"/>
    <n v="50"/>
    <n v="50"/>
    <n v="450"/>
    <n v="50"/>
    <x v="0"/>
    <x v="6"/>
    <n v="2022"/>
    <n v="0"/>
    <x v="1"/>
  </r>
  <r>
    <d v="2022-07-13T00:00:00"/>
    <s v="DH01545"/>
    <x v="0"/>
    <n v="1"/>
    <n v="1000"/>
    <n v="1000"/>
    <n v="700"/>
    <n v="100"/>
    <n v="100"/>
    <n v="900"/>
    <n v="100"/>
    <x v="5"/>
    <x v="6"/>
    <n v="2022"/>
    <n v="1"/>
    <x v="0"/>
  </r>
  <r>
    <d v="2022-07-13T00:00:00"/>
    <s v="DH01546"/>
    <x v="2"/>
    <n v="3"/>
    <n v="3500"/>
    <n v="10500"/>
    <n v="6300"/>
    <n v="1050"/>
    <n v="1050"/>
    <n v="8400"/>
    <n v="2100"/>
    <x v="0"/>
    <x v="6"/>
    <n v="2022"/>
    <n v="1"/>
    <x v="1"/>
  </r>
  <r>
    <d v="2022-07-13T00:00:00"/>
    <s v="DH01547"/>
    <x v="1"/>
    <n v="2"/>
    <n v="2500"/>
    <n v="5000"/>
    <n v="3500"/>
    <n v="500"/>
    <n v="500"/>
    <n v="4500"/>
    <n v="500"/>
    <x v="1"/>
    <x v="6"/>
    <n v="2022"/>
    <n v="1"/>
    <x v="1"/>
  </r>
  <r>
    <d v="2022-07-13T00:00:00"/>
    <s v="DH01548"/>
    <x v="7"/>
    <n v="1"/>
    <n v="3200"/>
    <n v="3200"/>
    <n v="1920"/>
    <n v="320"/>
    <n v="320"/>
    <n v="2560"/>
    <n v="640"/>
    <x v="2"/>
    <x v="6"/>
    <n v="2022"/>
    <n v="1"/>
    <x v="1"/>
  </r>
  <r>
    <d v="2022-07-13T00:00:00"/>
    <s v="DH01549"/>
    <x v="7"/>
    <n v="4"/>
    <n v="3200"/>
    <n v="12800"/>
    <n v="7680"/>
    <n v="1280"/>
    <n v="1280"/>
    <n v="10240"/>
    <n v="2560"/>
    <x v="3"/>
    <x v="6"/>
    <n v="2022"/>
    <n v="1"/>
    <x v="0"/>
  </r>
  <r>
    <d v="2022-07-13T00:00:00"/>
    <s v="DH01550"/>
    <x v="2"/>
    <n v="2"/>
    <n v="3500"/>
    <n v="7000"/>
    <n v="4200"/>
    <n v="700"/>
    <n v="700"/>
    <n v="5600"/>
    <n v="1400"/>
    <x v="4"/>
    <x v="6"/>
    <n v="2022"/>
    <n v="1"/>
    <x v="1"/>
  </r>
  <r>
    <d v="2022-07-13T00:00:00"/>
    <s v="DH01551"/>
    <x v="5"/>
    <n v="4"/>
    <n v="500"/>
    <n v="2000"/>
    <n v="1400"/>
    <n v="200"/>
    <n v="200"/>
    <n v="1800"/>
    <n v="200"/>
    <x v="5"/>
    <x v="6"/>
    <n v="2022"/>
    <n v="1"/>
    <x v="1"/>
  </r>
  <r>
    <d v="2022-07-13T00:00:00"/>
    <s v="DH01552"/>
    <x v="1"/>
    <n v="3"/>
    <n v="2500"/>
    <n v="7500"/>
    <n v="5250"/>
    <n v="750"/>
    <n v="750"/>
    <n v="6750"/>
    <n v="750"/>
    <x v="2"/>
    <x v="6"/>
    <n v="2022"/>
    <n v="1"/>
    <x v="1"/>
  </r>
  <r>
    <d v="2022-07-14T00:00:00"/>
    <s v="DH01553"/>
    <x v="3"/>
    <n v="1"/>
    <n v="1200"/>
    <n v="1200"/>
    <n v="840"/>
    <n v="120"/>
    <n v="120"/>
    <n v="1080"/>
    <n v="120"/>
    <x v="3"/>
    <x v="6"/>
    <n v="2022"/>
    <n v="1"/>
    <x v="0"/>
  </r>
  <r>
    <d v="2022-07-14T00:00:00"/>
    <s v="DH01554"/>
    <x v="0"/>
    <n v="2"/>
    <n v="1000"/>
    <n v="2000"/>
    <n v="1400"/>
    <n v="200"/>
    <n v="200"/>
    <n v="1800"/>
    <n v="200"/>
    <x v="4"/>
    <x v="6"/>
    <n v="2022"/>
    <n v="1"/>
    <x v="1"/>
  </r>
  <r>
    <d v="2022-07-14T00:00:00"/>
    <s v="DH01555"/>
    <x v="8"/>
    <n v="1"/>
    <n v="4000"/>
    <n v="4000"/>
    <n v="2400"/>
    <n v="400"/>
    <n v="400"/>
    <n v="3200"/>
    <n v="800"/>
    <x v="5"/>
    <x v="6"/>
    <n v="2022"/>
    <n v="1"/>
    <x v="0"/>
  </r>
  <r>
    <d v="2022-07-14T00:00:00"/>
    <s v="DH01556"/>
    <x v="0"/>
    <n v="5"/>
    <n v="1000"/>
    <n v="5000"/>
    <n v="3500"/>
    <n v="500"/>
    <n v="500"/>
    <n v="4500"/>
    <n v="500"/>
    <x v="0"/>
    <x v="6"/>
    <n v="2022"/>
    <n v="1"/>
    <x v="1"/>
  </r>
  <r>
    <d v="2022-07-14T00:00:00"/>
    <s v="DH01557"/>
    <x v="2"/>
    <n v="8"/>
    <n v="3500"/>
    <n v="28000"/>
    <n v="16800"/>
    <n v="2800"/>
    <n v="2800"/>
    <n v="22400"/>
    <n v="5600"/>
    <x v="1"/>
    <x v="6"/>
    <n v="2022"/>
    <n v="1"/>
    <x v="0"/>
  </r>
  <r>
    <d v="2022-07-14T00:00:00"/>
    <s v="DH01558"/>
    <x v="1"/>
    <n v="2"/>
    <n v="2500"/>
    <n v="5000"/>
    <n v="3500"/>
    <n v="500"/>
    <n v="500"/>
    <n v="4500"/>
    <n v="500"/>
    <x v="2"/>
    <x v="6"/>
    <n v="2022"/>
    <n v="1"/>
    <x v="1"/>
  </r>
  <r>
    <d v="2022-07-14T00:00:00"/>
    <s v="DH01559"/>
    <x v="1"/>
    <n v="1"/>
    <n v="2500"/>
    <n v="2500"/>
    <n v="1750"/>
    <n v="250"/>
    <n v="250"/>
    <n v="2250"/>
    <n v="250"/>
    <x v="3"/>
    <x v="6"/>
    <n v="2022"/>
    <n v="1"/>
    <x v="1"/>
  </r>
  <r>
    <d v="2022-07-14T00:00:00"/>
    <s v="DH01560"/>
    <x v="0"/>
    <n v="7"/>
    <n v="1000"/>
    <n v="7000"/>
    <n v="4900"/>
    <n v="700"/>
    <n v="700"/>
    <n v="6300"/>
    <n v="700"/>
    <x v="3"/>
    <x v="6"/>
    <n v="2022"/>
    <n v="1"/>
    <x v="1"/>
  </r>
  <r>
    <d v="2022-07-14T00:00:00"/>
    <s v="DH01560"/>
    <x v="1"/>
    <n v="8"/>
    <n v="2500"/>
    <n v="20000"/>
    <n v="14000"/>
    <n v="2000"/>
    <n v="2000"/>
    <n v="18000"/>
    <n v="2000"/>
    <x v="3"/>
    <x v="6"/>
    <n v="2022"/>
    <n v="0"/>
    <x v="1"/>
  </r>
  <r>
    <d v="2022-07-14T00:00:00"/>
    <s v="DH01560"/>
    <x v="2"/>
    <n v="1"/>
    <n v="3500"/>
    <n v="3500"/>
    <n v="2100"/>
    <n v="350"/>
    <n v="350"/>
    <n v="2800"/>
    <n v="700"/>
    <x v="3"/>
    <x v="6"/>
    <n v="2022"/>
    <n v="0"/>
    <x v="1"/>
  </r>
  <r>
    <d v="2022-07-15T00:00:00"/>
    <s v="DH01561"/>
    <x v="3"/>
    <n v="2"/>
    <n v="1200"/>
    <n v="2400"/>
    <n v="1680"/>
    <n v="240"/>
    <n v="240"/>
    <n v="2160"/>
    <n v="240"/>
    <x v="3"/>
    <x v="6"/>
    <n v="2022"/>
    <n v="1"/>
    <x v="1"/>
  </r>
  <r>
    <d v="2022-07-15T00:00:00"/>
    <s v="DH01562"/>
    <x v="4"/>
    <n v="4"/>
    <n v="450"/>
    <n v="1800"/>
    <n v="1260"/>
    <n v="180"/>
    <n v="180"/>
    <n v="1620"/>
    <n v="180"/>
    <x v="2"/>
    <x v="6"/>
    <n v="2022"/>
    <n v="1"/>
    <x v="1"/>
  </r>
  <r>
    <d v="2022-07-15T00:00:00"/>
    <s v="DH01563"/>
    <x v="5"/>
    <n v="6"/>
    <n v="500"/>
    <n v="3000"/>
    <n v="2100"/>
    <n v="300"/>
    <n v="300"/>
    <n v="2700"/>
    <n v="300"/>
    <x v="3"/>
    <x v="6"/>
    <n v="2022"/>
    <n v="1"/>
    <x v="1"/>
  </r>
  <r>
    <d v="2022-07-15T00:00:00"/>
    <s v="DH01564"/>
    <x v="6"/>
    <n v="7"/>
    <n v="1000"/>
    <n v="7000"/>
    <n v="4900"/>
    <n v="700"/>
    <n v="700"/>
    <n v="6300"/>
    <n v="700"/>
    <x v="4"/>
    <x v="6"/>
    <n v="2022"/>
    <n v="1"/>
    <x v="1"/>
  </r>
  <r>
    <d v="2022-07-15T00:00:00"/>
    <s v="DH01565"/>
    <x v="7"/>
    <n v="4"/>
    <n v="3200"/>
    <n v="12800"/>
    <n v="7680"/>
    <n v="1280"/>
    <n v="1280"/>
    <n v="10240"/>
    <n v="2560"/>
    <x v="5"/>
    <x v="6"/>
    <n v="2022"/>
    <n v="1"/>
    <x v="0"/>
  </r>
  <r>
    <d v="2022-07-15T00:00:00"/>
    <s v="DH01566"/>
    <x v="8"/>
    <n v="1"/>
    <n v="4000"/>
    <n v="4000"/>
    <n v="2400"/>
    <n v="400"/>
    <n v="400"/>
    <n v="3200"/>
    <n v="800"/>
    <x v="0"/>
    <x v="6"/>
    <n v="2022"/>
    <n v="1"/>
    <x v="0"/>
  </r>
  <r>
    <d v="2022-07-15T00:00:00"/>
    <s v="DH01567"/>
    <x v="8"/>
    <n v="1"/>
    <n v="4000"/>
    <n v="4000"/>
    <n v="2400"/>
    <n v="400"/>
    <n v="400"/>
    <n v="3200"/>
    <n v="800"/>
    <x v="1"/>
    <x v="6"/>
    <n v="2022"/>
    <n v="1"/>
    <x v="1"/>
  </r>
  <r>
    <d v="2022-07-15T00:00:00"/>
    <s v="DH01568"/>
    <x v="8"/>
    <n v="1"/>
    <n v="4000"/>
    <n v="4000"/>
    <n v="2400"/>
    <n v="400"/>
    <n v="400"/>
    <n v="3200"/>
    <n v="800"/>
    <x v="2"/>
    <x v="6"/>
    <n v="2022"/>
    <n v="1"/>
    <x v="1"/>
  </r>
  <r>
    <d v="2022-07-16T00:00:00"/>
    <s v="DH01569"/>
    <x v="2"/>
    <n v="6"/>
    <n v="3500"/>
    <n v="21000"/>
    <n v="12600"/>
    <n v="2100"/>
    <n v="2100"/>
    <n v="16800"/>
    <n v="4200"/>
    <x v="3"/>
    <x v="6"/>
    <n v="2022"/>
    <n v="1"/>
    <x v="1"/>
  </r>
  <r>
    <d v="2022-07-16T00:00:00"/>
    <s v="DH01570"/>
    <x v="3"/>
    <n v="1"/>
    <n v="1200"/>
    <n v="1200"/>
    <n v="840"/>
    <n v="120"/>
    <n v="120"/>
    <n v="1080"/>
    <n v="120"/>
    <x v="0"/>
    <x v="6"/>
    <n v="2022"/>
    <n v="1"/>
    <x v="1"/>
  </r>
  <r>
    <d v="2022-07-16T00:00:00"/>
    <s v="DH01571"/>
    <x v="4"/>
    <n v="1"/>
    <n v="450"/>
    <n v="450"/>
    <n v="315"/>
    <n v="45"/>
    <n v="45"/>
    <n v="405"/>
    <n v="45"/>
    <x v="1"/>
    <x v="6"/>
    <n v="2022"/>
    <n v="1"/>
    <x v="1"/>
  </r>
  <r>
    <d v="2022-07-16T00:00:00"/>
    <s v="DH01572"/>
    <x v="5"/>
    <n v="1"/>
    <n v="500"/>
    <n v="500"/>
    <n v="350"/>
    <n v="50"/>
    <n v="50"/>
    <n v="450"/>
    <n v="50"/>
    <x v="2"/>
    <x v="6"/>
    <n v="2022"/>
    <n v="1"/>
    <x v="1"/>
  </r>
  <r>
    <d v="2022-07-16T00:00:00"/>
    <s v="DH01573"/>
    <x v="6"/>
    <n v="3"/>
    <n v="1000"/>
    <n v="3000"/>
    <n v="2100"/>
    <n v="300"/>
    <n v="300"/>
    <n v="2700"/>
    <n v="300"/>
    <x v="3"/>
    <x v="6"/>
    <n v="2022"/>
    <n v="1"/>
    <x v="1"/>
  </r>
  <r>
    <d v="2022-07-16T00:00:00"/>
    <s v="DH01574"/>
    <x v="6"/>
    <n v="4"/>
    <n v="1000"/>
    <n v="4000"/>
    <n v="2800"/>
    <n v="400"/>
    <n v="400"/>
    <n v="3600"/>
    <n v="400"/>
    <x v="0"/>
    <x v="6"/>
    <n v="2022"/>
    <n v="1"/>
    <x v="1"/>
  </r>
  <r>
    <d v="2022-07-16T00:00:00"/>
    <s v="DH01575"/>
    <x v="1"/>
    <n v="1"/>
    <n v="2500"/>
    <n v="2500"/>
    <n v="1750"/>
    <n v="250"/>
    <n v="250"/>
    <n v="2250"/>
    <n v="250"/>
    <x v="1"/>
    <x v="6"/>
    <n v="2022"/>
    <n v="1"/>
    <x v="0"/>
  </r>
  <r>
    <d v="2022-07-16T00:00:00"/>
    <s v="DH01576"/>
    <x v="0"/>
    <n v="2"/>
    <n v="1000"/>
    <n v="2000"/>
    <n v="1400"/>
    <n v="200"/>
    <n v="200"/>
    <n v="1800"/>
    <n v="200"/>
    <x v="1"/>
    <x v="6"/>
    <n v="2022"/>
    <n v="1"/>
    <x v="1"/>
  </r>
  <r>
    <d v="2022-07-16T00:00:00"/>
    <s v="DH01576"/>
    <x v="1"/>
    <n v="4"/>
    <n v="2500"/>
    <n v="10000"/>
    <n v="7000"/>
    <n v="1000"/>
    <n v="1000"/>
    <n v="9000"/>
    <n v="1000"/>
    <x v="1"/>
    <x v="6"/>
    <n v="2022"/>
    <n v="0"/>
    <x v="1"/>
  </r>
  <r>
    <d v="2022-07-16T00:00:00"/>
    <s v="DH01576"/>
    <x v="8"/>
    <n v="1"/>
    <n v="4000"/>
    <n v="4000"/>
    <n v="2400"/>
    <n v="400"/>
    <n v="400"/>
    <n v="3200"/>
    <n v="800"/>
    <x v="1"/>
    <x v="6"/>
    <n v="2022"/>
    <n v="0"/>
    <x v="1"/>
  </r>
  <r>
    <d v="2022-07-17T00:00:00"/>
    <s v="DH01577"/>
    <x v="2"/>
    <n v="1"/>
    <n v="3500"/>
    <n v="3500"/>
    <n v="2100"/>
    <n v="350"/>
    <n v="350"/>
    <n v="2800"/>
    <n v="700"/>
    <x v="5"/>
    <x v="6"/>
    <n v="2022"/>
    <n v="1"/>
    <x v="1"/>
  </r>
  <r>
    <d v="2022-07-17T00:00:00"/>
    <s v="DH01578"/>
    <x v="3"/>
    <n v="3"/>
    <n v="1200"/>
    <n v="3600"/>
    <n v="2520"/>
    <n v="360"/>
    <n v="360"/>
    <n v="3240"/>
    <n v="360"/>
    <x v="0"/>
    <x v="6"/>
    <n v="2022"/>
    <n v="1"/>
    <x v="1"/>
  </r>
  <r>
    <d v="2022-07-17T00:00:00"/>
    <s v="DH01579"/>
    <x v="4"/>
    <n v="2"/>
    <n v="450"/>
    <n v="900"/>
    <n v="630"/>
    <n v="90"/>
    <n v="90"/>
    <n v="810"/>
    <n v="90"/>
    <x v="1"/>
    <x v="6"/>
    <n v="2022"/>
    <n v="1"/>
    <x v="0"/>
  </r>
  <r>
    <d v="2022-07-17T00:00:00"/>
    <s v="DH01580"/>
    <x v="0"/>
    <n v="3"/>
    <n v="1000"/>
    <n v="3000"/>
    <n v="2100"/>
    <n v="300"/>
    <n v="300"/>
    <n v="2700"/>
    <n v="300"/>
    <x v="2"/>
    <x v="6"/>
    <n v="2022"/>
    <n v="1"/>
    <x v="1"/>
  </r>
  <r>
    <d v="2022-07-17T00:00:00"/>
    <s v="DH01581"/>
    <x v="8"/>
    <n v="1"/>
    <n v="4000"/>
    <n v="4000"/>
    <n v="2400"/>
    <n v="400"/>
    <n v="400"/>
    <n v="3200"/>
    <n v="800"/>
    <x v="3"/>
    <x v="6"/>
    <n v="2022"/>
    <n v="1"/>
    <x v="0"/>
  </r>
  <r>
    <d v="2022-07-17T00:00:00"/>
    <s v="DH01582"/>
    <x v="1"/>
    <n v="6"/>
    <n v="2500"/>
    <n v="15000"/>
    <n v="10500"/>
    <n v="1500"/>
    <n v="1500"/>
    <n v="13500"/>
    <n v="1500"/>
    <x v="4"/>
    <x v="6"/>
    <n v="2022"/>
    <n v="1"/>
    <x v="1"/>
  </r>
  <r>
    <d v="2022-07-17T00:00:00"/>
    <s v="DH01583"/>
    <x v="2"/>
    <n v="8"/>
    <n v="3500"/>
    <n v="28000"/>
    <n v="16800"/>
    <n v="2800"/>
    <n v="2800"/>
    <n v="22400"/>
    <n v="5600"/>
    <x v="5"/>
    <x v="6"/>
    <n v="2022"/>
    <n v="1"/>
    <x v="0"/>
  </r>
  <r>
    <d v="2022-07-17T00:00:00"/>
    <s v="DH01584"/>
    <x v="6"/>
    <n v="9"/>
    <n v="1000"/>
    <n v="9000"/>
    <n v="6300"/>
    <n v="900"/>
    <n v="900"/>
    <n v="8100"/>
    <n v="900"/>
    <x v="4"/>
    <x v="6"/>
    <n v="2022"/>
    <n v="1"/>
    <x v="1"/>
  </r>
  <r>
    <d v="2022-07-18T00:00:00"/>
    <s v="DH01585"/>
    <x v="4"/>
    <n v="10"/>
    <n v="450"/>
    <n v="4500"/>
    <n v="3150"/>
    <n v="450"/>
    <n v="450"/>
    <n v="4050"/>
    <n v="450"/>
    <x v="5"/>
    <x v="6"/>
    <n v="2022"/>
    <n v="1"/>
    <x v="1"/>
  </r>
  <r>
    <d v="2022-07-18T00:00:00"/>
    <s v="DH01586"/>
    <x v="5"/>
    <n v="12"/>
    <n v="500"/>
    <n v="6000"/>
    <n v="4200"/>
    <n v="600"/>
    <n v="600"/>
    <n v="5400"/>
    <n v="600"/>
    <x v="0"/>
    <x v="6"/>
    <n v="2022"/>
    <n v="1"/>
    <x v="1"/>
  </r>
  <r>
    <d v="2022-07-18T00:00:00"/>
    <s v="DH01587"/>
    <x v="5"/>
    <n v="10"/>
    <n v="500"/>
    <n v="5000"/>
    <n v="3500"/>
    <n v="500"/>
    <n v="500"/>
    <n v="4500"/>
    <n v="500"/>
    <x v="1"/>
    <x v="6"/>
    <n v="2022"/>
    <n v="1"/>
    <x v="1"/>
  </r>
  <r>
    <d v="2022-07-18T00:00:00"/>
    <s v="DH01588"/>
    <x v="0"/>
    <n v="16"/>
    <n v="1000"/>
    <n v="16000"/>
    <n v="11200"/>
    <n v="1600"/>
    <n v="1600"/>
    <n v="14400"/>
    <n v="1600"/>
    <x v="2"/>
    <x v="6"/>
    <n v="2022"/>
    <n v="1"/>
    <x v="0"/>
  </r>
  <r>
    <d v="2022-07-18T00:00:00"/>
    <s v="DH01589"/>
    <x v="2"/>
    <n v="1"/>
    <n v="3500"/>
    <n v="3500"/>
    <n v="2100"/>
    <n v="350"/>
    <n v="350"/>
    <n v="2800"/>
    <n v="700"/>
    <x v="3"/>
    <x v="6"/>
    <n v="2022"/>
    <n v="1"/>
    <x v="1"/>
  </r>
  <r>
    <d v="2022-07-18T00:00:00"/>
    <s v="DH01590"/>
    <x v="1"/>
    <n v="1"/>
    <n v="2500"/>
    <n v="2500"/>
    <n v="1750"/>
    <n v="250"/>
    <n v="250"/>
    <n v="2250"/>
    <n v="250"/>
    <x v="1"/>
    <x v="6"/>
    <n v="2022"/>
    <n v="1"/>
    <x v="1"/>
  </r>
  <r>
    <d v="2022-07-18T00:00:00"/>
    <s v="DH01591"/>
    <x v="7"/>
    <n v="2"/>
    <n v="3200"/>
    <n v="6400"/>
    <n v="3840"/>
    <n v="640"/>
    <n v="640"/>
    <n v="5120"/>
    <n v="1280"/>
    <x v="2"/>
    <x v="6"/>
    <n v="2022"/>
    <n v="1"/>
    <x v="0"/>
  </r>
  <r>
    <d v="2022-07-18T00:00:00"/>
    <s v="DH01592"/>
    <x v="7"/>
    <n v="5"/>
    <n v="3200"/>
    <n v="16000"/>
    <n v="9600"/>
    <n v="1600"/>
    <n v="1600"/>
    <n v="12800"/>
    <n v="3200"/>
    <x v="3"/>
    <x v="6"/>
    <n v="2022"/>
    <n v="1"/>
    <x v="1"/>
  </r>
  <r>
    <d v="2022-07-18T00:00:00"/>
    <s v="DH01592"/>
    <x v="2"/>
    <n v="7"/>
    <n v="3500"/>
    <n v="24500"/>
    <n v="14700"/>
    <n v="2450"/>
    <n v="2450"/>
    <n v="19600"/>
    <n v="4900"/>
    <x v="3"/>
    <x v="6"/>
    <n v="2022"/>
    <n v="0"/>
    <x v="1"/>
  </r>
  <r>
    <d v="2022-07-18T00:00:00"/>
    <s v="DH01592"/>
    <x v="5"/>
    <n v="8"/>
    <n v="500"/>
    <n v="4000"/>
    <n v="2800"/>
    <n v="400"/>
    <n v="400"/>
    <n v="3600"/>
    <n v="400"/>
    <x v="3"/>
    <x v="6"/>
    <n v="2022"/>
    <n v="0"/>
    <x v="1"/>
  </r>
  <r>
    <d v="2022-07-18T00:00:00"/>
    <s v="DH01592"/>
    <x v="1"/>
    <n v="1"/>
    <n v="2500"/>
    <n v="2500"/>
    <n v="1750"/>
    <n v="250"/>
    <n v="250"/>
    <n v="2250"/>
    <n v="250"/>
    <x v="3"/>
    <x v="6"/>
    <n v="2022"/>
    <n v="0"/>
    <x v="1"/>
  </r>
  <r>
    <d v="2022-07-18T00:00:00"/>
    <s v="DH01592"/>
    <x v="3"/>
    <n v="1"/>
    <n v="1200"/>
    <n v="1200"/>
    <n v="840"/>
    <n v="120"/>
    <n v="120"/>
    <n v="1080"/>
    <n v="120"/>
    <x v="3"/>
    <x v="6"/>
    <n v="2022"/>
    <n v="0"/>
    <x v="1"/>
  </r>
  <r>
    <d v="2022-07-18T00:00:00"/>
    <s v="DH01592"/>
    <x v="0"/>
    <n v="2"/>
    <n v="1000"/>
    <n v="2000"/>
    <n v="1400"/>
    <n v="200"/>
    <n v="200"/>
    <n v="1800"/>
    <n v="200"/>
    <x v="3"/>
    <x v="6"/>
    <n v="2022"/>
    <n v="0"/>
    <x v="1"/>
  </r>
  <r>
    <d v="2022-07-18T00:00:00"/>
    <s v="DH01592"/>
    <x v="8"/>
    <n v="1"/>
    <n v="4000"/>
    <n v="4000"/>
    <n v="2400"/>
    <n v="400"/>
    <n v="400"/>
    <n v="3200"/>
    <n v="800"/>
    <x v="3"/>
    <x v="6"/>
    <n v="2022"/>
    <n v="0"/>
    <x v="1"/>
  </r>
  <r>
    <d v="2022-07-18T00:00:00"/>
    <s v="DH01592"/>
    <x v="0"/>
    <n v="4"/>
    <n v="1000"/>
    <n v="4000"/>
    <n v="2800"/>
    <n v="400"/>
    <n v="400"/>
    <n v="3600"/>
    <n v="400"/>
    <x v="3"/>
    <x v="6"/>
    <n v="2022"/>
    <n v="0"/>
    <x v="1"/>
  </r>
  <r>
    <d v="2022-07-19T00:00:00"/>
    <s v="DH01593"/>
    <x v="2"/>
    <n v="4"/>
    <n v="3500"/>
    <n v="14000"/>
    <n v="8400"/>
    <n v="1400"/>
    <n v="1400"/>
    <n v="11200"/>
    <n v="2800"/>
    <x v="5"/>
    <x v="6"/>
    <n v="2022"/>
    <n v="1"/>
    <x v="1"/>
  </r>
  <r>
    <d v="2022-07-19T00:00:00"/>
    <s v="DH01594"/>
    <x v="1"/>
    <n v="1"/>
    <n v="2500"/>
    <n v="2500"/>
    <n v="1750"/>
    <n v="250"/>
    <n v="250"/>
    <n v="2250"/>
    <n v="250"/>
    <x v="2"/>
    <x v="6"/>
    <n v="2022"/>
    <n v="1"/>
    <x v="1"/>
  </r>
  <r>
    <d v="2022-07-19T00:00:00"/>
    <s v="DH01595"/>
    <x v="1"/>
    <n v="1"/>
    <n v="2500"/>
    <n v="2500"/>
    <n v="1750"/>
    <n v="250"/>
    <n v="250"/>
    <n v="2250"/>
    <n v="250"/>
    <x v="3"/>
    <x v="6"/>
    <n v="2022"/>
    <n v="1"/>
    <x v="1"/>
  </r>
  <r>
    <d v="2022-07-19T00:00:00"/>
    <s v="DH01596"/>
    <x v="0"/>
    <n v="1"/>
    <n v="1000"/>
    <n v="1000"/>
    <n v="700"/>
    <n v="100"/>
    <n v="100"/>
    <n v="900"/>
    <n v="100"/>
    <x v="4"/>
    <x v="6"/>
    <n v="2022"/>
    <n v="1"/>
    <x v="1"/>
  </r>
  <r>
    <d v="2022-07-19T00:00:00"/>
    <s v="DH01597"/>
    <x v="1"/>
    <n v="2"/>
    <n v="2500"/>
    <n v="5000"/>
    <n v="3500"/>
    <n v="500"/>
    <n v="500"/>
    <n v="4500"/>
    <n v="500"/>
    <x v="5"/>
    <x v="6"/>
    <n v="2022"/>
    <n v="1"/>
    <x v="0"/>
  </r>
  <r>
    <d v="2022-07-19T00:00:00"/>
    <s v="DH01598"/>
    <x v="2"/>
    <n v="2"/>
    <n v="3500"/>
    <n v="7000"/>
    <n v="4200"/>
    <n v="700"/>
    <n v="700"/>
    <n v="5600"/>
    <n v="1400"/>
    <x v="0"/>
    <x v="6"/>
    <n v="2022"/>
    <n v="1"/>
    <x v="1"/>
  </r>
  <r>
    <d v="2022-07-19T00:00:00"/>
    <s v="DH01599"/>
    <x v="3"/>
    <n v="3"/>
    <n v="1200"/>
    <n v="3600"/>
    <n v="2520"/>
    <n v="360"/>
    <n v="360"/>
    <n v="3240"/>
    <n v="360"/>
    <x v="1"/>
    <x v="6"/>
    <n v="2022"/>
    <n v="1"/>
    <x v="0"/>
  </r>
  <r>
    <d v="2022-07-19T00:00:00"/>
    <s v="DH01600"/>
    <x v="4"/>
    <n v="8"/>
    <n v="450"/>
    <n v="3600"/>
    <n v="2520"/>
    <n v="360"/>
    <n v="360"/>
    <n v="3240"/>
    <n v="360"/>
    <x v="2"/>
    <x v="6"/>
    <n v="2022"/>
    <n v="1"/>
    <x v="0"/>
  </r>
  <r>
    <d v="2022-07-20T00:00:00"/>
    <s v="DH01601"/>
    <x v="5"/>
    <n v="9"/>
    <n v="500"/>
    <n v="4500"/>
    <n v="3150"/>
    <n v="450"/>
    <n v="450"/>
    <n v="4050"/>
    <n v="450"/>
    <x v="3"/>
    <x v="6"/>
    <n v="2022"/>
    <n v="1"/>
    <x v="0"/>
  </r>
  <r>
    <d v="2022-07-20T00:00:00"/>
    <s v="DH01602"/>
    <x v="6"/>
    <n v="1"/>
    <n v="1000"/>
    <n v="1000"/>
    <n v="700"/>
    <n v="100"/>
    <n v="100"/>
    <n v="900"/>
    <n v="100"/>
    <x v="0"/>
    <x v="6"/>
    <n v="2022"/>
    <n v="1"/>
    <x v="1"/>
  </r>
  <r>
    <d v="2022-07-20T00:00:00"/>
    <s v="DH01603"/>
    <x v="7"/>
    <n v="3"/>
    <n v="3200"/>
    <n v="9600"/>
    <n v="5760"/>
    <n v="960"/>
    <n v="960"/>
    <n v="7680"/>
    <n v="1920"/>
    <x v="1"/>
    <x v="6"/>
    <n v="2022"/>
    <n v="1"/>
    <x v="0"/>
  </r>
  <r>
    <d v="2022-07-20T00:00:00"/>
    <s v="DH01604"/>
    <x v="8"/>
    <n v="1"/>
    <n v="4000"/>
    <n v="4000"/>
    <n v="2400"/>
    <n v="400"/>
    <n v="400"/>
    <n v="3200"/>
    <n v="800"/>
    <x v="2"/>
    <x v="6"/>
    <n v="2022"/>
    <n v="1"/>
    <x v="0"/>
  </r>
  <r>
    <d v="2022-07-20T00:00:00"/>
    <s v="DH01605"/>
    <x v="8"/>
    <n v="1"/>
    <n v="4000"/>
    <n v="4000"/>
    <n v="2400"/>
    <n v="400"/>
    <n v="400"/>
    <n v="3200"/>
    <n v="800"/>
    <x v="3"/>
    <x v="6"/>
    <n v="2022"/>
    <n v="1"/>
    <x v="1"/>
  </r>
  <r>
    <d v="2022-07-20T00:00:00"/>
    <s v="DH01606"/>
    <x v="8"/>
    <n v="1"/>
    <n v="4000"/>
    <n v="4000"/>
    <n v="2400"/>
    <n v="400"/>
    <n v="400"/>
    <n v="3200"/>
    <n v="800"/>
    <x v="2"/>
    <x v="6"/>
    <n v="2022"/>
    <n v="1"/>
    <x v="0"/>
  </r>
  <r>
    <d v="2022-07-20T00:00:00"/>
    <s v="DH01607"/>
    <x v="2"/>
    <n v="7"/>
    <n v="3500"/>
    <n v="24500"/>
    <n v="14700"/>
    <n v="2450"/>
    <n v="2450"/>
    <n v="19600"/>
    <n v="4900"/>
    <x v="3"/>
    <x v="6"/>
    <n v="2022"/>
    <n v="1"/>
    <x v="1"/>
  </r>
  <r>
    <d v="2022-07-20T00:00:00"/>
    <s v="DH01608"/>
    <x v="3"/>
    <n v="4"/>
    <n v="1200"/>
    <n v="4800"/>
    <n v="3360"/>
    <n v="480"/>
    <n v="480"/>
    <n v="4320"/>
    <n v="480"/>
    <x v="0"/>
    <x v="6"/>
    <n v="2022"/>
    <n v="1"/>
    <x v="1"/>
  </r>
  <r>
    <d v="2022-07-20T00:00:00"/>
    <s v="DH01608"/>
    <x v="4"/>
    <n v="1"/>
    <n v="450"/>
    <n v="450"/>
    <n v="315"/>
    <n v="45"/>
    <n v="45"/>
    <n v="405"/>
    <n v="45"/>
    <x v="0"/>
    <x v="6"/>
    <n v="2022"/>
    <n v="0"/>
    <x v="1"/>
  </r>
  <r>
    <d v="2022-07-20T00:00:00"/>
    <s v="DH01608"/>
    <x v="5"/>
    <n v="5"/>
    <n v="500"/>
    <n v="2500"/>
    <n v="1750"/>
    <n v="250"/>
    <n v="250"/>
    <n v="2250"/>
    <n v="250"/>
    <x v="0"/>
    <x v="6"/>
    <n v="2022"/>
    <n v="0"/>
    <x v="1"/>
  </r>
  <r>
    <d v="2022-07-21T00:00:00"/>
    <s v="DH01609"/>
    <x v="6"/>
    <n v="1"/>
    <n v="1000"/>
    <n v="1000"/>
    <n v="700"/>
    <n v="100"/>
    <n v="100"/>
    <n v="900"/>
    <n v="100"/>
    <x v="1"/>
    <x v="6"/>
    <n v="2022"/>
    <n v="1"/>
    <x v="1"/>
  </r>
  <r>
    <d v="2022-07-21T00:00:00"/>
    <s v="DH01610"/>
    <x v="6"/>
    <n v="1"/>
    <n v="1000"/>
    <n v="1000"/>
    <n v="700"/>
    <n v="100"/>
    <n v="100"/>
    <n v="900"/>
    <n v="100"/>
    <x v="2"/>
    <x v="6"/>
    <n v="2022"/>
    <n v="1"/>
    <x v="0"/>
  </r>
  <r>
    <d v="2022-07-21T00:00:00"/>
    <s v="DH01611"/>
    <x v="2"/>
    <n v="1"/>
    <n v="3500"/>
    <n v="3500"/>
    <n v="2100"/>
    <n v="350"/>
    <n v="350"/>
    <n v="2800"/>
    <n v="700"/>
    <x v="3"/>
    <x v="6"/>
    <n v="2022"/>
    <n v="1"/>
    <x v="0"/>
  </r>
  <r>
    <d v="2022-07-21T00:00:00"/>
    <s v="DH01612"/>
    <x v="6"/>
    <n v="1"/>
    <n v="1000"/>
    <n v="1000"/>
    <n v="700"/>
    <n v="100"/>
    <n v="100"/>
    <n v="900"/>
    <n v="100"/>
    <x v="0"/>
    <x v="6"/>
    <n v="2022"/>
    <n v="1"/>
    <x v="0"/>
  </r>
  <r>
    <d v="2022-07-21T00:00:00"/>
    <s v="DH01613"/>
    <x v="4"/>
    <n v="5"/>
    <n v="450"/>
    <n v="2250"/>
    <n v="1575"/>
    <n v="225"/>
    <n v="225"/>
    <n v="2025"/>
    <n v="225"/>
    <x v="1"/>
    <x v="6"/>
    <n v="2022"/>
    <n v="1"/>
    <x v="1"/>
  </r>
  <r>
    <d v="2022-07-21T00:00:00"/>
    <s v="DH01614"/>
    <x v="5"/>
    <n v="1"/>
    <n v="500"/>
    <n v="500"/>
    <n v="350"/>
    <n v="50"/>
    <n v="50"/>
    <n v="450"/>
    <n v="50"/>
    <x v="2"/>
    <x v="6"/>
    <n v="2022"/>
    <n v="1"/>
    <x v="1"/>
  </r>
  <r>
    <d v="2022-07-21T00:00:00"/>
    <s v="DH01615"/>
    <x v="5"/>
    <n v="3"/>
    <n v="500"/>
    <n v="1500"/>
    <n v="1050"/>
    <n v="150"/>
    <n v="150"/>
    <n v="1350"/>
    <n v="150"/>
    <x v="3"/>
    <x v="6"/>
    <n v="2022"/>
    <n v="1"/>
    <x v="1"/>
  </r>
  <r>
    <d v="2022-07-21T00:00:00"/>
    <s v="DH01616"/>
    <x v="0"/>
    <n v="5"/>
    <n v="1000"/>
    <n v="5000"/>
    <n v="3500"/>
    <n v="500"/>
    <n v="500"/>
    <n v="4500"/>
    <n v="500"/>
    <x v="0"/>
    <x v="6"/>
    <n v="2022"/>
    <n v="1"/>
    <x v="1"/>
  </r>
  <r>
    <d v="2022-07-22T00:00:00"/>
    <s v="DH01617"/>
    <x v="2"/>
    <n v="1"/>
    <n v="3500"/>
    <n v="3500"/>
    <n v="2100"/>
    <n v="350"/>
    <n v="350"/>
    <n v="2800"/>
    <n v="700"/>
    <x v="1"/>
    <x v="6"/>
    <n v="2022"/>
    <n v="1"/>
    <x v="1"/>
  </r>
  <r>
    <d v="2022-07-22T00:00:00"/>
    <s v="DH01618"/>
    <x v="1"/>
    <n v="1"/>
    <n v="2500"/>
    <n v="2500"/>
    <n v="1750"/>
    <n v="250"/>
    <n v="250"/>
    <n v="2250"/>
    <n v="250"/>
    <x v="2"/>
    <x v="6"/>
    <n v="2022"/>
    <n v="1"/>
    <x v="1"/>
  </r>
  <r>
    <d v="2022-07-22T00:00:00"/>
    <s v="DH01619"/>
    <x v="7"/>
    <n v="3"/>
    <n v="3200"/>
    <n v="9600"/>
    <n v="5760"/>
    <n v="960"/>
    <n v="960"/>
    <n v="7680"/>
    <n v="1920"/>
    <x v="3"/>
    <x v="6"/>
    <n v="2022"/>
    <n v="1"/>
    <x v="1"/>
  </r>
  <r>
    <d v="2022-07-22T00:00:00"/>
    <s v="DH01620"/>
    <x v="7"/>
    <n v="2"/>
    <n v="3200"/>
    <n v="6400"/>
    <n v="3840"/>
    <n v="640"/>
    <n v="640"/>
    <n v="5120"/>
    <n v="1280"/>
    <x v="4"/>
    <x v="6"/>
    <n v="2022"/>
    <n v="1"/>
    <x v="0"/>
  </r>
  <r>
    <d v="2022-07-22T00:00:00"/>
    <s v="DH01621"/>
    <x v="2"/>
    <n v="1"/>
    <n v="3500"/>
    <n v="3500"/>
    <n v="2100"/>
    <n v="350"/>
    <n v="350"/>
    <n v="2800"/>
    <n v="700"/>
    <x v="5"/>
    <x v="6"/>
    <n v="2022"/>
    <n v="1"/>
    <x v="1"/>
  </r>
  <r>
    <d v="2022-07-22T00:00:00"/>
    <s v="DH01622"/>
    <x v="5"/>
    <n v="4"/>
    <n v="500"/>
    <n v="2000"/>
    <n v="1400"/>
    <n v="200"/>
    <n v="200"/>
    <n v="1800"/>
    <n v="200"/>
    <x v="0"/>
    <x v="6"/>
    <n v="2022"/>
    <n v="1"/>
    <x v="1"/>
  </r>
  <r>
    <d v="2022-07-22T00:00:00"/>
    <s v="DH01623"/>
    <x v="1"/>
    <n v="10"/>
    <n v="2500"/>
    <n v="25000"/>
    <n v="17500"/>
    <n v="2500"/>
    <n v="2500"/>
    <n v="22500"/>
    <n v="2500"/>
    <x v="1"/>
    <x v="6"/>
    <n v="2022"/>
    <n v="1"/>
    <x v="1"/>
  </r>
  <r>
    <d v="2022-07-22T00:00:00"/>
    <s v="DH01624"/>
    <x v="3"/>
    <n v="7"/>
    <n v="1200"/>
    <n v="8400"/>
    <n v="5880"/>
    <n v="840"/>
    <n v="840"/>
    <n v="7560"/>
    <n v="840"/>
    <x v="3"/>
    <x v="6"/>
    <n v="2022"/>
    <n v="1"/>
    <x v="1"/>
  </r>
  <r>
    <d v="2022-07-22T00:00:00"/>
    <s v="DH01624"/>
    <x v="0"/>
    <n v="4"/>
    <n v="1000"/>
    <n v="4000"/>
    <n v="2800"/>
    <n v="400"/>
    <n v="400"/>
    <n v="3600"/>
    <n v="400"/>
    <x v="3"/>
    <x v="6"/>
    <n v="2022"/>
    <n v="0"/>
    <x v="1"/>
  </r>
  <r>
    <d v="2022-07-22T00:00:00"/>
    <s v="DH01624"/>
    <x v="8"/>
    <n v="1"/>
    <n v="4000"/>
    <n v="4000"/>
    <n v="2400"/>
    <n v="400"/>
    <n v="400"/>
    <n v="3200"/>
    <n v="800"/>
    <x v="3"/>
    <x v="6"/>
    <n v="2022"/>
    <n v="0"/>
    <x v="1"/>
  </r>
  <r>
    <d v="2022-07-23T00:00:00"/>
    <s v="DH01625"/>
    <x v="0"/>
    <n v="5"/>
    <n v="1000"/>
    <n v="5000"/>
    <n v="3500"/>
    <n v="500"/>
    <n v="500"/>
    <n v="4500"/>
    <n v="500"/>
    <x v="5"/>
    <x v="6"/>
    <n v="2022"/>
    <n v="1"/>
    <x v="0"/>
  </r>
  <r>
    <d v="2022-07-23T00:00:00"/>
    <s v="DH01626"/>
    <x v="2"/>
    <n v="1"/>
    <n v="3500"/>
    <n v="3500"/>
    <n v="2100"/>
    <n v="350"/>
    <n v="350"/>
    <n v="2800"/>
    <n v="700"/>
    <x v="4"/>
    <x v="6"/>
    <n v="2022"/>
    <n v="1"/>
    <x v="1"/>
  </r>
  <r>
    <d v="2022-07-23T00:00:00"/>
    <s v="DH01627"/>
    <x v="1"/>
    <n v="1"/>
    <n v="2500"/>
    <n v="2500"/>
    <n v="1750"/>
    <n v="250"/>
    <n v="250"/>
    <n v="2250"/>
    <n v="250"/>
    <x v="5"/>
    <x v="6"/>
    <n v="2022"/>
    <n v="1"/>
    <x v="1"/>
  </r>
  <r>
    <d v="2022-07-23T00:00:00"/>
    <s v="DH01628"/>
    <x v="1"/>
    <n v="1"/>
    <n v="2500"/>
    <n v="2500"/>
    <n v="1750"/>
    <n v="250"/>
    <n v="250"/>
    <n v="2250"/>
    <n v="250"/>
    <x v="0"/>
    <x v="6"/>
    <n v="2022"/>
    <n v="1"/>
    <x v="1"/>
  </r>
  <r>
    <d v="2022-07-23T00:00:00"/>
    <s v="DH01629"/>
    <x v="0"/>
    <n v="1"/>
    <n v="1000"/>
    <n v="1000"/>
    <n v="700"/>
    <n v="100"/>
    <n v="100"/>
    <n v="900"/>
    <n v="100"/>
    <x v="1"/>
    <x v="6"/>
    <n v="2022"/>
    <n v="1"/>
    <x v="0"/>
  </r>
  <r>
    <d v="2022-07-23T00:00:00"/>
    <s v="DH01630"/>
    <x v="1"/>
    <n v="5"/>
    <n v="2500"/>
    <n v="12500"/>
    <n v="8750"/>
    <n v="1250"/>
    <n v="1250"/>
    <n v="11250"/>
    <n v="1250"/>
    <x v="2"/>
    <x v="6"/>
    <n v="2022"/>
    <n v="1"/>
    <x v="0"/>
  </r>
  <r>
    <d v="2022-07-23T00:00:00"/>
    <s v="DH01631"/>
    <x v="2"/>
    <n v="1"/>
    <n v="3500"/>
    <n v="3500"/>
    <n v="2100"/>
    <n v="350"/>
    <n v="350"/>
    <n v="2800"/>
    <n v="700"/>
    <x v="3"/>
    <x v="6"/>
    <n v="2022"/>
    <n v="1"/>
    <x v="0"/>
  </r>
  <r>
    <d v="2022-07-23T00:00:00"/>
    <s v="DH01632"/>
    <x v="3"/>
    <n v="3"/>
    <n v="1200"/>
    <n v="3600"/>
    <n v="2520"/>
    <n v="360"/>
    <n v="360"/>
    <n v="3240"/>
    <n v="360"/>
    <x v="0"/>
    <x v="6"/>
    <n v="2022"/>
    <n v="1"/>
    <x v="1"/>
  </r>
  <r>
    <d v="2022-07-24T00:00:00"/>
    <s v="DH01633"/>
    <x v="4"/>
    <n v="5"/>
    <n v="450"/>
    <n v="2250"/>
    <n v="1575"/>
    <n v="225"/>
    <n v="225"/>
    <n v="2025"/>
    <n v="225"/>
    <x v="1"/>
    <x v="6"/>
    <n v="2022"/>
    <n v="1"/>
    <x v="0"/>
  </r>
  <r>
    <d v="2022-07-24T00:00:00"/>
    <s v="DH01634"/>
    <x v="5"/>
    <n v="1"/>
    <n v="500"/>
    <n v="500"/>
    <n v="350"/>
    <n v="50"/>
    <n v="50"/>
    <n v="450"/>
    <n v="50"/>
    <x v="2"/>
    <x v="6"/>
    <n v="2022"/>
    <n v="1"/>
    <x v="1"/>
  </r>
  <r>
    <d v="2022-07-24T00:00:00"/>
    <s v="DH01635"/>
    <x v="6"/>
    <n v="1"/>
    <n v="1000"/>
    <n v="1000"/>
    <n v="700"/>
    <n v="100"/>
    <n v="100"/>
    <n v="900"/>
    <n v="100"/>
    <x v="3"/>
    <x v="6"/>
    <n v="2022"/>
    <n v="1"/>
    <x v="1"/>
  </r>
  <r>
    <d v="2022-07-24T00:00:00"/>
    <s v="DH01636"/>
    <x v="7"/>
    <n v="3"/>
    <n v="3200"/>
    <n v="9600"/>
    <n v="5760"/>
    <n v="960"/>
    <n v="960"/>
    <n v="7680"/>
    <n v="1920"/>
    <x v="4"/>
    <x v="6"/>
    <n v="2022"/>
    <n v="1"/>
    <x v="1"/>
  </r>
  <r>
    <d v="2022-07-24T00:00:00"/>
    <s v="DH01637"/>
    <x v="8"/>
    <n v="1"/>
    <n v="4000"/>
    <n v="4000"/>
    <n v="2400"/>
    <n v="400"/>
    <n v="400"/>
    <n v="3200"/>
    <n v="800"/>
    <x v="5"/>
    <x v="6"/>
    <n v="2022"/>
    <n v="1"/>
    <x v="1"/>
  </r>
  <r>
    <d v="2022-07-24T00:00:00"/>
    <s v="DH01638"/>
    <x v="8"/>
    <n v="1"/>
    <n v="4000"/>
    <n v="4000"/>
    <n v="2400"/>
    <n v="400"/>
    <n v="400"/>
    <n v="3200"/>
    <n v="800"/>
    <x v="0"/>
    <x v="6"/>
    <n v="2022"/>
    <n v="1"/>
    <x v="1"/>
  </r>
  <r>
    <d v="2022-07-24T00:00:00"/>
    <s v="DH01639"/>
    <x v="8"/>
    <n v="1"/>
    <n v="4000"/>
    <n v="4000"/>
    <n v="2400"/>
    <n v="400"/>
    <n v="400"/>
    <n v="3200"/>
    <n v="800"/>
    <x v="1"/>
    <x v="6"/>
    <n v="2022"/>
    <n v="1"/>
    <x v="1"/>
  </r>
  <r>
    <d v="2022-07-24T00:00:00"/>
    <s v="DH01640"/>
    <x v="2"/>
    <n v="2"/>
    <n v="3500"/>
    <n v="7000"/>
    <n v="4200"/>
    <n v="700"/>
    <n v="700"/>
    <n v="5600"/>
    <n v="1400"/>
    <x v="1"/>
    <x v="6"/>
    <n v="2022"/>
    <n v="1"/>
    <x v="1"/>
  </r>
  <r>
    <d v="2022-07-24T00:00:00"/>
    <s v="DH01640"/>
    <x v="3"/>
    <n v="4"/>
    <n v="1200"/>
    <n v="4800"/>
    <n v="3360"/>
    <n v="480"/>
    <n v="480"/>
    <n v="4320"/>
    <n v="480"/>
    <x v="1"/>
    <x v="6"/>
    <n v="2022"/>
    <n v="0"/>
    <x v="1"/>
  </r>
  <r>
    <d v="2022-07-24T00:00:00"/>
    <s v="DH01640"/>
    <x v="4"/>
    <n v="3"/>
    <n v="450"/>
    <n v="1350"/>
    <n v="944.99999999999989"/>
    <n v="135"/>
    <n v="135"/>
    <n v="1215"/>
    <n v="135.00000000000011"/>
    <x v="1"/>
    <x v="6"/>
    <n v="2022"/>
    <n v="0"/>
    <x v="1"/>
  </r>
  <r>
    <d v="2022-07-25T00:00:00"/>
    <s v="DH01641"/>
    <x v="5"/>
    <n v="1"/>
    <n v="500"/>
    <n v="500"/>
    <n v="350"/>
    <n v="50"/>
    <n v="50"/>
    <n v="450"/>
    <n v="50"/>
    <x v="5"/>
    <x v="6"/>
    <n v="2022"/>
    <n v="1"/>
    <x v="1"/>
  </r>
  <r>
    <d v="2022-07-25T00:00:00"/>
    <s v="DH01642"/>
    <x v="6"/>
    <n v="2"/>
    <n v="1000"/>
    <n v="2000"/>
    <n v="1400"/>
    <n v="200"/>
    <n v="200"/>
    <n v="1800"/>
    <n v="200"/>
    <x v="2"/>
    <x v="6"/>
    <n v="2022"/>
    <n v="1"/>
    <x v="0"/>
  </r>
  <r>
    <d v="2022-07-25T00:00:00"/>
    <s v="DH01643"/>
    <x v="6"/>
    <n v="4"/>
    <n v="1000"/>
    <n v="4000"/>
    <n v="2800"/>
    <n v="400"/>
    <n v="400"/>
    <n v="3600"/>
    <n v="400"/>
    <x v="3"/>
    <x v="6"/>
    <n v="2022"/>
    <n v="1"/>
    <x v="1"/>
  </r>
  <r>
    <d v="2022-07-25T00:00:00"/>
    <s v="DH01644"/>
    <x v="6"/>
    <n v="5"/>
    <n v="1000"/>
    <n v="5000"/>
    <n v="3500"/>
    <n v="500"/>
    <n v="500"/>
    <n v="4500"/>
    <n v="500"/>
    <x v="4"/>
    <x v="6"/>
    <n v="2022"/>
    <n v="1"/>
    <x v="1"/>
  </r>
  <r>
    <d v="2022-07-25T00:00:00"/>
    <s v="DH01645"/>
    <x v="7"/>
    <n v="8"/>
    <n v="3200"/>
    <n v="25600"/>
    <n v="15360"/>
    <n v="2560"/>
    <n v="2560"/>
    <n v="20480"/>
    <n v="5120"/>
    <x v="5"/>
    <x v="6"/>
    <n v="2022"/>
    <n v="1"/>
    <x v="1"/>
  </r>
  <r>
    <d v="2022-07-25T00:00:00"/>
    <s v="DH01646"/>
    <x v="8"/>
    <n v="1"/>
    <n v="4000"/>
    <n v="4000"/>
    <n v="2400"/>
    <n v="400"/>
    <n v="400"/>
    <n v="3200"/>
    <n v="800"/>
    <x v="0"/>
    <x v="6"/>
    <n v="2022"/>
    <n v="1"/>
    <x v="1"/>
  </r>
  <r>
    <d v="2022-07-25T00:00:00"/>
    <s v="DH01647"/>
    <x v="8"/>
    <n v="1"/>
    <n v="4000"/>
    <n v="4000"/>
    <n v="2400"/>
    <n v="400"/>
    <n v="400"/>
    <n v="3200"/>
    <n v="800"/>
    <x v="1"/>
    <x v="6"/>
    <n v="2022"/>
    <n v="1"/>
    <x v="1"/>
  </r>
  <r>
    <d v="2022-07-25T00:00:00"/>
    <s v="DH01648"/>
    <x v="8"/>
    <n v="1"/>
    <n v="4000"/>
    <n v="4000"/>
    <n v="2400"/>
    <n v="400"/>
    <n v="400"/>
    <n v="3200"/>
    <n v="800"/>
    <x v="2"/>
    <x v="6"/>
    <n v="2022"/>
    <n v="1"/>
    <x v="1"/>
  </r>
  <r>
    <d v="2022-07-26T00:00:00"/>
    <s v="DH01649"/>
    <x v="2"/>
    <n v="8"/>
    <n v="3500"/>
    <n v="28000"/>
    <n v="16800"/>
    <n v="2800"/>
    <n v="2800"/>
    <n v="22400"/>
    <n v="5600"/>
    <x v="3"/>
    <x v="6"/>
    <n v="2022"/>
    <n v="1"/>
    <x v="0"/>
  </r>
  <r>
    <d v="2022-07-26T00:00:00"/>
    <s v="DH01650"/>
    <x v="3"/>
    <n v="1"/>
    <n v="1200"/>
    <n v="1200"/>
    <n v="840"/>
    <n v="120"/>
    <n v="120"/>
    <n v="1080"/>
    <n v="120"/>
    <x v="0"/>
    <x v="6"/>
    <n v="2022"/>
    <n v="1"/>
    <x v="1"/>
  </r>
  <r>
    <d v="2022-07-26T00:00:00"/>
    <s v="DH01651"/>
    <x v="4"/>
    <n v="2"/>
    <n v="450"/>
    <n v="900"/>
    <n v="630"/>
    <n v="90"/>
    <n v="90"/>
    <n v="810"/>
    <n v="90"/>
    <x v="1"/>
    <x v="6"/>
    <n v="2022"/>
    <n v="1"/>
    <x v="0"/>
  </r>
  <r>
    <d v="2022-07-26T00:00:00"/>
    <s v="DH01652"/>
    <x v="5"/>
    <n v="30"/>
    <n v="500"/>
    <n v="15000"/>
    <n v="10500"/>
    <n v="1500"/>
    <n v="1500"/>
    <n v="13500"/>
    <n v="1500"/>
    <x v="2"/>
    <x v="6"/>
    <n v="2022"/>
    <n v="1"/>
    <x v="0"/>
  </r>
  <r>
    <d v="2022-07-26T00:00:00"/>
    <s v="DH01653"/>
    <x v="6"/>
    <n v="6"/>
    <n v="1000"/>
    <n v="6000"/>
    <n v="4200"/>
    <n v="600"/>
    <n v="600"/>
    <n v="5400"/>
    <n v="600"/>
    <x v="3"/>
    <x v="6"/>
    <n v="2022"/>
    <n v="1"/>
    <x v="0"/>
  </r>
  <r>
    <d v="2022-07-26T00:00:00"/>
    <s v="DH01654"/>
    <x v="6"/>
    <n v="7"/>
    <n v="1000"/>
    <n v="7000"/>
    <n v="4900"/>
    <n v="700"/>
    <n v="700"/>
    <n v="6300"/>
    <n v="700"/>
    <x v="2"/>
    <x v="6"/>
    <n v="2022"/>
    <n v="1"/>
    <x v="1"/>
  </r>
  <r>
    <d v="2022-07-26T00:00:00"/>
    <s v="DH01655"/>
    <x v="8"/>
    <n v="1"/>
    <n v="4000"/>
    <n v="4000"/>
    <n v="2400"/>
    <n v="400"/>
    <n v="400"/>
    <n v="3200"/>
    <n v="800"/>
    <x v="3"/>
    <x v="6"/>
    <n v="2022"/>
    <n v="1"/>
    <x v="1"/>
  </r>
  <r>
    <d v="2022-07-26T00:00:00"/>
    <s v="DH01656"/>
    <x v="0"/>
    <n v="1"/>
    <n v="1000"/>
    <n v="1000"/>
    <n v="700"/>
    <n v="100"/>
    <n v="100"/>
    <n v="900"/>
    <n v="100"/>
    <x v="1"/>
    <x v="6"/>
    <n v="2022"/>
    <n v="1"/>
    <x v="1"/>
  </r>
  <r>
    <d v="2022-07-26T00:00:00"/>
    <s v="DH01656"/>
    <x v="1"/>
    <n v="2"/>
    <n v="2500"/>
    <n v="5000"/>
    <n v="3500"/>
    <n v="500"/>
    <n v="500"/>
    <n v="4500"/>
    <n v="500"/>
    <x v="1"/>
    <x v="6"/>
    <n v="2022"/>
    <n v="0"/>
    <x v="1"/>
  </r>
  <r>
    <d v="2022-07-26T00:00:00"/>
    <s v="DH01656"/>
    <x v="0"/>
    <n v="1"/>
    <n v="1000"/>
    <n v="1000"/>
    <n v="700"/>
    <n v="100"/>
    <n v="100"/>
    <n v="900"/>
    <n v="100"/>
    <x v="1"/>
    <x v="6"/>
    <n v="2022"/>
    <n v="0"/>
    <x v="1"/>
  </r>
  <r>
    <d v="2022-07-27T00:00:00"/>
    <s v="DH01657"/>
    <x v="1"/>
    <n v="1"/>
    <n v="2500"/>
    <n v="2500"/>
    <n v="1750"/>
    <n v="250"/>
    <n v="250"/>
    <n v="2250"/>
    <n v="250"/>
    <x v="1"/>
    <x v="6"/>
    <n v="2022"/>
    <n v="1"/>
    <x v="1"/>
  </r>
  <r>
    <d v="2022-07-27T00:00:00"/>
    <s v="DH01658"/>
    <x v="8"/>
    <n v="1"/>
    <n v="4000"/>
    <n v="4000"/>
    <n v="2400"/>
    <n v="400"/>
    <n v="400"/>
    <n v="3200"/>
    <n v="800"/>
    <x v="2"/>
    <x v="6"/>
    <n v="2022"/>
    <n v="1"/>
    <x v="1"/>
  </r>
  <r>
    <d v="2022-07-27T00:00:00"/>
    <s v="DH01659"/>
    <x v="2"/>
    <n v="1"/>
    <n v="3500"/>
    <n v="3500"/>
    <n v="2100"/>
    <n v="350"/>
    <n v="350"/>
    <n v="2800"/>
    <n v="700"/>
    <x v="3"/>
    <x v="6"/>
    <n v="2022"/>
    <n v="1"/>
    <x v="0"/>
  </r>
  <r>
    <d v="2022-07-27T00:00:00"/>
    <s v="DH01660"/>
    <x v="3"/>
    <n v="3"/>
    <n v="1200"/>
    <n v="3600"/>
    <n v="2520"/>
    <n v="360"/>
    <n v="360"/>
    <n v="3240"/>
    <n v="360"/>
    <x v="0"/>
    <x v="6"/>
    <n v="2022"/>
    <n v="1"/>
    <x v="1"/>
  </r>
  <r>
    <d v="2022-07-27T00:00:00"/>
    <s v="DH01661"/>
    <x v="4"/>
    <n v="1"/>
    <n v="450"/>
    <n v="450"/>
    <n v="315"/>
    <n v="45"/>
    <n v="45"/>
    <n v="405"/>
    <n v="45"/>
    <x v="1"/>
    <x v="6"/>
    <n v="2022"/>
    <n v="1"/>
    <x v="0"/>
  </r>
  <r>
    <d v="2022-07-27T00:00:00"/>
    <s v="DH01662"/>
    <x v="0"/>
    <n v="2"/>
    <n v="1000"/>
    <n v="2000"/>
    <n v="1400"/>
    <n v="200"/>
    <n v="200"/>
    <n v="1800"/>
    <n v="200"/>
    <x v="2"/>
    <x v="6"/>
    <n v="2022"/>
    <n v="1"/>
    <x v="1"/>
  </r>
  <r>
    <d v="2022-07-27T00:00:00"/>
    <s v="DH01663"/>
    <x v="8"/>
    <n v="1"/>
    <n v="4000"/>
    <n v="4000"/>
    <n v="2400"/>
    <n v="400"/>
    <n v="400"/>
    <n v="3200"/>
    <n v="800"/>
    <x v="3"/>
    <x v="6"/>
    <n v="2022"/>
    <n v="1"/>
    <x v="1"/>
  </r>
  <r>
    <d v="2022-07-27T00:00:00"/>
    <s v="DH01664"/>
    <x v="1"/>
    <n v="3"/>
    <n v="2500"/>
    <n v="7500"/>
    <n v="5250"/>
    <n v="750"/>
    <n v="750"/>
    <n v="6750"/>
    <n v="750"/>
    <x v="0"/>
    <x v="6"/>
    <n v="2022"/>
    <n v="1"/>
    <x v="1"/>
  </r>
  <r>
    <d v="2022-07-27T00:00:00"/>
    <s v="DH01664"/>
    <x v="2"/>
    <n v="1"/>
    <n v="3500"/>
    <n v="3500"/>
    <n v="2100"/>
    <n v="350"/>
    <n v="350"/>
    <n v="2800"/>
    <n v="700"/>
    <x v="0"/>
    <x v="6"/>
    <n v="2022"/>
    <n v="0"/>
    <x v="1"/>
  </r>
  <r>
    <d v="2022-07-27T00:00:00"/>
    <s v="DH01664"/>
    <x v="6"/>
    <n v="2"/>
    <n v="1000"/>
    <n v="2000"/>
    <n v="1400"/>
    <n v="200"/>
    <n v="200"/>
    <n v="1800"/>
    <n v="200"/>
    <x v="0"/>
    <x v="6"/>
    <n v="2022"/>
    <n v="0"/>
    <x v="1"/>
  </r>
  <r>
    <d v="2022-07-27T00:00:00"/>
    <s v="DH01664"/>
    <x v="4"/>
    <n v="4"/>
    <n v="450"/>
    <n v="1800"/>
    <n v="1260"/>
    <n v="180"/>
    <n v="180"/>
    <n v="1620"/>
    <n v="180"/>
    <x v="0"/>
    <x v="6"/>
    <n v="2022"/>
    <n v="0"/>
    <x v="1"/>
  </r>
  <r>
    <d v="2022-07-27T00:00:00"/>
    <s v="DH01664"/>
    <x v="5"/>
    <n v="5"/>
    <n v="500"/>
    <n v="2500"/>
    <n v="1750"/>
    <n v="250"/>
    <n v="250"/>
    <n v="2250"/>
    <n v="250"/>
    <x v="0"/>
    <x v="6"/>
    <n v="2022"/>
    <n v="0"/>
    <x v="1"/>
  </r>
  <r>
    <d v="2022-07-27T00:00:00"/>
    <s v="DH01664"/>
    <x v="5"/>
    <n v="8"/>
    <n v="500"/>
    <n v="4000"/>
    <n v="2800"/>
    <n v="400"/>
    <n v="400"/>
    <n v="3600"/>
    <n v="400"/>
    <x v="0"/>
    <x v="6"/>
    <n v="2022"/>
    <n v="0"/>
    <x v="1"/>
  </r>
  <r>
    <d v="2022-07-28T00:00:00"/>
    <s v="DH01665"/>
    <x v="0"/>
    <n v="2"/>
    <n v="1000"/>
    <n v="2000"/>
    <n v="1400"/>
    <n v="200"/>
    <n v="200"/>
    <n v="1800"/>
    <n v="200"/>
    <x v="0"/>
    <x v="6"/>
    <n v="2022"/>
    <n v="1"/>
    <x v="1"/>
  </r>
  <r>
    <d v="2022-07-28T00:00:00"/>
    <s v="DH01666"/>
    <x v="2"/>
    <n v="1"/>
    <n v="3500"/>
    <n v="3500"/>
    <n v="2100"/>
    <n v="350"/>
    <n v="350"/>
    <n v="2800"/>
    <n v="700"/>
    <x v="1"/>
    <x v="6"/>
    <n v="2022"/>
    <n v="1"/>
    <x v="0"/>
  </r>
  <r>
    <d v="2022-07-28T00:00:00"/>
    <s v="DH01667"/>
    <x v="1"/>
    <n v="7"/>
    <n v="2500"/>
    <n v="17500"/>
    <n v="12250"/>
    <n v="1750"/>
    <n v="1750"/>
    <n v="15750"/>
    <n v="1750"/>
    <x v="2"/>
    <x v="6"/>
    <n v="2022"/>
    <n v="1"/>
    <x v="1"/>
  </r>
  <r>
    <d v="2022-07-28T00:00:00"/>
    <s v="DH01668"/>
    <x v="7"/>
    <n v="8"/>
    <n v="3200"/>
    <n v="25600"/>
    <n v="15360"/>
    <n v="2560"/>
    <n v="2560"/>
    <n v="20480"/>
    <n v="5120"/>
    <x v="3"/>
    <x v="6"/>
    <n v="2022"/>
    <n v="1"/>
    <x v="1"/>
  </r>
  <r>
    <d v="2022-07-28T00:00:00"/>
    <s v="DH01669"/>
    <x v="7"/>
    <n v="1"/>
    <n v="3200"/>
    <n v="3200"/>
    <n v="1920"/>
    <n v="320"/>
    <n v="320"/>
    <n v="2560"/>
    <n v="640"/>
    <x v="4"/>
    <x v="6"/>
    <n v="2022"/>
    <n v="1"/>
    <x v="1"/>
  </r>
  <r>
    <d v="2022-07-28T00:00:00"/>
    <s v="DH01670"/>
    <x v="2"/>
    <n v="2"/>
    <n v="3500"/>
    <n v="7000"/>
    <n v="4200"/>
    <n v="700"/>
    <n v="700"/>
    <n v="5600"/>
    <n v="1400"/>
    <x v="5"/>
    <x v="6"/>
    <n v="2022"/>
    <n v="1"/>
    <x v="1"/>
  </r>
  <r>
    <d v="2022-07-28T00:00:00"/>
    <s v="DH01671"/>
    <x v="5"/>
    <n v="4"/>
    <n v="500"/>
    <n v="2000"/>
    <n v="1400"/>
    <n v="200"/>
    <n v="200"/>
    <n v="1800"/>
    <n v="200"/>
    <x v="4"/>
    <x v="6"/>
    <n v="2022"/>
    <n v="1"/>
    <x v="1"/>
  </r>
  <r>
    <d v="2022-07-28T00:00:00"/>
    <s v="DH01672"/>
    <x v="1"/>
    <n v="6"/>
    <n v="2500"/>
    <n v="15000"/>
    <n v="10500"/>
    <n v="1500"/>
    <n v="1500"/>
    <n v="13500"/>
    <n v="1500"/>
    <x v="2"/>
    <x v="6"/>
    <n v="2022"/>
    <n v="1"/>
    <x v="1"/>
  </r>
  <r>
    <d v="2022-07-28T00:00:00"/>
    <s v="DH01672"/>
    <x v="3"/>
    <n v="7"/>
    <n v="1200"/>
    <n v="8400"/>
    <n v="5880"/>
    <n v="840"/>
    <n v="840"/>
    <n v="7560"/>
    <n v="840"/>
    <x v="2"/>
    <x v="6"/>
    <n v="2022"/>
    <n v="0"/>
    <x v="1"/>
  </r>
  <r>
    <d v="2022-07-28T00:00:00"/>
    <s v="DH01672"/>
    <x v="0"/>
    <n v="4"/>
    <n v="1000"/>
    <n v="4000"/>
    <n v="2800"/>
    <n v="400"/>
    <n v="400"/>
    <n v="3600"/>
    <n v="400"/>
    <x v="2"/>
    <x v="6"/>
    <n v="2022"/>
    <n v="0"/>
    <x v="1"/>
  </r>
  <r>
    <d v="2022-07-29T00:00:00"/>
    <s v="DH01673"/>
    <x v="8"/>
    <n v="1"/>
    <n v="4000"/>
    <n v="4000"/>
    <n v="2400"/>
    <n v="400"/>
    <n v="400"/>
    <n v="3200"/>
    <n v="800"/>
    <x v="2"/>
    <x v="6"/>
    <n v="2022"/>
    <n v="1"/>
    <x v="0"/>
  </r>
  <r>
    <d v="2022-07-29T00:00:00"/>
    <s v="DH01674"/>
    <x v="1"/>
    <n v="2"/>
    <n v="2500"/>
    <n v="5000"/>
    <n v="3500"/>
    <n v="500"/>
    <n v="500"/>
    <n v="4500"/>
    <n v="500"/>
    <x v="3"/>
    <x v="6"/>
    <n v="2022"/>
    <n v="1"/>
    <x v="0"/>
  </r>
  <r>
    <d v="2022-07-29T00:00:00"/>
    <s v="DH01675"/>
    <x v="2"/>
    <n v="1"/>
    <n v="3500"/>
    <n v="3500"/>
    <n v="2100"/>
    <n v="350"/>
    <n v="350"/>
    <n v="2800"/>
    <n v="700"/>
    <x v="0"/>
    <x v="6"/>
    <n v="2022"/>
    <n v="1"/>
    <x v="1"/>
  </r>
  <r>
    <d v="2022-07-29T00:00:00"/>
    <s v="DH01676"/>
    <x v="6"/>
    <n v="6"/>
    <n v="1000"/>
    <n v="6000"/>
    <n v="4200"/>
    <n v="600"/>
    <n v="600"/>
    <n v="5400"/>
    <n v="600"/>
    <x v="1"/>
    <x v="6"/>
    <n v="2022"/>
    <n v="1"/>
    <x v="0"/>
  </r>
  <r>
    <d v="2022-07-29T00:00:00"/>
    <s v="DH01677"/>
    <x v="0"/>
    <n v="1"/>
    <n v="1000"/>
    <n v="1000"/>
    <n v="700"/>
    <n v="100"/>
    <n v="100"/>
    <n v="900"/>
    <n v="100"/>
    <x v="2"/>
    <x v="6"/>
    <n v="2022"/>
    <n v="1"/>
    <x v="0"/>
  </r>
  <r>
    <d v="2022-07-29T00:00:00"/>
    <s v="DH01678"/>
    <x v="1"/>
    <n v="1"/>
    <n v="2500"/>
    <n v="2500"/>
    <n v="1750"/>
    <n v="250"/>
    <n v="250"/>
    <n v="2250"/>
    <n v="250"/>
    <x v="3"/>
    <x v="6"/>
    <n v="2022"/>
    <n v="1"/>
    <x v="1"/>
  </r>
  <r>
    <d v="2022-07-29T00:00:00"/>
    <s v="DH01679"/>
    <x v="0"/>
    <n v="1"/>
    <n v="1000"/>
    <n v="1000"/>
    <n v="700"/>
    <n v="100"/>
    <n v="100"/>
    <n v="900"/>
    <n v="100"/>
    <x v="4"/>
    <x v="6"/>
    <n v="2022"/>
    <n v="1"/>
    <x v="0"/>
  </r>
  <r>
    <d v="2022-07-29T00:00:00"/>
    <s v="DH01680"/>
    <x v="0"/>
    <n v="3"/>
    <n v="1000"/>
    <n v="3000"/>
    <n v="2100"/>
    <n v="300"/>
    <n v="300"/>
    <n v="2700"/>
    <n v="300"/>
    <x v="5"/>
    <x v="6"/>
    <n v="2022"/>
    <n v="1"/>
    <x v="1"/>
  </r>
  <r>
    <d v="2022-07-30T00:00:00"/>
    <s v="DH01681"/>
    <x v="1"/>
    <n v="4"/>
    <n v="2500"/>
    <n v="10000"/>
    <n v="7000"/>
    <n v="1000"/>
    <n v="1000"/>
    <n v="9000"/>
    <n v="1000"/>
    <x v="0"/>
    <x v="6"/>
    <n v="2022"/>
    <n v="1"/>
    <x v="1"/>
  </r>
  <r>
    <d v="2022-07-30T00:00:00"/>
    <s v="DH01682"/>
    <x v="2"/>
    <n v="1"/>
    <n v="3500"/>
    <n v="3500"/>
    <n v="2100"/>
    <n v="350"/>
    <n v="350"/>
    <n v="2800"/>
    <n v="700"/>
    <x v="1"/>
    <x v="6"/>
    <n v="2022"/>
    <n v="1"/>
    <x v="1"/>
  </r>
  <r>
    <d v="2022-07-30T00:00:00"/>
    <s v="DH01683"/>
    <x v="3"/>
    <n v="2"/>
    <n v="1200"/>
    <n v="2400"/>
    <n v="1680"/>
    <n v="240"/>
    <n v="240"/>
    <n v="2160"/>
    <n v="240"/>
    <x v="2"/>
    <x v="6"/>
    <n v="2022"/>
    <n v="1"/>
    <x v="1"/>
  </r>
  <r>
    <d v="2022-07-30T00:00:00"/>
    <s v="DH01684"/>
    <x v="4"/>
    <n v="4"/>
    <n v="450"/>
    <n v="1800"/>
    <n v="1260"/>
    <n v="180"/>
    <n v="180"/>
    <n v="1620"/>
    <n v="180"/>
    <x v="3"/>
    <x v="6"/>
    <n v="2022"/>
    <n v="1"/>
    <x v="1"/>
  </r>
  <r>
    <d v="2022-07-30T00:00:00"/>
    <s v="DH01685"/>
    <x v="5"/>
    <n v="1"/>
    <n v="500"/>
    <n v="500"/>
    <n v="350"/>
    <n v="50"/>
    <n v="50"/>
    <n v="450"/>
    <n v="50"/>
    <x v="4"/>
    <x v="6"/>
    <n v="2022"/>
    <n v="1"/>
    <x v="1"/>
  </r>
  <r>
    <d v="2022-07-30T00:00:00"/>
    <s v="DH01686"/>
    <x v="6"/>
    <n v="1"/>
    <n v="1000"/>
    <n v="1000"/>
    <n v="700"/>
    <n v="100"/>
    <n v="100"/>
    <n v="900"/>
    <n v="100"/>
    <x v="5"/>
    <x v="6"/>
    <n v="2022"/>
    <n v="1"/>
    <x v="1"/>
  </r>
  <r>
    <d v="2022-07-30T00:00:00"/>
    <s v="DH01687"/>
    <x v="7"/>
    <n v="3"/>
    <n v="3200"/>
    <n v="9600"/>
    <n v="5760"/>
    <n v="960"/>
    <n v="960"/>
    <n v="7680"/>
    <n v="1920"/>
    <x v="2"/>
    <x v="6"/>
    <n v="2022"/>
    <n v="1"/>
    <x v="1"/>
  </r>
  <r>
    <d v="2022-07-30T00:00:00"/>
    <s v="DH01688"/>
    <x v="8"/>
    <n v="1"/>
    <n v="4000"/>
    <n v="4000"/>
    <n v="2400"/>
    <n v="400"/>
    <n v="400"/>
    <n v="3200"/>
    <n v="800"/>
    <x v="0"/>
    <x v="6"/>
    <n v="2022"/>
    <n v="1"/>
    <x v="1"/>
  </r>
  <r>
    <d v="2022-07-30T00:00:00"/>
    <s v="DH01688"/>
    <x v="8"/>
    <n v="1"/>
    <n v="4000"/>
    <n v="4000"/>
    <n v="2400"/>
    <n v="400"/>
    <n v="400"/>
    <n v="3200"/>
    <n v="800"/>
    <x v="0"/>
    <x v="6"/>
    <n v="2022"/>
    <n v="0"/>
    <x v="1"/>
  </r>
  <r>
    <d v="2022-07-30T00:00:00"/>
    <s v="DH01688"/>
    <x v="8"/>
    <n v="1"/>
    <n v="4000"/>
    <n v="4000"/>
    <n v="2400"/>
    <n v="400"/>
    <n v="400"/>
    <n v="3200"/>
    <n v="800"/>
    <x v="0"/>
    <x v="6"/>
    <n v="2022"/>
    <n v="0"/>
    <x v="1"/>
  </r>
  <r>
    <d v="2022-07-31T00:00:00"/>
    <s v="DH01689"/>
    <x v="2"/>
    <n v="6"/>
    <n v="3500"/>
    <n v="21000"/>
    <n v="12600"/>
    <n v="2100"/>
    <n v="2100"/>
    <n v="16800"/>
    <n v="4200"/>
    <x v="0"/>
    <x v="6"/>
    <n v="2022"/>
    <n v="1"/>
    <x v="1"/>
  </r>
  <r>
    <d v="2022-07-31T00:00:00"/>
    <s v="DH01690"/>
    <x v="3"/>
    <n v="8"/>
    <n v="1200"/>
    <n v="9600"/>
    <n v="6720"/>
    <n v="960"/>
    <n v="960"/>
    <n v="8640"/>
    <n v="960"/>
    <x v="1"/>
    <x v="6"/>
    <n v="2022"/>
    <n v="1"/>
    <x v="0"/>
  </r>
  <r>
    <d v="2022-07-31T00:00:00"/>
    <s v="DH01691"/>
    <x v="4"/>
    <n v="9"/>
    <n v="450"/>
    <n v="4050"/>
    <n v="2835"/>
    <n v="405"/>
    <n v="405"/>
    <n v="3645"/>
    <n v="405"/>
    <x v="2"/>
    <x v="6"/>
    <n v="2022"/>
    <n v="1"/>
    <x v="0"/>
  </r>
  <r>
    <d v="2022-07-31T00:00:00"/>
    <s v="DH01692"/>
    <x v="5"/>
    <n v="10"/>
    <n v="500"/>
    <n v="5000"/>
    <n v="3500"/>
    <n v="500"/>
    <n v="500"/>
    <n v="4500"/>
    <n v="500"/>
    <x v="3"/>
    <x v="6"/>
    <n v="2022"/>
    <n v="1"/>
    <x v="0"/>
  </r>
  <r>
    <d v="2022-07-31T00:00:00"/>
    <s v="DH01693"/>
    <x v="6"/>
    <n v="12"/>
    <n v="1000"/>
    <n v="12000"/>
    <n v="8400"/>
    <n v="1200"/>
    <n v="1200"/>
    <n v="10800"/>
    <n v="1200"/>
    <x v="0"/>
    <x v="6"/>
    <n v="2022"/>
    <n v="1"/>
    <x v="1"/>
  </r>
  <r>
    <d v="2022-07-31T00:00:00"/>
    <s v="DH01694"/>
    <x v="6"/>
    <n v="5"/>
    <n v="1000"/>
    <n v="5000"/>
    <n v="3500"/>
    <n v="500"/>
    <n v="500"/>
    <n v="4500"/>
    <n v="500"/>
    <x v="1"/>
    <x v="6"/>
    <n v="2022"/>
    <n v="1"/>
    <x v="0"/>
  </r>
  <r>
    <d v="2022-07-31T00:00:00"/>
    <s v="DH01695"/>
    <x v="8"/>
    <n v="1"/>
    <n v="4000"/>
    <n v="4000"/>
    <n v="2400"/>
    <n v="400"/>
    <n v="400"/>
    <n v="3200"/>
    <n v="800"/>
    <x v="2"/>
    <x v="6"/>
    <n v="2022"/>
    <n v="1"/>
    <x v="0"/>
  </r>
  <r>
    <d v="2022-07-31T00:00:00"/>
    <s v="DH01696"/>
    <x v="0"/>
    <n v="1"/>
    <n v="1000"/>
    <n v="1000"/>
    <n v="700"/>
    <n v="100"/>
    <n v="100"/>
    <n v="900"/>
    <n v="100"/>
    <x v="3"/>
    <x v="6"/>
    <n v="2022"/>
    <n v="1"/>
    <x v="1"/>
  </r>
  <r>
    <d v="2022-08-01T00:00:00"/>
    <s v="DH01697"/>
    <x v="1"/>
    <n v="1"/>
    <n v="2500"/>
    <n v="2500"/>
    <n v="1750"/>
    <n v="250"/>
    <n v="250"/>
    <n v="2250"/>
    <n v="250"/>
    <x v="2"/>
    <x v="7"/>
    <n v="2022"/>
    <n v="1"/>
    <x v="0"/>
  </r>
  <r>
    <d v="2022-08-01T00:00:00"/>
    <s v="DH01698"/>
    <x v="0"/>
    <n v="2"/>
    <n v="1000"/>
    <n v="2000"/>
    <n v="1400"/>
    <n v="200"/>
    <n v="200"/>
    <n v="1800"/>
    <n v="200"/>
    <x v="3"/>
    <x v="7"/>
    <n v="2022"/>
    <n v="1"/>
    <x v="1"/>
  </r>
  <r>
    <d v="2022-08-01T00:00:00"/>
    <s v="DH01699"/>
    <x v="1"/>
    <n v="5"/>
    <n v="2500"/>
    <n v="12500"/>
    <n v="8750"/>
    <n v="1250"/>
    <n v="1250"/>
    <n v="11250"/>
    <n v="1250"/>
    <x v="4"/>
    <x v="7"/>
    <n v="2022"/>
    <n v="1"/>
    <x v="1"/>
  </r>
  <r>
    <d v="2022-08-01T00:00:00"/>
    <s v="DH01700"/>
    <x v="8"/>
    <n v="1"/>
    <n v="4000"/>
    <n v="4000"/>
    <n v="2400"/>
    <n v="400"/>
    <n v="400"/>
    <n v="3200"/>
    <n v="800"/>
    <x v="5"/>
    <x v="7"/>
    <n v="2022"/>
    <n v="1"/>
    <x v="0"/>
  </r>
  <r>
    <d v="2022-08-01T00:00:00"/>
    <s v="DH01701"/>
    <x v="2"/>
    <n v="8"/>
    <n v="3500"/>
    <n v="28000"/>
    <n v="16800"/>
    <n v="2800"/>
    <n v="2800"/>
    <n v="22400"/>
    <n v="5600"/>
    <x v="0"/>
    <x v="7"/>
    <n v="2022"/>
    <n v="1"/>
    <x v="1"/>
  </r>
  <r>
    <d v="2022-08-01T00:00:00"/>
    <s v="DH01702"/>
    <x v="3"/>
    <n v="1"/>
    <n v="1200"/>
    <n v="1200"/>
    <n v="840"/>
    <n v="120"/>
    <n v="120"/>
    <n v="1080"/>
    <n v="120"/>
    <x v="1"/>
    <x v="7"/>
    <n v="2022"/>
    <n v="1"/>
    <x v="1"/>
  </r>
  <r>
    <d v="2022-08-01T00:00:00"/>
    <s v="DH01703"/>
    <x v="4"/>
    <n v="1"/>
    <n v="450"/>
    <n v="450"/>
    <n v="315"/>
    <n v="45"/>
    <n v="45"/>
    <n v="405"/>
    <n v="45"/>
    <x v="2"/>
    <x v="7"/>
    <n v="2022"/>
    <n v="1"/>
    <x v="1"/>
  </r>
  <r>
    <d v="2022-08-01T00:00:00"/>
    <s v="DH01704"/>
    <x v="0"/>
    <n v="2"/>
    <n v="1000"/>
    <n v="2000"/>
    <n v="1400"/>
    <n v="200"/>
    <n v="200"/>
    <n v="1800"/>
    <n v="200"/>
    <x v="3"/>
    <x v="7"/>
    <n v="2022"/>
    <n v="1"/>
    <x v="1"/>
  </r>
  <r>
    <d v="2022-08-01T00:00:00"/>
    <s v="DH01704"/>
    <x v="8"/>
    <n v="1"/>
    <n v="4000"/>
    <n v="4000"/>
    <n v="2400"/>
    <n v="400"/>
    <n v="400"/>
    <n v="3200"/>
    <n v="800"/>
    <x v="3"/>
    <x v="7"/>
    <n v="2022"/>
    <n v="0"/>
    <x v="1"/>
  </r>
  <r>
    <d v="2022-08-01T00:00:00"/>
    <s v="DH01704"/>
    <x v="1"/>
    <n v="4"/>
    <n v="2500"/>
    <n v="10000"/>
    <n v="7000"/>
    <n v="1000"/>
    <n v="1000"/>
    <n v="9000"/>
    <n v="1000"/>
    <x v="3"/>
    <x v="7"/>
    <n v="2022"/>
    <n v="0"/>
    <x v="1"/>
  </r>
  <r>
    <d v="2022-08-02T00:00:00"/>
    <s v="DH01705"/>
    <x v="2"/>
    <n v="4"/>
    <n v="3500"/>
    <n v="14000"/>
    <n v="8400"/>
    <n v="1400"/>
    <n v="1400"/>
    <n v="11200"/>
    <n v="2800"/>
    <x v="2"/>
    <x v="7"/>
    <n v="2022"/>
    <n v="1"/>
    <x v="1"/>
  </r>
  <r>
    <d v="2022-08-02T00:00:00"/>
    <s v="DH01706"/>
    <x v="6"/>
    <n v="1"/>
    <n v="1000"/>
    <n v="1000"/>
    <n v="700"/>
    <n v="100"/>
    <n v="100"/>
    <n v="900"/>
    <n v="100"/>
    <x v="3"/>
    <x v="7"/>
    <n v="2022"/>
    <n v="1"/>
    <x v="1"/>
  </r>
  <r>
    <d v="2022-08-02T00:00:00"/>
    <s v="DH01707"/>
    <x v="4"/>
    <n v="1"/>
    <n v="450"/>
    <n v="450"/>
    <n v="315"/>
    <n v="45"/>
    <n v="45"/>
    <n v="405"/>
    <n v="45"/>
    <x v="0"/>
    <x v="7"/>
    <n v="2022"/>
    <n v="1"/>
    <x v="1"/>
  </r>
  <r>
    <d v="2022-08-02T00:00:00"/>
    <s v="DH01708"/>
    <x v="5"/>
    <n v="1"/>
    <n v="500"/>
    <n v="500"/>
    <n v="350"/>
    <n v="50"/>
    <n v="50"/>
    <n v="450"/>
    <n v="50"/>
    <x v="1"/>
    <x v="7"/>
    <n v="2022"/>
    <n v="1"/>
    <x v="1"/>
  </r>
  <r>
    <d v="2022-08-02T00:00:00"/>
    <s v="DH01709"/>
    <x v="5"/>
    <n v="2"/>
    <n v="500"/>
    <n v="1000"/>
    <n v="700"/>
    <n v="100"/>
    <n v="100"/>
    <n v="900"/>
    <n v="100"/>
    <x v="2"/>
    <x v="7"/>
    <n v="2022"/>
    <n v="1"/>
    <x v="1"/>
  </r>
  <r>
    <d v="2022-08-02T00:00:00"/>
    <s v="DH01710"/>
    <x v="0"/>
    <n v="2"/>
    <n v="1000"/>
    <n v="2000"/>
    <n v="1400"/>
    <n v="200"/>
    <n v="200"/>
    <n v="1800"/>
    <n v="200"/>
    <x v="3"/>
    <x v="7"/>
    <n v="2022"/>
    <n v="1"/>
    <x v="1"/>
  </r>
  <r>
    <d v="2022-08-02T00:00:00"/>
    <s v="DH01711"/>
    <x v="2"/>
    <n v="3"/>
    <n v="3500"/>
    <n v="10500"/>
    <n v="6300"/>
    <n v="1050"/>
    <n v="1050"/>
    <n v="8400"/>
    <n v="2100"/>
    <x v="4"/>
    <x v="7"/>
    <n v="2022"/>
    <n v="1"/>
    <x v="0"/>
  </r>
  <r>
    <d v="2022-08-02T00:00:00"/>
    <s v="DH01712"/>
    <x v="1"/>
    <n v="8"/>
    <n v="2500"/>
    <n v="20000"/>
    <n v="14000"/>
    <n v="2000"/>
    <n v="2000"/>
    <n v="18000"/>
    <n v="2000"/>
    <x v="5"/>
    <x v="7"/>
    <n v="2022"/>
    <n v="1"/>
    <x v="0"/>
  </r>
  <r>
    <d v="2022-08-03T00:00:00"/>
    <s v="DH01713"/>
    <x v="7"/>
    <n v="9"/>
    <n v="3200"/>
    <n v="28800"/>
    <n v="17280"/>
    <n v="2880"/>
    <n v="2880"/>
    <n v="23040"/>
    <n v="5760"/>
    <x v="0"/>
    <x v="7"/>
    <n v="2022"/>
    <n v="1"/>
    <x v="0"/>
  </r>
  <r>
    <d v="2022-08-03T00:00:00"/>
    <s v="DH01714"/>
    <x v="7"/>
    <n v="1"/>
    <n v="3200"/>
    <n v="3200"/>
    <n v="1920"/>
    <n v="320"/>
    <n v="320"/>
    <n v="2560"/>
    <n v="640"/>
    <x v="1"/>
    <x v="7"/>
    <n v="2022"/>
    <n v="1"/>
    <x v="1"/>
  </r>
  <r>
    <d v="2022-08-03T00:00:00"/>
    <s v="DH01715"/>
    <x v="2"/>
    <n v="3"/>
    <n v="3500"/>
    <n v="10500"/>
    <n v="6300"/>
    <n v="1050"/>
    <n v="1050"/>
    <n v="8400"/>
    <n v="2100"/>
    <x v="2"/>
    <x v="7"/>
    <n v="2022"/>
    <n v="1"/>
    <x v="0"/>
  </r>
  <r>
    <d v="2022-08-03T00:00:00"/>
    <s v="DH01716"/>
    <x v="5"/>
    <n v="6"/>
    <n v="500"/>
    <n v="3000"/>
    <n v="2100"/>
    <n v="300"/>
    <n v="300"/>
    <n v="2700"/>
    <n v="300"/>
    <x v="3"/>
    <x v="7"/>
    <n v="2022"/>
    <n v="1"/>
    <x v="0"/>
  </r>
  <r>
    <d v="2022-08-03T00:00:00"/>
    <s v="DH01717"/>
    <x v="1"/>
    <n v="15"/>
    <n v="2500"/>
    <n v="37500"/>
    <n v="26250"/>
    <n v="3750"/>
    <n v="3750"/>
    <n v="33750"/>
    <n v="3750"/>
    <x v="4"/>
    <x v="7"/>
    <n v="2022"/>
    <n v="1"/>
    <x v="0"/>
  </r>
  <r>
    <d v="2022-08-03T00:00:00"/>
    <s v="DH01718"/>
    <x v="3"/>
    <n v="10"/>
    <n v="1200"/>
    <n v="12000"/>
    <n v="8400"/>
    <n v="1200"/>
    <n v="1200"/>
    <n v="10800"/>
    <n v="1200"/>
    <x v="5"/>
    <x v="7"/>
    <n v="2022"/>
    <n v="1"/>
    <x v="1"/>
  </r>
  <r>
    <d v="2022-08-03T00:00:00"/>
    <s v="DH01719"/>
    <x v="0"/>
    <n v="7"/>
    <n v="1000"/>
    <n v="7000"/>
    <n v="4900"/>
    <n v="700"/>
    <n v="700"/>
    <n v="6300"/>
    <n v="700"/>
    <x v="4"/>
    <x v="7"/>
    <n v="2022"/>
    <n v="1"/>
    <x v="0"/>
  </r>
  <r>
    <d v="2022-08-03T00:00:00"/>
    <s v="DH01720"/>
    <x v="8"/>
    <n v="1"/>
    <n v="4000"/>
    <n v="4000"/>
    <n v="2400"/>
    <n v="400"/>
    <n v="400"/>
    <n v="3200"/>
    <n v="800"/>
    <x v="1"/>
    <x v="7"/>
    <n v="2022"/>
    <n v="1"/>
    <x v="1"/>
  </r>
  <r>
    <d v="2022-08-03T00:00:00"/>
    <s v="DH01720"/>
    <x v="0"/>
    <n v="1"/>
    <n v="1000"/>
    <n v="1000"/>
    <n v="700"/>
    <n v="100"/>
    <n v="100"/>
    <n v="900"/>
    <n v="100"/>
    <x v="1"/>
    <x v="7"/>
    <n v="2022"/>
    <n v="0"/>
    <x v="1"/>
  </r>
  <r>
    <d v="2022-08-03T00:00:00"/>
    <s v="DH01720"/>
    <x v="1"/>
    <n v="5"/>
    <n v="2500"/>
    <n v="12500"/>
    <n v="8750"/>
    <n v="1250"/>
    <n v="1250"/>
    <n v="11250"/>
    <n v="1250"/>
    <x v="1"/>
    <x v="7"/>
    <n v="2022"/>
    <n v="0"/>
    <x v="1"/>
  </r>
  <r>
    <d v="2022-08-04T00:00:00"/>
    <s v="DH01721"/>
    <x v="2"/>
    <n v="1"/>
    <n v="3500"/>
    <n v="3500"/>
    <n v="2100"/>
    <n v="350"/>
    <n v="350"/>
    <n v="2800"/>
    <n v="700"/>
    <x v="2"/>
    <x v="7"/>
    <n v="2022"/>
    <n v="1"/>
    <x v="1"/>
  </r>
  <r>
    <d v="2022-08-04T00:00:00"/>
    <s v="DH01722"/>
    <x v="3"/>
    <n v="1"/>
    <n v="1200"/>
    <n v="1200"/>
    <n v="840"/>
    <n v="120"/>
    <n v="120"/>
    <n v="1080"/>
    <n v="120"/>
    <x v="3"/>
    <x v="7"/>
    <n v="2022"/>
    <n v="1"/>
    <x v="1"/>
  </r>
  <r>
    <d v="2022-08-04T00:00:00"/>
    <s v="DH01723"/>
    <x v="4"/>
    <n v="10"/>
    <n v="450"/>
    <n v="4500"/>
    <n v="3150"/>
    <n v="450"/>
    <n v="450"/>
    <n v="4050"/>
    <n v="450"/>
    <x v="0"/>
    <x v="7"/>
    <n v="2022"/>
    <n v="1"/>
    <x v="0"/>
  </r>
  <r>
    <d v="2022-08-04T00:00:00"/>
    <s v="DH01724"/>
    <x v="5"/>
    <n v="1"/>
    <n v="500"/>
    <n v="500"/>
    <n v="350"/>
    <n v="50"/>
    <n v="50"/>
    <n v="450"/>
    <n v="50"/>
    <x v="1"/>
    <x v="7"/>
    <n v="2022"/>
    <n v="1"/>
    <x v="0"/>
  </r>
  <r>
    <d v="2022-08-04T00:00:00"/>
    <s v="DH01725"/>
    <x v="6"/>
    <n v="5"/>
    <n v="1000"/>
    <n v="5000"/>
    <n v="3500"/>
    <n v="500"/>
    <n v="500"/>
    <n v="4500"/>
    <n v="500"/>
    <x v="2"/>
    <x v="7"/>
    <n v="2022"/>
    <n v="1"/>
    <x v="0"/>
  </r>
  <r>
    <d v="2022-08-04T00:00:00"/>
    <s v="DH01726"/>
    <x v="7"/>
    <n v="1"/>
    <n v="3200"/>
    <n v="3200"/>
    <n v="1920"/>
    <n v="320"/>
    <n v="320"/>
    <n v="2560"/>
    <n v="640"/>
    <x v="3"/>
    <x v="7"/>
    <n v="2022"/>
    <n v="1"/>
    <x v="0"/>
  </r>
  <r>
    <d v="2022-08-04T00:00:00"/>
    <s v="DH01727"/>
    <x v="8"/>
    <n v="1"/>
    <n v="4000"/>
    <n v="4000"/>
    <n v="2400"/>
    <n v="400"/>
    <n v="400"/>
    <n v="3200"/>
    <n v="800"/>
    <x v="4"/>
    <x v="7"/>
    <n v="2022"/>
    <n v="1"/>
    <x v="0"/>
  </r>
  <r>
    <d v="2022-08-04T00:00:00"/>
    <s v="DH01728"/>
    <x v="8"/>
    <n v="1"/>
    <n v="4000"/>
    <n v="4000"/>
    <n v="2400"/>
    <n v="400"/>
    <n v="400"/>
    <n v="3200"/>
    <n v="800"/>
    <x v="5"/>
    <x v="7"/>
    <n v="2022"/>
    <n v="1"/>
    <x v="1"/>
  </r>
  <r>
    <d v="2022-08-05T00:00:00"/>
    <s v="DH01729"/>
    <x v="8"/>
    <n v="1"/>
    <n v="4000"/>
    <n v="4000"/>
    <n v="2400"/>
    <n v="400"/>
    <n v="400"/>
    <n v="3200"/>
    <n v="800"/>
    <x v="0"/>
    <x v="7"/>
    <n v="2022"/>
    <n v="1"/>
    <x v="1"/>
  </r>
  <r>
    <d v="2022-08-05T00:00:00"/>
    <s v="DH01730"/>
    <x v="2"/>
    <n v="1"/>
    <n v="3500"/>
    <n v="3500"/>
    <n v="2100"/>
    <n v="350"/>
    <n v="350"/>
    <n v="2800"/>
    <n v="700"/>
    <x v="1"/>
    <x v="7"/>
    <n v="2022"/>
    <n v="1"/>
    <x v="1"/>
  </r>
  <r>
    <d v="2022-08-05T00:00:00"/>
    <s v="DH01731"/>
    <x v="3"/>
    <n v="3"/>
    <n v="1200"/>
    <n v="3600"/>
    <n v="2520"/>
    <n v="360"/>
    <n v="360"/>
    <n v="3240"/>
    <n v="360"/>
    <x v="2"/>
    <x v="7"/>
    <n v="2022"/>
    <n v="1"/>
    <x v="1"/>
  </r>
  <r>
    <d v="2022-08-05T00:00:00"/>
    <s v="DH01732"/>
    <x v="4"/>
    <n v="50"/>
    <n v="450"/>
    <n v="22500"/>
    <n v="15749.999999999998"/>
    <n v="2250"/>
    <n v="2250"/>
    <n v="20250"/>
    <n v="2250.0000000000018"/>
    <x v="3"/>
    <x v="7"/>
    <n v="2022"/>
    <n v="1"/>
    <x v="1"/>
  </r>
  <r>
    <d v="2022-08-05T00:00:00"/>
    <s v="DH01733"/>
    <x v="5"/>
    <n v="1"/>
    <n v="500"/>
    <n v="500"/>
    <n v="350"/>
    <n v="50"/>
    <n v="50"/>
    <n v="450"/>
    <n v="50"/>
    <x v="4"/>
    <x v="7"/>
    <n v="2022"/>
    <n v="1"/>
    <x v="1"/>
  </r>
  <r>
    <d v="2022-08-05T00:00:00"/>
    <s v="DH01734"/>
    <x v="6"/>
    <n v="4"/>
    <n v="1000"/>
    <n v="4000"/>
    <n v="2800"/>
    <n v="400"/>
    <n v="400"/>
    <n v="3600"/>
    <n v="400"/>
    <x v="5"/>
    <x v="7"/>
    <n v="2022"/>
    <n v="1"/>
    <x v="1"/>
  </r>
  <r>
    <d v="2022-08-05T00:00:00"/>
    <s v="DH01735"/>
    <x v="6"/>
    <n v="1"/>
    <n v="1000"/>
    <n v="1000"/>
    <n v="700"/>
    <n v="100"/>
    <n v="100"/>
    <n v="900"/>
    <n v="100"/>
    <x v="2"/>
    <x v="7"/>
    <n v="2022"/>
    <n v="1"/>
    <x v="1"/>
  </r>
  <r>
    <d v="2022-08-05T00:00:00"/>
    <s v="DH01736"/>
    <x v="8"/>
    <n v="1"/>
    <n v="4000"/>
    <n v="4000"/>
    <n v="2400"/>
    <n v="400"/>
    <n v="400"/>
    <n v="3200"/>
    <n v="800"/>
    <x v="3"/>
    <x v="7"/>
    <n v="2022"/>
    <n v="1"/>
    <x v="1"/>
  </r>
  <r>
    <d v="2022-08-05T00:00:00"/>
    <s v="DH01736"/>
    <x v="0"/>
    <n v="1"/>
    <n v="1000"/>
    <n v="1000"/>
    <n v="700"/>
    <n v="100"/>
    <n v="100"/>
    <n v="900"/>
    <n v="100"/>
    <x v="3"/>
    <x v="7"/>
    <n v="2022"/>
    <n v="0"/>
    <x v="1"/>
  </r>
  <r>
    <d v="2022-08-05T00:00:00"/>
    <s v="DH01736"/>
    <x v="1"/>
    <n v="2"/>
    <n v="2500"/>
    <n v="5000"/>
    <n v="3500"/>
    <n v="500"/>
    <n v="500"/>
    <n v="4500"/>
    <n v="500"/>
    <x v="3"/>
    <x v="7"/>
    <n v="2022"/>
    <n v="0"/>
    <x v="1"/>
  </r>
  <r>
    <d v="2022-08-05T00:00:00"/>
    <s v="DH01736"/>
    <x v="0"/>
    <n v="1"/>
    <n v="1000"/>
    <n v="1000"/>
    <n v="700"/>
    <n v="100"/>
    <n v="100"/>
    <n v="900"/>
    <n v="100"/>
    <x v="3"/>
    <x v="7"/>
    <n v="2022"/>
    <n v="0"/>
    <x v="1"/>
  </r>
  <r>
    <d v="2022-08-05T00:00:00"/>
    <s v="DH01736"/>
    <x v="1"/>
    <n v="3"/>
    <n v="2500"/>
    <n v="7500"/>
    <n v="5250"/>
    <n v="750"/>
    <n v="750"/>
    <n v="6750"/>
    <n v="750"/>
    <x v="3"/>
    <x v="7"/>
    <n v="2022"/>
    <n v="0"/>
    <x v="1"/>
  </r>
  <r>
    <d v="2022-08-05T00:00:00"/>
    <s v="DH01737"/>
    <x v="8"/>
    <n v="1"/>
    <n v="4000"/>
    <n v="4000"/>
    <n v="2400"/>
    <n v="400"/>
    <n v="400"/>
    <n v="3200"/>
    <n v="800"/>
    <x v="2"/>
    <x v="7"/>
    <n v="2022"/>
    <n v="1"/>
    <x v="1"/>
  </r>
  <r>
    <d v="2022-08-05T00:00:00"/>
    <s v="DH01738"/>
    <x v="2"/>
    <n v="2"/>
    <n v="3500"/>
    <n v="7000"/>
    <n v="4200"/>
    <n v="700"/>
    <n v="700"/>
    <n v="5600"/>
    <n v="1400"/>
    <x v="3"/>
    <x v="7"/>
    <n v="2022"/>
    <n v="1"/>
    <x v="1"/>
  </r>
  <r>
    <d v="2022-08-05T00:00:00"/>
    <s v="DH01738"/>
    <x v="3"/>
    <n v="4"/>
    <n v="1200"/>
    <n v="4800"/>
    <n v="3360"/>
    <n v="480"/>
    <n v="480"/>
    <n v="4320"/>
    <n v="480"/>
    <x v="3"/>
    <x v="7"/>
    <n v="2022"/>
    <n v="0"/>
    <x v="1"/>
  </r>
  <r>
    <d v="2022-08-06T00:00:00"/>
    <s v="DH01738"/>
    <x v="4"/>
    <n v="3"/>
    <n v="450"/>
    <n v="1350"/>
    <n v="944.99999999999989"/>
    <n v="135"/>
    <n v="135"/>
    <n v="1215"/>
    <n v="135.00000000000011"/>
    <x v="3"/>
    <x v="7"/>
    <n v="2022"/>
    <n v="0"/>
    <x v="1"/>
  </r>
  <r>
    <d v="2022-08-06T00:00:00"/>
    <s v="DH01738"/>
    <x v="0"/>
    <n v="1"/>
    <n v="1000"/>
    <n v="1000"/>
    <n v="700"/>
    <n v="100"/>
    <n v="100"/>
    <n v="900"/>
    <n v="100"/>
    <x v="3"/>
    <x v="7"/>
    <n v="2022"/>
    <n v="0"/>
    <x v="1"/>
  </r>
  <r>
    <d v="2022-08-06T00:00:00"/>
    <s v="DH01739"/>
    <x v="8"/>
    <n v="1"/>
    <n v="4000"/>
    <n v="4000"/>
    <n v="2400"/>
    <n v="400"/>
    <n v="400"/>
    <n v="3200"/>
    <n v="800"/>
    <x v="3"/>
    <x v="7"/>
    <n v="2022"/>
    <n v="1"/>
    <x v="1"/>
  </r>
  <r>
    <d v="2022-08-06T00:00:00"/>
    <s v="DH01740"/>
    <x v="1"/>
    <n v="4"/>
    <n v="2500"/>
    <n v="10000"/>
    <n v="7000"/>
    <n v="1000"/>
    <n v="1000"/>
    <n v="9000"/>
    <n v="1000"/>
    <x v="2"/>
    <x v="7"/>
    <n v="2022"/>
    <n v="1"/>
    <x v="1"/>
  </r>
  <r>
    <d v="2022-08-06T00:00:00"/>
    <s v="DH01741"/>
    <x v="2"/>
    <n v="5"/>
    <n v="3500"/>
    <n v="17500"/>
    <n v="10500"/>
    <n v="1750"/>
    <n v="1750"/>
    <n v="14000"/>
    <n v="3500"/>
    <x v="3"/>
    <x v="7"/>
    <n v="2022"/>
    <n v="1"/>
    <x v="0"/>
  </r>
  <r>
    <d v="2022-08-06T00:00:00"/>
    <s v="DH01742"/>
    <x v="6"/>
    <n v="8"/>
    <n v="1000"/>
    <n v="8000"/>
    <n v="5600"/>
    <n v="800"/>
    <n v="800"/>
    <n v="7200"/>
    <n v="800"/>
    <x v="4"/>
    <x v="7"/>
    <n v="2022"/>
    <n v="1"/>
    <x v="1"/>
  </r>
  <r>
    <d v="2022-08-06T00:00:00"/>
    <s v="DH01743"/>
    <x v="4"/>
    <n v="2"/>
    <n v="450"/>
    <n v="900"/>
    <n v="630"/>
    <n v="90"/>
    <n v="90"/>
    <n v="810"/>
    <n v="90"/>
    <x v="5"/>
    <x v="7"/>
    <n v="2022"/>
    <n v="1"/>
    <x v="1"/>
  </r>
  <r>
    <d v="2022-08-06T00:00:00"/>
    <s v="DH01744"/>
    <x v="5"/>
    <n v="1"/>
    <n v="500"/>
    <n v="500"/>
    <n v="350"/>
    <n v="50"/>
    <n v="50"/>
    <n v="450"/>
    <n v="50"/>
    <x v="0"/>
    <x v="7"/>
    <n v="2022"/>
    <n v="1"/>
    <x v="1"/>
  </r>
  <r>
    <d v="2022-08-07T00:00:00"/>
    <s v="DH01745"/>
    <x v="5"/>
    <n v="7"/>
    <n v="500"/>
    <n v="3500"/>
    <n v="2450"/>
    <n v="350"/>
    <n v="350"/>
    <n v="3150"/>
    <n v="350"/>
    <x v="1"/>
    <x v="7"/>
    <n v="2022"/>
    <n v="1"/>
    <x v="0"/>
  </r>
  <r>
    <d v="2022-08-07T00:00:00"/>
    <s v="DH01746"/>
    <x v="0"/>
    <n v="8"/>
    <n v="1000"/>
    <n v="8000"/>
    <n v="5600"/>
    <n v="800"/>
    <n v="800"/>
    <n v="7200"/>
    <n v="800"/>
    <x v="2"/>
    <x v="7"/>
    <n v="2022"/>
    <n v="1"/>
    <x v="1"/>
  </r>
  <r>
    <d v="2022-08-07T00:00:00"/>
    <s v="DH01747"/>
    <x v="2"/>
    <n v="1"/>
    <n v="3500"/>
    <n v="3500"/>
    <n v="2100"/>
    <n v="350"/>
    <n v="350"/>
    <n v="2800"/>
    <n v="700"/>
    <x v="3"/>
    <x v="7"/>
    <n v="2022"/>
    <n v="1"/>
    <x v="1"/>
  </r>
  <r>
    <d v="2022-08-07T00:00:00"/>
    <s v="DH01748"/>
    <x v="1"/>
    <n v="2"/>
    <n v="2500"/>
    <n v="5000"/>
    <n v="3500"/>
    <n v="500"/>
    <n v="500"/>
    <n v="4500"/>
    <n v="500"/>
    <x v="0"/>
    <x v="7"/>
    <n v="2022"/>
    <n v="1"/>
    <x v="1"/>
  </r>
  <r>
    <d v="2022-08-07T00:00:00"/>
    <s v="DH01749"/>
    <x v="7"/>
    <n v="4"/>
    <n v="3200"/>
    <n v="12800"/>
    <n v="7680"/>
    <n v="1280"/>
    <n v="1280"/>
    <n v="10240"/>
    <n v="2560"/>
    <x v="1"/>
    <x v="7"/>
    <n v="2022"/>
    <n v="1"/>
    <x v="0"/>
  </r>
  <r>
    <d v="2022-08-07T00:00:00"/>
    <s v="DH01750"/>
    <x v="7"/>
    <n v="6"/>
    <n v="3200"/>
    <n v="19200"/>
    <n v="11520"/>
    <n v="1920"/>
    <n v="1920"/>
    <n v="15360"/>
    <n v="3840"/>
    <x v="2"/>
    <x v="7"/>
    <n v="2022"/>
    <n v="1"/>
    <x v="1"/>
  </r>
  <r>
    <d v="2022-08-07T00:00:00"/>
    <s v="DH01751"/>
    <x v="2"/>
    <n v="7"/>
    <n v="3500"/>
    <n v="24500"/>
    <n v="14700"/>
    <n v="2450"/>
    <n v="2450"/>
    <n v="19600"/>
    <n v="4900"/>
    <x v="3"/>
    <x v="7"/>
    <n v="2022"/>
    <n v="1"/>
    <x v="1"/>
  </r>
  <r>
    <d v="2022-08-07T00:00:00"/>
    <s v="DH01752"/>
    <x v="5"/>
    <n v="4"/>
    <n v="500"/>
    <n v="2000"/>
    <n v="1400"/>
    <n v="200"/>
    <n v="200"/>
    <n v="1800"/>
    <n v="200"/>
    <x v="0"/>
    <x v="7"/>
    <n v="2022"/>
    <n v="1"/>
    <x v="1"/>
  </r>
  <r>
    <d v="2022-08-07T00:00:00"/>
    <s v="DH01752"/>
    <x v="1"/>
    <n v="1"/>
    <n v="2500"/>
    <n v="2500"/>
    <n v="1750"/>
    <n v="250"/>
    <n v="250"/>
    <n v="2250"/>
    <n v="250"/>
    <x v="0"/>
    <x v="7"/>
    <n v="2022"/>
    <n v="0"/>
    <x v="1"/>
  </r>
  <r>
    <d v="2022-08-07T00:00:00"/>
    <s v="DH01752"/>
    <x v="3"/>
    <n v="2"/>
    <n v="1200"/>
    <n v="2400"/>
    <n v="1680"/>
    <n v="240"/>
    <n v="240"/>
    <n v="2160"/>
    <n v="240"/>
    <x v="0"/>
    <x v="7"/>
    <n v="2022"/>
    <n v="0"/>
    <x v="1"/>
  </r>
  <r>
    <d v="2022-08-08T00:00:00"/>
    <s v="DH01753"/>
    <x v="0"/>
    <n v="1"/>
    <n v="1000"/>
    <n v="1000"/>
    <n v="700"/>
    <n v="100"/>
    <n v="100"/>
    <n v="900"/>
    <n v="100"/>
    <x v="3"/>
    <x v="7"/>
    <n v="2022"/>
    <n v="1"/>
    <x v="0"/>
  </r>
  <r>
    <d v="2022-08-08T00:00:00"/>
    <s v="DH01754"/>
    <x v="8"/>
    <n v="1"/>
    <n v="4000"/>
    <n v="4000"/>
    <n v="2400"/>
    <n v="400"/>
    <n v="400"/>
    <n v="3200"/>
    <n v="800"/>
    <x v="4"/>
    <x v="7"/>
    <n v="2022"/>
    <n v="1"/>
    <x v="0"/>
  </r>
  <r>
    <d v="2022-08-08T00:00:00"/>
    <s v="DH01755"/>
    <x v="0"/>
    <n v="1"/>
    <n v="1000"/>
    <n v="1000"/>
    <n v="700"/>
    <n v="100"/>
    <n v="100"/>
    <n v="900"/>
    <n v="100"/>
    <x v="5"/>
    <x v="7"/>
    <n v="2022"/>
    <n v="1"/>
    <x v="0"/>
  </r>
  <r>
    <d v="2022-08-08T00:00:00"/>
    <s v="DH01756"/>
    <x v="2"/>
    <n v="1"/>
    <n v="3500"/>
    <n v="3500"/>
    <n v="2100"/>
    <n v="350"/>
    <n v="350"/>
    <n v="2800"/>
    <n v="700"/>
    <x v="0"/>
    <x v="7"/>
    <n v="2022"/>
    <n v="1"/>
    <x v="1"/>
  </r>
  <r>
    <d v="2022-08-08T00:00:00"/>
    <s v="DH01757"/>
    <x v="1"/>
    <n v="1"/>
    <n v="2500"/>
    <n v="2500"/>
    <n v="1750"/>
    <n v="250"/>
    <n v="250"/>
    <n v="2250"/>
    <n v="250"/>
    <x v="1"/>
    <x v="7"/>
    <n v="2022"/>
    <n v="1"/>
    <x v="1"/>
  </r>
  <r>
    <d v="2022-08-08T00:00:00"/>
    <s v="DH01758"/>
    <x v="1"/>
    <n v="3"/>
    <n v="2500"/>
    <n v="7500"/>
    <n v="5250"/>
    <n v="750"/>
    <n v="750"/>
    <n v="6750"/>
    <n v="750"/>
    <x v="2"/>
    <x v="7"/>
    <n v="2022"/>
    <n v="1"/>
    <x v="0"/>
  </r>
  <r>
    <d v="2022-08-08T00:00:00"/>
    <s v="DH01759"/>
    <x v="0"/>
    <n v="4"/>
    <n v="1000"/>
    <n v="4000"/>
    <n v="2800"/>
    <n v="400"/>
    <n v="400"/>
    <n v="3600"/>
    <n v="400"/>
    <x v="3"/>
    <x v="7"/>
    <n v="2022"/>
    <n v="1"/>
    <x v="0"/>
  </r>
  <r>
    <d v="2022-08-08T00:00:00"/>
    <s v="DH01760"/>
    <x v="1"/>
    <n v="1"/>
    <n v="2500"/>
    <n v="2500"/>
    <n v="1750"/>
    <n v="250"/>
    <n v="250"/>
    <n v="2250"/>
    <n v="250"/>
    <x v="4"/>
    <x v="7"/>
    <n v="2022"/>
    <n v="1"/>
    <x v="1"/>
  </r>
  <r>
    <d v="2022-08-09T00:00:00"/>
    <s v="DH01761"/>
    <x v="2"/>
    <n v="2"/>
    <n v="3500"/>
    <n v="7000"/>
    <n v="4200"/>
    <n v="700"/>
    <n v="700"/>
    <n v="5600"/>
    <n v="1400"/>
    <x v="5"/>
    <x v="7"/>
    <n v="2022"/>
    <n v="1"/>
    <x v="0"/>
  </r>
  <r>
    <d v="2022-08-09T00:00:00"/>
    <s v="DH01762"/>
    <x v="3"/>
    <n v="4"/>
    <n v="1200"/>
    <n v="4800"/>
    <n v="3360"/>
    <n v="480"/>
    <n v="480"/>
    <n v="4320"/>
    <n v="480"/>
    <x v="4"/>
    <x v="7"/>
    <n v="2022"/>
    <n v="1"/>
    <x v="0"/>
  </r>
  <r>
    <d v="2022-08-09T00:00:00"/>
    <s v="DH01763"/>
    <x v="4"/>
    <n v="1"/>
    <n v="450"/>
    <n v="450"/>
    <n v="315"/>
    <n v="45"/>
    <n v="45"/>
    <n v="405"/>
    <n v="45"/>
    <x v="5"/>
    <x v="7"/>
    <n v="2022"/>
    <n v="1"/>
    <x v="1"/>
  </r>
  <r>
    <d v="2022-08-09T00:00:00"/>
    <s v="DH01764"/>
    <x v="5"/>
    <n v="1"/>
    <n v="500"/>
    <n v="500"/>
    <n v="350"/>
    <n v="50"/>
    <n v="50"/>
    <n v="450"/>
    <n v="50"/>
    <x v="0"/>
    <x v="7"/>
    <n v="2022"/>
    <n v="1"/>
    <x v="1"/>
  </r>
  <r>
    <d v="2022-08-09T00:00:00"/>
    <s v="DH01765"/>
    <x v="6"/>
    <n v="3"/>
    <n v="1000"/>
    <n v="3000"/>
    <n v="2100"/>
    <n v="300"/>
    <n v="300"/>
    <n v="2700"/>
    <n v="300"/>
    <x v="1"/>
    <x v="7"/>
    <n v="2022"/>
    <n v="1"/>
    <x v="1"/>
  </r>
  <r>
    <d v="2022-08-09T00:00:00"/>
    <s v="DH01766"/>
    <x v="7"/>
    <n v="2"/>
    <n v="3200"/>
    <n v="6400"/>
    <n v="3840"/>
    <n v="640"/>
    <n v="640"/>
    <n v="5120"/>
    <n v="1280"/>
    <x v="2"/>
    <x v="7"/>
    <n v="2022"/>
    <n v="1"/>
    <x v="0"/>
  </r>
  <r>
    <d v="2022-08-09T00:00:00"/>
    <s v="DH01767"/>
    <x v="8"/>
    <n v="1"/>
    <n v="4000"/>
    <n v="4000"/>
    <n v="2400"/>
    <n v="400"/>
    <n v="400"/>
    <n v="3200"/>
    <n v="800"/>
    <x v="3"/>
    <x v="7"/>
    <n v="2022"/>
    <n v="1"/>
    <x v="0"/>
  </r>
  <r>
    <d v="2022-08-09T00:00:00"/>
    <s v="DH01768"/>
    <x v="8"/>
    <n v="1"/>
    <n v="4000"/>
    <n v="4000"/>
    <n v="2400"/>
    <n v="400"/>
    <n v="400"/>
    <n v="3200"/>
    <n v="800"/>
    <x v="3"/>
    <x v="7"/>
    <n v="2022"/>
    <n v="1"/>
    <x v="1"/>
  </r>
  <r>
    <d v="2022-08-09T00:00:00"/>
    <s v="DH01768"/>
    <x v="8"/>
    <n v="1"/>
    <n v="4000"/>
    <n v="4000"/>
    <n v="2400"/>
    <n v="400"/>
    <n v="400"/>
    <n v="3200"/>
    <n v="800"/>
    <x v="3"/>
    <x v="7"/>
    <n v="2022"/>
    <n v="0"/>
    <x v="1"/>
  </r>
  <r>
    <d v="2022-08-09T00:00:00"/>
    <s v="DH01768"/>
    <x v="2"/>
    <n v="8"/>
    <n v="3500"/>
    <n v="28000"/>
    <n v="16800"/>
    <n v="2800"/>
    <n v="2800"/>
    <n v="22400"/>
    <n v="5600"/>
    <x v="3"/>
    <x v="7"/>
    <n v="2022"/>
    <n v="0"/>
    <x v="1"/>
  </r>
  <r>
    <d v="2022-08-10T00:00:00"/>
    <s v="DH01769"/>
    <x v="3"/>
    <n v="9"/>
    <n v="1200"/>
    <n v="10800"/>
    <n v="7559.9999999999991"/>
    <n v="1080"/>
    <n v="1080"/>
    <n v="9720"/>
    <n v="1080.0000000000009"/>
    <x v="3"/>
    <x v="7"/>
    <n v="2022"/>
    <n v="1"/>
    <x v="1"/>
  </r>
  <r>
    <d v="2022-08-10T00:00:00"/>
    <s v="DH01770"/>
    <x v="4"/>
    <n v="10"/>
    <n v="450"/>
    <n v="4500"/>
    <n v="3150"/>
    <n v="450"/>
    <n v="450"/>
    <n v="4050"/>
    <n v="450"/>
    <x v="4"/>
    <x v="7"/>
    <n v="2022"/>
    <n v="1"/>
    <x v="0"/>
  </r>
  <r>
    <d v="2022-08-10T00:00:00"/>
    <s v="DH01771"/>
    <x v="5"/>
    <n v="12"/>
    <n v="500"/>
    <n v="6000"/>
    <n v="4200"/>
    <n v="600"/>
    <n v="600"/>
    <n v="5400"/>
    <n v="600"/>
    <x v="5"/>
    <x v="7"/>
    <n v="2022"/>
    <n v="1"/>
    <x v="1"/>
  </r>
  <r>
    <d v="2022-08-10T00:00:00"/>
    <s v="DH01772"/>
    <x v="6"/>
    <n v="5"/>
    <n v="1000"/>
    <n v="5000"/>
    <n v="3500"/>
    <n v="500"/>
    <n v="500"/>
    <n v="4500"/>
    <n v="500"/>
    <x v="0"/>
    <x v="7"/>
    <n v="2022"/>
    <n v="1"/>
    <x v="1"/>
  </r>
  <r>
    <d v="2022-08-10T00:00:00"/>
    <s v="DH01773"/>
    <x v="6"/>
    <n v="16"/>
    <n v="1000"/>
    <n v="16000"/>
    <n v="11200"/>
    <n v="1600"/>
    <n v="1600"/>
    <n v="14400"/>
    <n v="1600"/>
    <x v="1"/>
    <x v="7"/>
    <n v="2022"/>
    <n v="1"/>
    <x v="1"/>
  </r>
  <r>
    <d v="2022-08-10T00:00:00"/>
    <s v="DH01774"/>
    <x v="0"/>
    <n v="1"/>
    <n v="1000"/>
    <n v="1000"/>
    <n v="700"/>
    <n v="100"/>
    <n v="100"/>
    <n v="900"/>
    <n v="100"/>
    <x v="2"/>
    <x v="7"/>
    <n v="2022"/>
    <n v="1"/>
    <x v="1"/>
  </r>
  <r>
    <d v="2022-08-10T00:00:00"/>
    <s v="DH01775"/>
    <x v="1"/>
    <n v="1"/>
    <n v="2500"/>
    <n v="2500"/>
    <n v="1750"/>
    <n v="250"/>
    <n v="250"/>
    <n v="2250"/>
    <n v="250"/>
    <x v="3"/>
    <x v="7"/>
    <n v="2022"/>
    <n v="1"/>
    <x v="1"/>
  </r>
  <r>
    <d v="2022-08-10T00:00:00"/>
    <s v="DH01776"/>
    <x v="2"/>
    <n v="2"/>
    <n v="3500"/>
    <n v="7000"/>
    <n v="4200"/>
    <n v="700"/>
    <n v="700"/>
    <n v="5600"/>
    <n v="1400"/>
    <x v="4"/>
    <x v="7"/>
    <n v="2022"/>
    <n v="1"/>
    <x v="0"/>
  </r>
  <r>
    <d v="2022-08-11T00:00:00"/>
    <s v="DH01777"/>
    <x v="3"/>
    <n v="5"/>
    <n v="1200"/>
    <n v="6000"/>
    <n v="4200"/>
    <n v="600"/>
    <n v="600"/>
    <n v="5400"/>
    <n v="600"/>
    <x v="5"/>
    <x v="7"/>
    <n v="2022"/>
    <n v="1"/>
    <x v="1"/>
  </r>
  <r>
    <d v="2022-08-11T00:00:00"/>
    <s v="DH01778"/>
    <x v="4"/>
    <n v="7"/>
    <n v="450"/>
    <n v="3150"/>
    <n v="2205"/>
    <n v="315"/>
    <n v="315"/>
    <n v="2835"/>
    <n v="315"/>
    <x v="2"/>
    <x v="7"/>
    <n v="2022"/>
    <n v="1"/>
    <x v="0"/>
  </r>
  <r>
    <d v="2022-08-11T00:00:00"/>
    <s v="DH01779"/>
    <x v="5"/>
    <n v="8"/>
    <n v="500"/>
    <n v="4000"/>
    <n v="2800"/>
    <n v="400"/>
    <n v="400"/>
    <n v="3600"/>
    <n v="400"/>
    <x v="3"/>
    <x v="7"/>
    <n v="2022"/>
    <n v="1"/>
    <x v="1"/>
  </r>
  <r>
    <d v="2022-08-11T00:00:00"/>
    <s v="DH01780"/>
    <x v="6"/>
    <n v="1"/>
    <n v="1000"/>
    <n v="1000"/>
    <n v="700"/>
    <n v="100"/>
    <n v="100"/>
    <n v="900"/>
    <n v="100"/>
    <x v="4"/>
    <x v="7"/>
    <n v="2022"/>
    <n v="1"/>
    <x v="0"/>
  </r>
  <r>
    <d v="2022-08-11T00:00:00"/>
    <s v="DH01781"/>
    <x v="7"/>
    <n v="1"/>
    <n v="3200"/>
    <n v="3200"/>
    <n v="1920"/>
    <n v="320"/>
    <n v="320"/>
    <n v="2560"/>
    <n v="640"/>
    <x v="5"/>
    <x v="7"/>
    <n v="2022"/>
    <n v="1"/>
    <x v="0"/>
  </r>
  <r>
    <d v="2022-08-11T00:00:00"/>
    <s v="DH01782"/>
    <x v="8"/>
    <n v="1"/>
    <n v="4000"/>
    <n v="4000"/>
    <n v="2400"/>
    <n v="400"/>
    <n v="400"/>
    <n v="3200"/>
    <n v="800"/>
    <x v="0"/>
    <x v="7"/>
    <n v="2022"/>
    <n v="1"/>
    <x v="1"/>
  </r>
  <r>
    <d v="2022-08-11T00:00:00"/>
    <s v="DH01783"/>
    <x v="8"/>
    <n v="1"/>
    <n v="4000"/>
    <n v="4000"/>
    <n v="2400"/>
    <n v="400"/>
    <n v="400"/>
    <n v="3200"/>
    <n v="800"/>
    <x v="1"/>
    <x v="7"/>
    <n v="2022"/>
    <n v="1"/>
    <x v="1"/>
  </r>
  <r>
    <d v="2022-08-11T00:00:00"/>
    <s v="DH01784"/>
    <x v="8"/>
    <n v="1"/>
    <n v="4000"/>
    <n v="4000"/>
    <n v="2400"/>
    <n v="400"/>
    <n v="400"/>
    <n v="3200"/>
    <n v="800"/>
    <x v="1"/>
    <x v="7"/>
    <n v="2022"/>
    <n v="1"/>
    <x v="1"/>
  </r>
  <r>
    <d v="2022-08-11T00:00:00"/>
    <s v="DH01784"/>
    <x v="2"/>
    <n v="4"/>
    <n v="3500"/>
    <n v="14000"/>
    <n v="8400"/>
    <n v="1400"/>
    <n v="1400"/>
    <n v="11200"/>
    <n v="2800"/>
    <x v="1"/>
    <x v="7"/>
    <n v="2022"/>
    <n v="0"/>
    <x v="1"/>
  </r>
  <r>
    <d v="2022-08-11T00:00:00"/>
    <s v="DH01784"/>
    <x v="3"/>
    <n v="1"/>
    <n v="1200"/>
    <n v="1200"/>
    <n v="840"/>
    <n v="120"/>
    <n v="120"/>
    <n v="1080"/>
    <n v="120"/>
    <x v="1"/>
    <x v="7"/>
    <n v="2022"/>
    <n v="0"/>
    <x v="1"/>
  </r>
  <r>
    <d v="2022-08-12T00:00:00"/>
    <s v="DH01785"/>
    <x v="4"/>
    <n v="20"/>
    <n v="450"/>
    <n v="9000"/>
    <n v="6300"/>
    <n v="900"/>
    <n v="900"/>
    <n v="8100"/>
    <n v="900"/>
    <x v="1"/>
    <x v="7"/>
    <n v="2022"/>
    <n v="1"/>
    <x v="0"/>
  </r>
  <r>
    <d v="2022-08-12T00:00:00"/>
    <s v="DH01786"/>
    <x v="5"/>
    <n v="1"/>
    <n v="500"/>
    <n v="500"/>
    <n v="350"/>
    <n v="50"/>
    <n v="50"/>
    <n v="450"/>
    <n v="50"/>
    <x v="2"/>
    <x v="7"/>
    <n v="2022"/>
    <n v="1"/>
    <x v="1"/>
  </r>
  <r>
    <d v="2022-08-12T00:00:00"/>
    <s v="DH01787"/>
    <x v="6"/>
    <n v="2"/>
    <n v="1000"/>
    <n v="2000"/>
    <n v="1400"/>
    <n v="200"/>
    <n v="200"/>
    <n v="1800"/>
    <n v="200"/>
    <x v="3"/>
    <x v="7"/>
    <n v="2022"/>
    <n v="1"/>
    <x v="1"/>
  </r>
  <r>
    <d v="2022-08-12T00:00:00"/>
    <s v="DH01788"/>
    <x v="6"/>
    <n v="2"/>
    <n v="1000"/>
    <n v="2000"/>
    <n v="1400"/>
    <n v="200"/>
    <n v="200"/>
    <n v="1800"/>
    <n v="200"/>
    <x v="2"/>
    <x v="7"/>
    <n v="2022"/>
    <n v="1"/>
    <x v="1"/>
  </r>
  <r>
    <d v="2022-08-12T00:00:00"/>
    <s v="DH01789"/>
    <x v="8"/>
    <n v="1"/>
    <n v="4000"/>
    <n v="4000"/>
    <n v="2400"/>
    <n v="400"/>
    <n v="400"/>
    <n v="3200"/>
    <n v="800"/>
    <x v="3"/>
    <x v="7"/>
    <n v="2022"/>
    <n v="1"/>
    <x v="0"/>
  </r>
  <r>
    <d v="2022-08-12T00:00:00"/>
    <s v="DH01790"/>
    <x v="0"/>
    <n v="8"/>
    <n v="1000"/>
    <n v="8000"/>
    <n v="5600"/>
    <n v="800"/>
    <n v="800"/>
    <n v="7200"/>
    <n v="800"/>
    <x v="4"/>
    <x v="7"/>
    <n v="2022"/>
    <n v="1"/>
    <x v="1"/>
  </r>
  <r>
    <d v="2022-08-12T00:00:00"/>
    <s v="DH01791"/>
    <x v="1"/>
    <n v="9"/>
    <n v="2500"/>
    <n v="22500"/>
    <n v="15749.999999999998"/>
    <n v="2250"/>
    <n v="2250"/>
    <n v="20250"/>
    <n v="2250.0000000000018"/>
    <x v="5"/>
    <x v="7"/>
    <n v="2022"/>
    <n v="1"/>
    <x v="1"/>
  </r>
  <r>
    <d v="2022-08-12T00:00:00"/>
    <s v="DH01792"/>
    <x v="0"/>
    <n v="1"/>
    <n v="1000"/>
    <n v="1000"/>
    <n v="700"/>
    <n v="100"/>
    <n v="100"/>
    <n v="900"/>
    <n v="100"/>
    <x v="0"/>
    <x v="7"/>
    <n v="2022"/>
    <n v="1"/>
    <x v="0"/>
  </r>
  <r>
    <d v="2022-08-13T00:00:00"/>
    <s v="DH01793"/>
    <x v="1"/>
    <n v="3"/>
    <n v="2500"/>
    <n v="7500"/>
    <n v="5250"/>
    <n v="750"/>
    <n v="750"/>
    <n v="6750"/>
    <n v="750"/>
    <x v="1"/>
    <x v="7"/>
    <n v="2022"/>
    <n v="1"/>
    <x v="1"/>
  </r>
  <r>
    <d v="2022-08-13T00:00:00"/>
    <s v="DH01794"/>
    <x v="8"/>
    <n v="1"/>
    <n v="4000"/>
    <n v="4000"/>
    <n v="2400"/>
    <n v="400"/>
    <n v="400"/>
    <n v="3200"/>
    <n v="800"/>
    <x v="2"/>
    <x v="7"/>
    <n v="2022"/>
    <n v="1"/>
    <x v="1"/>
  </r>
  <r>
    <d v="2022-08-13T00:00:00"/>
    <s v="DH01795"/>
    <x v="2"/>
    <n v="15"/>
    <n v="3500"/>
    <n v="52500"/>
    <n v="31500"/>
    <n v="5250"/>
    <n v="5250"/>
    <n v="42000"/>
    <n v="10500"/>
    <x v="3"/>
    <x v="7"/>
    <n v="2022"/>
    <n v="1"/>
    <x v="1"/>
  </r>
  <r>
    <d v="2022-08-13T00:00:00"/>
    <s v="DH01796"/>
    <x v="3"/>
    <n v="10"/>
    <n v="1200"/>
    <n v="12000"/>
    <n v="8400"/>
    <n v="1200"/>
    <n v="1200"/>
    <n v="10800"/>
    <n v="1200"/>
    <x v="0"/>
    <x v="7"/>
    <n v="2022"/>
    <n v="1"/>
    <x v="1"/>
  </r>
  <r>
    <d v="2022-08-13T00:00:00"/>
    <s v="DH01797"/>
    <x v="4"/>
    <n v="7"/>
    <n v="450"/>
    <n v="3150"/>
    <n v="2205"/>
    <n v="315"/>
    <n v="315"/>
    <n v="2835"/>
    <n v="315"/>
    <x v="1"/>
    <x v="7"/>
    <n v="2022"/>
    <n v="1"/>
    <x v="1"/>
  </r>
  <r>
    <d v="2022-08-13T00:00:00"/>
    <s v="DH01798"/>
    <x v="0"/>
    <n v="4"/>
    <n v="1000"/>
    <n v="4000"/>
    <n v="2800"/>
    <n v="400"/>
    <n v="400"/>
    <n v="3600"/>
    <n v="400"/>
    <x v="2"/>
    <x v="7"/>
    <n v="2022"/>
    <n v="1"/>
    <x v="1"/>
  </r>
  <r>
    <d v="2022-08-13T00:00:00"/>
    <s v="DH01799"/>
    <x v="8"/>
    <n v="1"/>
    <n v="4000"/>
    <n v="4000"/>
    <n v="2400"/>
    <n v="400"/>
    <n v="400"/>
    <n v="3200"/>
    <n v="800"/>
    <x v="3"/>
    <x v="7"/>
    <n v="2022"/>
    <n v="1"/>
    <x v="1"/>
  </r>
  <r>
    <d v="2022-08-13T00:00:00"/>
    <s v="DH01800"/>
    <x v="1"/>
    <n v="5"/>
    <n v="2500"/>
    <n v="12500"/>
    <n v="8750"/>
    <n v="1250"/>
    <n v="1250"/>
    <n v="11250"/>
    <n v="1250"/>
    <x v="2"/>
    <x v="7"/>
    <n v="2022"/>
    <n v="1"/>
    <x v="1"/>
  </r>
  <r>
    <d v="2022-08-13T00:00:00"/>
    <s v="DH01800"/>
    <x v="2"/>
    <n v="1"/>
    <n v="3500"/>
    <n v="3500"/>
    <n v="2100"/>
    <n v="350"/>
    <n v="350"/>
    <n v="2800"/>
    <n v="700"/>
    <x v="2"/>
    <x v="7"/>
    <n v="2022"/>
    <n v="0"/>
    <x v="1"/>
  </r>
  <r>
    <d v="2022-08-13T00:00:00"/>
    <s v="DH01800"/>
    <x v="6"/>
    <n v="1"/>
    <n v="1000"/>
    <n v="1000"/>
    <n v="700"/>
    <n v="100"/>
    <n v="100"/>
    <n v="900"/>
    <n v="100"/>
    <x v="2"/>
    <x v="7"/>
    <n v="2022"/>
    <n v="0"/>
    <x v="1"/>
  </r>
  <r>
    <d v="2022-08-14T00:00:00"/>
    <s v="DH01801"/>
    <x v="4"/>
    <n v="1"/>
    <n v="450"/>
    <n v="450"/>
    <n v="315"/>
    <n v="45"/>
    <n v="45"/>
    <n v="405"/>
    <n v="45"/>
    <x v="3"/>
    <x v="7"/>
    <n v="2022"/>
    <n v="1"/>
    <x v="0"/>
  </r>
  <r>
    <d v="2022-08-14T00:00:00"/>
    <s v="DH01802"/>
    <x v="5"/>
    <n v="1"/>
    <n v="500"/>
    <n v="500"/>
    <n v="350"/>
    <n v="50"/>
    <n v="50"/>
    <n v="450"/>
    <n v="50"/>
    <x v="4"/>
    <x v="7"/>
    <n v="2022"/>
    <n v="1"/>
    <x v="1"/>
  </r>
  <r>
    <d v="2022-08-14T00:00:00"/>
    <s v="DH01803"/>
    <x v="5"/>
    <n v="5"/>
    <n v="500"/>
    <n v="2500"/>
    <n v="1750"/>
    <n v="250"/>
    <n v="250"/>
    <n v="2250"/>
    <n v="250"/>
    <x v="5"/>
    <x v="7"/>
    <n v="2022"/>
    <n v="1"/>
    <x v="1"/>
  </r>
  <r>
    <d v="2022-08-14T00:00:00"/>
    <s v="DH01804"/>
    <x v="0"/>
    <n v="1"/>
    <n v="1000"/>
    <n v="1000"/>
    <n v="700"/>
    <n v="100"/>
    <n v="100"/>
    <n v="900"/>
    <n v="100"/>
    <x v="0"/>
    <x v="7"/>
    <n v="2022"/>
    <n v="1"/>
    <x v="0"/>
  </r>
  <r>
    <d v="2022-08-14T00:00:00"/>
    <s v="DH01805"/>
    <x v="2"/>
    <n v="3"/>
    <n v="3500"/>
    <n v="10500"/>
    <n v="6300"/>
    <n v="1050"/>
    <n v="1050"/>
    <n v="8400"/>
    <n v="2100"/>
    <x v="1"/>
    <x v="7"/>
    <n v="2022"/>
    <n v="1"/>
    <x v="1"/>
  </r>
  <r>
    <d v="2022-08-14T00:00:00"/>
    <s v="DH01806"/>
    <x v="1"/>
    <n v="5"/>
    <n v="2500"/>
    <n v="12500"/>
    <n v="8750"/>
    <n v="1250"/>
    <n v="1250"/>
    <n v="11250"/>
    <n v="1250"/>
    <x v="2"/>
    <x v="7"/>
    <n v="2022"/>
    <n v="1"/>
    <x v="1"/>
  </r>
  <r>
    <d v="2022-08-14T00:00:00"/>
    <s v="DH01807"/>
    <x v="7"/>
    <n v="1"/>
    <n v="3200"/>
    <n v="3200"/>
    <n v="1920"/>
    <n v="320"/>
    <n v="320"/>
    <n v="2560"/>
    <n v="640"/>
    <x v="3"/>
    <x v="7"/>
    <n v="2022"/>
    <n v="1"/>
    <x v="1"/>
  </r>
  <r>
    <d v="2022-08-14T00:00:00"/>
    <s v="DH01808"/>
    <x v="7"/>
    <n v="1"/>
    <n v="3200"/>
    <n v="3200"/>
    <n v="1920"/>
    <n v="320"/>
    <n v="320"/>
    <n v="2560"/>
    <n v="640"/>
    <x v="4"/>
    <x v="7"/>
    <n v="2022"/>
    <n v="1"/>
    <x v="1"/>
  </r>
  <r>
    <d v="2022-08-14T00:00:00"/>
    <s v="DH01808"/>
    <x v="2"/>
    <n v="3"/>
    <n v="3500"/>
    <n v="10500"/>
    <n v="6300"/>
    <n v="1050"/>
    <n v="1050"/>
    <n v="8400"/>
    <n v="2100"/>
    <x v="4"/>
    <x v="7"/>
    <n v="2022"/>
    <n v="0"/>
    <x v="1"/>
  </r>
  <r>
    <d v="2022-08-14T00:00:00"/>
    <s v="DH01808"/>
    <x v="5"/>
    <n v="2"/>
    <n v="500"/>
    <n v="1000"/>
    <n v="700"/>
    <n v="100"/>
    <n v="100"/>
    <n v="900"/>
    <n v="100"/>
    <x v="4"/>
    <x v="7"/>
    <n v="2022"/>
    <n v="0"/>
    <x v="1"/>
  </r>
  <r>
    <d v="2022-08-14T00:00:00"/>
    <s v="DH01808"/>
    <x v="1"/>
    <n v="1"/>
    <n v="2500"/>
    <n v="2500"/>
    <n v="1750"/>
    <n v="250"/>
    <n v="250"/>
    <n v="2250"/>
    <n v="250"/>
    <x v="4"/>
    <x v="7"/>
    <n v="2022"/>
    <n v="0"/>
    <x v="1"/>
  </r>
  <r>
    <d v="2022-08-14T00:00:00"/>
    <s v="DH01808"/>
    <x v="3"/>
    <n v="4"/>
    <n v="1200"/>
    <n v="4800"/>
    <n v="3360"/>
    <n v="480"/>
    <n v="480"/>
    <n v="4320"/>
    <n v="480"/>
    <x v="4"/>
    <x v="7"/>
    <n v="2022"/>
    <n v="0"/>
    <x v="1"/>
  </r>
  <r>
    <d v="2022-08-14T00:00:00"/>
    <s v="DH01808"/>
    <x v="0"/>
    <n v="5"/>
    <n v="1000"/>
    <n v="5000"/>
    <n v="3500"/>
    <n v="500"/>
    <n v="500"/>
    <n v="4500"/>
    <n v="500"/>
    <x v="4"/>
    <x v="7"/>
    <n v="2022"/>
    <n v="0"/>
    <x v="1"/>
  </r>
  <r>
    <d v="2022-08-15T00:00:00"/>
    <s v="DH01809"/>
    <x v="8"/>
    <n v="1"/>
    <n v="4000"/>
    <n v="4000"/>
    <n v="2400"/>
    <n v="400"/>
    <n v="400"/>
    <n v="3200"/>
    <n v="800"/>
    <x v="2"/>
    <x v="7"/>
    <n v="2022"/>
    <n v="1"/>
    <x v="0"/>
  </r>
  <r>
    <d v="2022-08-15T00:00:00"/>
    <s v="DH01810"/>
    <x v="0"/>
    <n v="2"/>
    <n v="1000"/>
    <n v="2000"/>
    <n v="1400"/>
    <n v="200"/>
    <n v="200"/>
    <n v="1800"/>
    <n v="200"/>
    <x v="3"/>
    <x v="7"/>
    <n v="2022"/>
    <n v="1"/>
    <x v="1"/>
  </r>
  <r>
    <d v="2022-08-15T00:00:00"/>
    <s v="DH01811"/>
    <x v="1"/>
    <n v="1"/>
    <n v="2500"/>
    <n v="2500"/>
    <n v="1750"/>
    <n v="250"/>
    <n v="250"/>
    <n v="2250"/>
    <n v="250"/>
    <x v="0"/>
    <x v="7"/>
    <n v="2022"/>
    <n v="1"/>
    <x v="1"/>
  </r>
  <r>
    <d v="2022-08-15T00:00:00"/>
    <s v="DH01812"/>
    <x v="2"/>
    <n v="7"/>
    <n v="3500"/>
    <n v="24500"/>
    <n v="14700"/>
    <n v="2450"/>
    <n v="2450"/>
    <n v="19600"/>
    <n v="4900"/>
    <x v="1"/>
    <x v="7"/>
    <n v="2022"/>
    <n v="1"/>
    <x v="0"/>
  </r>
  <r>
    <d v="2022-08-15T00:00:00"/>
    <s v="DH01813"/>
    <x v="3"/>
    <n v="8"/>
    <n v="1200"/>
    <n v="9600"/>
    <n v="6720"/>
    <n v="960"/>
    <n v="960"/>
    <n v="8640"/>
    <n v="960"/>
    <x v="2"/>
    <x v="7"/>
    <n v="2022"/>
    <n v="1"/>
    <x v="1"/>
  </r>
  <r>
    <d v="2022-08-15T00:00:00"/>
    <s v="DH01814"/>
    <x v="4"/>
    <n v="1"/>
    <n v="450"/>
    <n v="450"/>
    <n v="315"/>
    <n v="45"/>
    <n v="45"/>
    <n v="405"/>
    <n v="45"/>
    <x v="3"/>
    <x v="7"/>
    <n v="2022"/>
    <n v="1"/>
    <x v="1"/>
  </r>
  <r>
    <d v="2022-08-15T00:00:00"/>
    <s v="DH01815"/>
    <x v="5"/>
    <n v="2"/>
    <n v="500"/>
    <n v="1000"/>
    <n v="700"/>
    <n v="100"/>
    <n v="100"/>
    <n v="900"/>
    <n v="100"/>
    <x v="4"/>
    <x v="7"/>
    <n v="2022"/>
    <n v="1"/>
    <x v="1"/>
  </r>
  <r>
    <d v="2022-08-15T00:00:00"/>
    <s v="DH01816"/>
    <x v="6"/>
    <n v="4"/>
    <n v="1000"/>
    <n v="4000"/>
    <n v="2800"/>
    <n v="400"/>
    <n v="400"/>
    <n v="3600"/>
    <n v="400"/>
    <x v="2"/>
    <x v="7"/>
    <n v="2022"/>
    <n v="1"/>
    <x v="1"/>
  </r>
  <r>
    <d v="2022-08-15T00:00:00"/>
    <s v="DH01816"/>
    <x v="7"/>
    <n v="6"/>
    <n v="3200"/>
    <n v="19200"/>
    <n v="11520"/>
    <n v="1920"/>
    <n v="1920"/>
    <n v="15360"/>
    <n v="3840"/>
    <x v="2"/>
    <x v="7"/>
    <n v="2022"/>
    <n v="0"/>
    <x v="1"/>
  </r>
  <r>
    <d v="2022-08-15T00:00:00"/>
    <s v="DH01816"/>
    <x v="8"/>
    <n v="1"/>
    <n v="4000"/>
    <n v="4000"/>
    <n v="2400"/>
    <n v="400"/>
    <n v="400"/>
    <n v="3200"/>
    <n v="800"/>
    <x v="2"/>
    <x v="7"/>
    <n v="2022"/>
    <n v="0"/>
    <x v="1"/>
  </r>
  <r>
    <d v="2022-08-16T00:00:00"/>
    <s v="DH01817"/>
    <x v="8"/>
    <n v="1"/>
    <n v="4000"/>
    <n v="4000"/>
    <n v="2400"/>
    <n v="400"/>
    <n v="400"/>
    <n v="3200"/>
    <n v="800"/>
    <x v="2"/>
    <x v="7"/>
    <n v="2022"/>
    <n v="1"/>
    <x v="1"/>
  </r>
  <r>
    <d v="2022-08-16T00:00:00"/>
    <s v="DH01818"/>
    <x v="8"/>
    <n v="1"/>
    <n v="4000"/>
    <n v="4000"/>
    <n v="2400"/>
    <n v="400"/>
    <n v="400"/>
    <n v="3200"/>
    <n v="800"/>
    <x v="3"/>
    <x v="7"/>
    <n v="2022"/>
    <n v="1"/>
    <x v="1"/>
  </r>
  <r>
    <d v="2022-08-16T00:00:00"/>
    <s v="DH01819"/>
    <x v="2"/>
    <n v="2"/>
    <n v="3500"/>
    <n v="7000"/>
    <n v="4200"/>
    <n v="700"/>
    <n v="700"/>
    <n v="5600"/>
    <n v="1400"/>
    <x v="4"/>
    <x v="7"/>
    <n v="2022"/>
    <n v="1"/>
    <x v="1"/>
  </r>
  <r>
    <d v="2022-08-16T00:00:00"/>
    <s v="DH01820"/>
    <x v="3"/>
    <n v="1"/>
    <n v="1200"/>
    <n v="1200"/>
    <n v="840"/>
    <n v="120"/>
    <n v="120"/>
    <n v="1080"/>
    <n v="120"/>
    <x v="5"/>
    <x v="7"/>
    <n v="2022"/>
    <n v="1"/>
    <x v="0"/>
  </r>
  <r>
    <d v="2022-08-16T00:00:00"/>
    <s v="DH01821"/>
    <x v="4"/>
    <n v="6"/>
    <n v="450"/>
    <n v="2700"/>
    <n v="1889.9999999999998"/>
    <n v="270"/>
    <n v="270"/>
    <n v="2430"/>
    <n v="270.00000000000023"/>
    <x v="2"/>
    <x v="7"/>
    <n v="2022"/>
    <n v="1"/>
    <x v="0"/>
  </r>
  <r>
    <d v="2022-08-16T00:00:00"/>
    <s v="DH01822"/>
    <x v="5"/>
    <n v="1"/>
    <n v="500"/>
    <n v="500"/>
    <n v="350"/>
    <n v="50"/>
    <n v="50"/>
    <n v="450"/>
    <n v="50"/>
    <x v="3"/>
    <x v="7"/>
    <n v="2022"/>
    <n v="1"/>
    <x v="1"/>
  </r>
  <r>
    <d v="2022-08-16T00:00:00"/>
    <s v="DH01823"/>
    <x v="6"/>
    <n v="1"/>
    <n v="1000"/>
    <n v="1000"/>
    <n v="700"/>
    <n v="100"/>
    <n v="100"/>
    <n v="900"/>
    <n v="100"/>
    <x v="4"/>
    <x v="7"/>
    <n v="2022"/>
    <n v="1"/>
    <x v="1"/>
  </r>
  <r>
    <d v="2022-08-16T00:00:00"/>
    <s v="DH01824"/>
    <x v="6"/>
    <n v="1"/>
    <n v="1000"/>
    <n v="1000"/>
    <n v="700"/>
    <n v="100"/>
    <n v="100"/>
    <n v="900"/>
    <n v="100"/>
    <x v="5"/>
    <x v="7"/>
    <n v="2022"/>
    <n v="1"/>
    <x v="1"/>
  </r>
  <r>
    <d v="2022-08-17T00:00:00"/>
    <s v="DH01825"/>
    <x v="8"/>
    <n v="1"/>
    <n v="4000"/>
    <n v="4000"/>
    <n v="2400"/>
    <n v="400"/>
    <n v="400"/>
    <n v="3200"/>
    <n v="800"/>
    <x v="0"/>
    <x v="7"/>
    <n v="2022"/>
    <n v="1"/>
    <x v="1"/>
  </r>
  <r>
    <d v="2022-08-17T00:00:00"/>
    <s v="DH01826"/>
    <x v="0"/>
    <n v="4"/>
    <n v="1000"/>
    <n v="4000"/>
    <n v="2800"/>
    <n v="400"/>
    <n v="400"/>
    <n v="3600"/>
    <n v="400"/>
    <x v="1"/>
    <x v="7"/>
    <n v="2022"/>
    <n v="1"/>
    <x v="1"/>
  </r>
  <r>
    <d v="2022-08-17T00:00:00"/>
    <s v="DH01827"/>
    <x v="1"/>
    <n v="1"/>
    <n v="2500"/>
    <n v="2500"/>
    <n v="1750"/>
    <n v="250"/>
    <n v="250"/>
    <n v="2250"/>
    <n v="250"/>
    <x v="2"/>
    <x v="7"/>
    <n v="2022"/>
    <n v="1"/>
    <x v="1"/>
  </r>
  <r>
    <d v="2022-08-17T00:00:00"/>
    <s v="DH01828"/>
    <x v="0"/>
    <n v="2"/>
    <n v="1000"/>
    <n v="2000"/>
    <n v="1400"/>
    <n v="200"/>
    <n v="200"/>
    <n v="1800"/>
    <n v="200"/>
    <x v="3"/>
    <x v="7"/>
    <n v="2022"/>
    <n v="1"/>
    <x v="1"/>
  </r>
  <r>
    <d v="2022-08-17T00:00:00"/>
    <s v="DH01829"/>
    <x v="1"/>
    <n v="4"/>
    <n v="2500"/>
    <n v="10000"/>
    <n v="7000"/>
    <n v="1000"/>
    <n v="1000"/>
    <n v="9000"/>
    <n v="1000"/>
    <x v="0"/>
    <x v="7"/>
    <n v="2022"/>
    <n v="1"/>
    <x v="1"/>
  </r>
  <r>
    <d v="2022-08-17T00:00:00"/>
    <s v="DH01830"/>
    <x v="8"/>
    <n v="1"/>
    <n v="4000"/>
    <n v="4000"/>
    <n v="2400"/>
    <n v="400"/>
    <n v="400"/>
    <n v="3200"/>
    <n v="800"/>
    <x v="1"/>
    <x v="7"/>
    <n v="2022"/>
    <n v="1"/>
    <x v="1"/>
  </r>
  <r>
    <d v="2022-08-17T00:00:00"/>
    <s v="DH01831"/>
    <x v="2"/>
    <n v="1"/>
    <n v="3500"/>
    <n v="3500"/>
    <n v="2100"/>
    <n v="350"/>
    <n v="350"/>
    <n v="2800"/>
    <n v="700"/>
    <x v="2"/>
    <x v="7"/>
    <n v="2022"/>
    <n v="1"/>
    <x v="1"/>
  </r>
  <r>
    <d v="2022-08-17T00:00:00"/>
    <s v="DH01832"/>
    <x v="5"/>
    <n v="3"/>
    <n v="500"/>
    <n v="1500"/>
    <n v="1050"/>
    <n v="150"/>
    <n v="150"/>
    <n v="1350"/>
    <n v="150"/>
    <x v="0"/>
    <x v="7"/>
    <n v="2022"/>
    <n v="1"/>
    <x v="1"/>
  </r>
  <r>
    <d v="2022-08-17T00:00:00"/>
    <s v="DH01832"/>
    <x v="6"/>
    <n v="2"/>
    <n v="1000"/>
    <n v="2000"/>
    <n v="1400"/>
    <n v="200"/>
    <n v="200"/>
    <n v="1800"/>
    <n v="200"/>
    <x v="0"/>
    <x v="7"/>
    <n v="2022"/>
    <n v="0"/>
    <x v="1"/>
  </r>
  <r>
    <d v="2022-08-17T00:00:00"/>
    <s v="DH01832"/>
    <x v="7"/>
    <n v="3"/>
    <n v="3200"/>
    <n v="9600"/>
    <n v="5760"/>
    <n v="960"/>
    <n v="960"/>
    <n v="7680"/>
    <n v="1920"/>
    <x v="0"/>
    <x v="7"/>
    <n v="2022"/>
    <n v="0"/>
    <x v="1"/>
  </r>
  <r>
    <d v="2022-08-18T00:00:00"/>
    <s v="DH01833"/>
    <x v="8"/>
    <n v="1"/>
    <n v="4000"/>
    <n v="4000"/>
    <n v="2400"/>
    <n v="400"/>
    <n v="400"/>
    <n v="3200"/>
    <n v="800"/>
    <x v="4"/>
    <x v="7"/>
    <n v="2022"/>
    <n v="1"/>
    <x v="1"/>
  </r>
  <r>
    <d v="2022-08-18T00:00:00"/>
    <s v="DH01834"/>
    <x v="8"/>
    <n v="1"/>
    <n v="4000"/>
    <n v="4000"/>
    <n v="2400"/>
    <n v="400"/>
    <n v="400"/>
    <n v="3200"/>
    <n v="800"/>
    <x v="5"/>
    <x v="7"/>
    <n v="2022"/>
    <n v="1"/>
    <x v="1"/>
  </r>
  <r>
    <d v="2022-08-18T00:00:00"/>
    <s v="DH01835"/>
    <x v="8"/>
    <n v="1"/>
    <n v="4000"/>
    <n v="4000"/>
    <n v="2400"/>
    <n v="400"/>
    <n v="400"/>
    <n v="3200"/>
    <n v="800"/>
    <x v="0"/>
    <x v="7"/>
    <n v="2022"/>
    <n v="1"/>
    <x v="1"/>
  </r>
  <r>
    <d v="2022-08-18T00:00:00"/>
    <s v="DH01836"/>
    <x v="2"/>
    <n v="9"/>
    <n v="3500"/>
    <n v="31500"/>
    <n v="18900"/>
    <n v="3150"/>
    <n v="3150"/>
    <n v="25200"/>
    <n v="6300"/>
    <x v="1"/>
    <x v="7"/>
    <n v="2022"/>
    <n v="1"/>
    <x v="1"/>
  </r>
  <r>
    <d v="2022-08-18T00:00:00"/>
    <s v="DH01837"/>
    <x v="3"/>
    <n v="10"/>
    <n v="1200"/>
    <n v="12000"/>
    <n v="8400"/>
    <n v="1200"/>
    <n v="1200"/>
    <n v="10800"/>
    <n v="1200"/>
    <x v="2"/>
    <x v="7"/>
    <n v="2022"/>
    <n v="1"/>
    <x v="1"/>
  </r>
  <r>
    <d v="2022-08-18T00:00:00"/>
    <s v="DH01838"/>
    <x v="4"/>
    <n v="12"/>
    <n v="450"/>
    <n v="5400"/>
    <n v="3779.9999999999995"/>
    <n v="540"/>
    <n v="540"/>
    <n v="4860"/>
    <n v="540.00000000000045"/>
    <x v="3"/>
    <x v="7"/>
    <n v="2022"/>
    <n v="1"/>
    <x v="1"/>
  </r>
  <r>
    <d v="2022-08-18T00:00:00"/>
    <s v="DH01839"/>
    <x v="5"/>
    <n v="5"/>
    <n v="500"/>
    <n v="2500"/>
    <n v="1750"/>
    <n v="250"/>
    <n v="250"/>
    <n v="2250"/>
    <n v="250"/>
    <x v="0"/>
    <x v="7"/>
    <n v="2022"/>
    <n v="1"/>
    <x v="0"/>
  </r>
  <r>
    <d v="2022-08-18T00:00:00"/>
    <s v="DH01840"/>
    <x v="6"/>
    <n v="16"/>
    <n v="1000"/>
    <n v="16000"/>
    <n v="11200"/>
    <n v="1600"/>
    <n v="1600"/>
    <n v="14400"/>
    <n v="1600"/>
    <x v="1"/>
    <x v="7"/>
    <n v="2022"/>
    <n v="1"/>
    <x v="1"/>
  </r>
  <r>
    <d v="2022-08-19T00:00:00"/>
    <s v="DH01841"/>
    <x v="6"/>
    <n v="1"/>
    <n v="1000"/>
    <n v="1000"/>
    <n v="700"/>
    <n v="100"/>
    <n v="100"/>
    <n v="900"/>
    <n v="100"/>
    <x v="2"/>
    <x v="7"/>
    <n v="2022"/>
    <n v="1"/>
    <x v="1"/>
  </r>
  <r>
    <d v="2022-08-19T00:00:00"/>
    <s v="DH01842"/>
    <x v="1"/>
    <n v="1"/>
    <n v="2500"/>
    <n v="2500"/>
    <n v="1750"/>
    <n v="250"/>
    <n v="250"/>
    <n v="2250"/>
    <n v="250"/>
    <x v="3"/>
    <x v="7"/>
    <n v="2022"/>
    <n v="1"/>
    <x v="1"/>
  </r>
  <r>
    <d v="2022-08-19T00:00:00"/>
    <s v="DH01843"/>
    <x v="0"/>
    <n v="2"/>
    <n v="1000"/>
    <n v="2000"/>
    <n v="1400"/>
    <n v="200"/>
    <n v="200"/>
    <n v="1800"/>
    <n v="200"/>
    <x v="0"/>
    <x v="7"/>
    <n v="2022"/>
    <n v="1"/>
    <x v="0"/>
  </r>
  <r>
    <d v="2022-08-19T00:00:00"/>
    <s v="DH01844"/>
    <x v="1"/>
    <n v="5"/>
    <n v="2500"/>
    <n v="12500"/>
    <n v="8750"/>
    <n v="1250"/>
    <n v="1250"/>
    <n v="11250"/>
    <n v="1250"/>
    <x v="1"/>
    <x v="7"/>
    <n v="2022"/>
    <n v="1"/>
    <x v="1"/>
  </r>
  <r>
    <d v="2022-08-19T00:00:00"/>
    <s v="DH01845"/>
    <x v="8"/>
    <n v="1"/>
    <n v="4000"/>
    <n v="4000"/>
    <n v="2400"/>
    <n v="400"/>
    <n v="400"/>
    <n v="3200"/>
    <n v="800"/>
    <x v="2"/>
    <x v="7"/>
    <n v="2022"/>
    <n v="1"/>
    <x v="1"/>
  </r>
  <r>
    <d v="2022-08-19T00:00:00"/>
    <s v="DH01846"/>
    <x v="2"/>
    <n v="8"/>
    <n v="3500"/>
    <n v="28000"/>
    <n v="16800"/>
    <n v="2800"/>
    <n v="2800"/>
    <n v="22400"/>
    <n v="5600"/>
    <x v="3"/>
    <x v="7"/>
    <n v="2022"/>
    <n v="1"/>
    <x v="1"/>
  </r>
  <r>
    <d v="2022-08-19T00:00:00"/>
    <s v="DH01847"/>
    <x v="3"/>
    <n v="1"/>
    <n v="1200"/>
    <n v="1200"/>
    <n v="840"/>
    <n v="120"/>
    <n v="120"/>
    <n v="1080"/>
    <n v="120"/>
    <x v="4"/>
    <x v="7"/>
    <n v="2022"/>
    <n v="1"/>
    <x v="0"/>
  </r>
  <r>
    <d v="2022-08-19T00:00:00"/>
    <s v="DH01848"/>
    <x v="4"/>
    <n v="1"/>
    <n v="450"/>
    <n v="450"/>
    <n v="315"/>
    <n v="45"/>
    <n v="45"/>
    <n v="405"/>
    <n v="45"/>
    <x v="3"/>
    <x v="7"/>
    <n v="2022"/>
    <n v="1"/>
    <x v="1"/>
  </r>
  <r>
    <d v="2022-08-19T00:00:00"/>
    <s v="DH01848"/>
    <x v="0"/>
    <n v="2"/>
    <n v="1000"/>
    <n v="2000"/>
    <n v="1400"/>
    <n v="200"/>
    <n v="200"/>
    <n v="1800"/>
    <n v="200"/>
    <x v="3"/>
    <x v="7"/>
    <n v="2022"/>
    <n v="0"/>
    <x v="1"/>
  </r>
  <r>
    <d v="2022-08-19T00:00:00"/>
    <s v="DH01848"/>
    <x v="8"/>
    <n v="1"/>
    <n v="4000"/>
    <n v="4000"/>
    <n v="2400"/>
    <n v="400"/>
    <n v="400"/>
    <n v="3200"/>
    <n v="800"/>
    <x v="3"/>
    <x v="7"/>
    <n v="2022"/>
    <n v="0"/>
    <x v="1"/>
  </r>
  <r>
    <d v="2022-08-20T00:00:00"/>
    <s v="DH01849"/>
    <x v="1"/>
    <n v="4"/>
    <n v="2500"/>
    <n v="10000"/>
    <n v="7000"/>
    <n v="1000"/>
    <n v="1000"/>
    <n v="9000"/>
    <n v="1000"/>
    <x v="2"/>
    <x v="7"/>
    <n v="2022"/>
    <n v="1"/>
    <x v="1"/>
  </r>
  <r>
    <d v="2022-08-20T00:00:00"/>
    <s v="DH01850"/>
    <x v="3"/>
    <n v="4"/>
    <n v="1200"/>
    <n v="4800"/>
    <n v="3360"/>
    <n v="480"/>
    <n v="480"/>
    <n v="4320"/>
    <n v="480"/>
    <x v="3"/>
    <x v="7"/>
    <n v="2022"/>
    <n v="1"/>
    <x v="1"/>
  </r>
  <r>
    <d v="2022-08-20T00:00:00"/>
    <s v="DH01851"/>
    <x v="4"/>
    <n v="1"/>
    <n v="450"/>
    <n v="450"/>
    <n v="315"/>
    <n v="45"/>
    <n v="45"/>
    <n v="405"/>
    <n v="45"/>
    <x v="4"/>
    <x v="7"/>
    <n v="2022"/>
    <n v="1"/>
    <x v="0"/>
  </r>
  <r>
    <d v="2022-08-20T00:00:00"/>
    <s v="DH01852"/>
    <x v="0"/>
    <n v="1"/>
    <n v="1000"/>
    <n v="1000"/>
    <n v="700"/>
    <n v="100"/>
    <n v="100"/>
    <n v="900"/>
    <n v="100"/>
    <x v="5"/>
    <x v="7"/>
    <n v="2022"/>
    <n v="1"/>
    <x v="0"/>
  </r>
  <r>
    <d v="2022-08-20T00:00:00"/>
    <s v="DH01853"/>
    <x v="8"/>
    <n v="1"/>
    <n v="4000"/>
    <n v="4000"/>
    <n v="2400"/>
    <n v="400"/>
    <n v="400"/>
    <n v="3200"/>
    <n v="800"/>
    <x v="4"/>
    <x v="7"/>
    <n v="2022"/>
    <n v="1"/>
    <x v="1"/>
  </r>
  <r>
    <d v="2022-08-20T00:00:00"/>
    <s v="DH01854"/>
    <x v="1"/>
    <n v="2"/>
    <n v="2500"/>
    <n v="5000"/>
    <n v="3500"/>
    <n v="500"/>
    <n v="500"/>
    <n v="4500"/>
    <n v="500"/>
    <x v="5"/>
    <x v="7"/>
    <n v="2022"/>
    <n v="1"/>
    <x v="0"/>
  </r>
  <r>
    <d v="2022-08-20T00:00:00"/>
    <s v="DH01855"/>
    <x v="2"/>
    <n v="2"/>
    <n v="3500"/>
    <n v="7000"/>
    <n v="4200"/>
    <n v="700"/>
    <n v="700"/>
    <n v="5600"/>
    <n v="1400"/>
    <x v="0"/>
    <x v="7"/>
    <n v="2022"/>
    <n v="1"/>
    <x v="1"/>
  </r>
  <r>
    <d v="2022-08-20T00:00:00"/>
    <s v="DH01856"/>
    <x v="6"/>
    <n v="3"/>
    <n v="1000"/>
    <n v="3000"/>
    <n v="2100"/>
    <n v="300"/>
    <n v="300"/>
    <n v="2700"/>
    <n v="300"/>
    <x v="1"/>
    <x v="7"/>
    <n v="2022"/>
    <n v="1"/>
    <x v="1"/>
  </r>
  <r>
    <d v="2022-08-21T00:00:00"/>
    <s v="DH01857"/>
    <x v="4"/>
    <n v="8"/>
    <n v="450"/>
    <n v="3600"/>
    <n v="2520"/>
    <n v="360"/>
    <n v="360"/>
    <n v="3240"/>
    <n v="360"/>
    <x v="2"/>
    <x v="7"/>
    <n v="2022"/>
    <n v="1"/>
    <x v="1"/>
  </r>
  <r>
    <d v="2022-08-21T00:00:00"/>
    <s v="DH01858"/>
    <x v="5"/>
    <n v="9"/>
    <n v="500"/>
    <n v="4500"/>
    <n v="3150"/>
    <n v="450"/>
    <n v="450"/>
    <n v="4050"/>
    <n v="450"/>
    <x v="3"/>
    <x v="7"/>
    <n v="2022"/>
    <n v="1"/>
    <x v="1"/>
  </r>
  <r>
    <d v="2022-08-21T00:00:00"/>
    <s v="DH01859"/>
    <x v="5"/>
    <n v="1"/>
    <n v="500"/>
    <n v="500"/>
    <n v="350"/>
    <n v="50"/>
    <n v="50"/>
    <n v="450"/>
    <n v="50"/>
    <x v="0"/>
    <x v="7"/>
    <n v="2022"/>
    <n v="1"/>
    <x v="1"/>
  </r>
  <r>
    <d v="2022-08-21T00:00:00"/>
    <s v="DH01860"/>
    <x v="0"/>
    <n v="3"/>
    <n v="1000"/>
    <n v="3000"/>
    <n v="2100"/>
    <n v="300"/>
    <n v="300"/>
    <n v="2700"/>
    <n v="300"/>
    <x v="1"/>
    <x v="7"/>
    <n v="2022"/>
    <n v="1"/>
    <x v="0"/>
  </r>
  <r>
    <d v="2022-08-21T00:00:00"/>
    <s v="DH01861"/>
    <x v="2"/>
    <n v="6"/>
    <n v="3500"/>
    <n v="21000"/>
    <n v="12600"/>
    <n v="2100"/>
    <n v="2100"/>
    <n v="16800"/>
    <n v="4200"/>
    <x v="2"/>
    <x v="7"/>
    <n v="2022"/>
    <n v="1"/>
    <x v="1"/>
  </r>
  <r>
    <d v="2022-08-21T00:00:00"/>
    <s v="DH01862"/>
    <x v="1"/>
    <n v="15"/>
    <n v="2500"/>
    <n v="37500"/>
    <n v="26250"/>
    <n v="3750"/>
    <n v="3750"/>
    <n v="33750"/>
    <n v="3750"/>
    <x v="3"/>
    <x v="7"/>
    <n v="2022"/>
    <n v="1"/>
    <x v="0"/>
  </r>
  <r>
    <d v="2022-08-21T00:00:00"/>
    <s v="DH01863"/>
    <x v="7"/>
    <n v="10"/>
    <n v="3200"/>
    <n v="32000"/>
    <n v="19200"/>
    <n v="3200"/>
    <n v="3200"/>
    <n v="25600"/>
    <n v="6400"/>
    <x v="4"/>
    <x v="7"/>
    <n v="2022"/>
    <n v="1"/>
    <x v="1"/>
  </r>
  <r>
    <d v="2022-08-21T00:00:00"/>
    <s v="DH01864"/>
    <x v="7"/>
    <n v="7"/>
    <n v="3200"/>
    <n v="22400"/>
    <n v="13440"/>
    <n v="2240"/>
    <n v="2240"/>
    <n v="17920"/>
    <n v="4480"/>
    <x v="1"/>
    <x v="7"/>
    <n v="2022"/>
    <n v="1"/>
    <x v="1"/>
  </r>
  <r>
    <d v="2022-08-21T00:00:00"/>
    <s v="DH01864"/>
    <x v="2"/>
    <n v="4"/>
    <n v="3500"/>
    <n v="14000"/>
    <n v="8400"/>
    <n v="1400"/>
    <n v="1400"/>
    <n v="11200"/>
    <n v="2800"/>
    <x v="1"/>
    <x v="7"/>
    <n v="2022"/>
    <n v="0"/>
    <x v="1"/>
  </r>
  <r>
    <d v="2022-08-21T00:00:00"/>
    <s v="DH01864"/>
    <x v="5"/>
    <n v="1"/>
    <n v="500"/>
    <n v="500"/>
    <n v="350"/>
    <n v="50"/>
    <n v="50"/>
    <n v="450"/>
    <n v="50"/>
    <x v="1"/>
    <x v="7"/>
    <n v="2022"/>
    <n v="0"/>
    <x v="1"/>
  </r>
  <r>
    <d v="2022-08-22T00:00:00"/>
    <s v="DH01865"/>
    <x v="1"/>
    <n v="5"/>
    <n v="2500"/>
    <n v="12500"/>
    <n v="8750"/>
    <n v="1250"/>
    <n v="1250"/>
    <n v="11250"/>
    <n v="1250"/>
    <x v="2"/>
    <x v="7"/>
    <n v="2022"/>
    <n v="1"/>
    <x v="1"/>
  </r>
  <r>
    <d v="2022-08-22T00:00:00"/>
    <s v="DH01866"/>
    <x v="3"/>
    <n v="1"/>
    <n v="1200"/>
    <n v="1200"/>
    <n v="840"/>
    <n v="120"/>
    <n v="120"/>
    <n v="1080"/>
    <n v="120"/>
    <x v="3"/>
    <x v="7"/>
    <n v="2022"/>
    <n v="1"/>
    <x v="1"/>
  </r>
  <r>
    <d v="2022-08-22T00:00:00"/>
    <s v="DH01867"/>
    <x v="0"/>
    <n v="1"/>
    <n v="1000"/>
    <n v="1000"/>
    <n v="700"/>
    <n v="100"/>
    <n v="100"/>
    <n v="900"/>
    <n v="100"/>
    <x v="4"/>
    <x v="7"/>
    <n v="2022"/>
    <n v="1"/>
    <x v="1"/>
  </r>
  <r>
    <d v="2022-08-22T00:00:00"/>
    <s v="DH01868"/>
    <x v="8"/>
    <n v="1"/>
    <n v="4000"/>
    <n v="4000"/>
    <n v="2400"/>
    <n v="400"/>
    <n v="400"/>
    <n v="3200"/>
    <n v="800"/>
    <x v="5"/>
    <x v="7"/>
    <n v="2022"/>
    <n v="1"/>
    <x v="1"/>
  </r>
  <r>
    <d v="2022-08-22T00:00:00"/>
    <s v="DH01869"/>
    <x v="0"/>
    <n v="1"/>
    <n v="1000"/>
    <n v="1000"/>
    <n v="700"/>
    <n v="100"/>
    <n v="100"/>
    <n v="900"/>
    <n v="100"/>
    <x v="2"/>
    <x v="7"/>
    <n v="2022"/>
    <n v="1"/>
    <x v="1"/>
  </r>
  <r>
    <d v="2022-08-22T00:00:00"/>
    <s v="DH01870"/>
    <x v="2"/>
    <n v="5"/>
    <n v="3500"/>
    <n v="17500"/>
    <n v="10500"/>
    <n v="1750"/>
    <n v="1750"/>
    <n v="14000"/>
    <n v="3500"/>
    <x v="3"/>
    <x v="7"/>
    <n v="2022"/>
    <n v="1"/>
    <x v="1"/>
  </r>
  <r>
    <d v="2022-08-22T00:00:00"/>
    <s v="DH01871"/>
    <x v="2"/>
    <n v="1"/>
    <n v="3500"/>
    <n v="3500"/>
    <n v="2100"/>
    <n v="350"/>
    <n v="350"/>
    <n v="2800"/>
    <n v="700"/>
    <x v="4"/>
    <x v="7"/>
    <n v="2022"/>
    <n v="1"/>
    <x v="1"/>
  </r>
  <r>
    <d v="2022-08-22T00:00:00"/>
    <s v="DH01872"/>
    <x v="3"/>
    <n v="3"/>
    <n v="1200"/>
    <n v="3600"/>
    <n v="2520"/>
    <n v="360"/>
    <n v="360"/>
    <n v="3240"/>
    <n v="360"/>
    <x v="5"/>
    <x v="7"/>
    <n v="2022"/>
    <n v="1"/>
    <x v="1"/>
  </r>
  <r>
    <d v="2022-08-23T00:00:00"/>
    <s v="DH01873"/>
    <x v="4"/>
    <n v="5"/>
    <n v="450"/>
    <n v="2250"/>
    <n v="1575"/>
    <n v="225"/>
    <n v="225"/>
    <n v="2025"/>
    <n v="225"/>
    <x v="0"/>
    <x v="7"/>
    <n v="2022"/>
    <n v="1"/>
    <x v="1"/>
  </r>
  <r>
    <d v="2022-08-23T00:00:00"/>
    <s v="DH01874"/>
    <x v="5"/>
    <n v="1"/>
    <n v="500"/>
    <n v="500"/>
    <n v="350"/>
    <n v="50"/>
    <n v="50"/>
    <n v="450"/>
    <n v="50"/>
    <x v="1"/>
    <x v="7"/>
    <n v="2022"/>
    <n v="1"/>
    <x v="0"/>
  </r>
  <r>
    <d v="2022-08-23T00:00:00"/>
    <s v="DH01875"/>
    <x v="6"/>
    <n v="1"/>
    <n v="1000"/>
    <n v="1000"/>
    <n v="700"/>
    <n v="100"/>
    <n v="100"/>
    <n v="900"/>
    <n v="100"/>
    <x v="2"/>
    <x v="7"/>
    <n v="2022"/>
    <n v="1"/>
    <x v="0"/>
  </r>
  <r>
    <d v="2022-08-23T00:00:00"/>
    <s v="DH01876"/>
    <x v="6"/>
    <n v="3"/>
    <n v="1000"/>
    <n v="3000"/>
    <n v="2100"/>
    <n v="300"/>
    <n v="300"/>
    <n v="2700"/>
    <n v="300"/>
    <x v="3"/>
    <x v="7"/>
    <n v="2022"/>
    <n v="1"/>
    <x v="1"/>
  </r>
  <r>
    <d v="2022-08-23T00:00:00"/>
    <s v="DH01877"/>
    <x v="8"/>
    <n v="1"/>
    <n v="4000"/>
    <n v="4000"/>
    <n v="2400"/>
    <n v="400"/>
    <n v="400"/>
    <n v="3200"/>
    <n v="800"/>
    <x v="0"/>
    <x v="7"/>
    <n v="2022"/>
    <n v="1"/>
    <x v="1"/>
  </r>
  <r>
    <d v="2022-08-23T00:00:00"/>
    <s v="DH01878"/>
    <x v="0"/>
    <n v="1"/>
    <n v="1000"/>
    <n v="1000"/>
    <n v="700"/>
    <n v="100"/>
    <n v="100"/>
    <n v="900"/>
    <n v="100"/>
    <x v="1"/>
    <x v="7"/>
    <n v="2022"/>
    <n v="1"/>
    <x v="1"/>
  </r>
  <r>
    <d v="2022-08-23T00:00:00"/>
    <s v="DH01879"/>
    <x v="1"/>
    <n v="4"/>
    <n v="2500"/>
    <n v="10000"/>
    <n v="7000"/>
    <n v="1000"/>
    <n v="1000"/>
    <n v="9000"/>
    <n v="1000"/>
    <x v="2"/>
    <x v="7"/>
    <n v="2022"/>
    <n v="1"/>
    <x v="0"/>
  </r>
  <r>
    <d v="2022-08-23T00:00:00"/>
    <s v="DH01880"/>
    <x v="0"/>
    <n v="1"/>
    <n v="1000"/>
    <n v="1000"/>
    <n v="700"/>
    <n v="100"/>
    <n v="100"/>
    <n v="900"/>
    <n v="100"/>
    <x v="3"/>
    <x v="7"/>
    <n v="2022"/>
    <n v="1"/>
    <x v="1"/>
  </r>
  <r>
    <d v="2022-08-23T00:00:00"/>
    <s v="DH01880"/>
    <x v="1"/>
    <n v="2"/>
    <n v="2500"/>
    <n v="5000"/>
    <n v="3500"/>
    <n v="500"/>
    <n v="500"/>
    <n v="4500"/>
    <n v="500"/>
    <x v="3"/>
    <x v="7"/>
    <n v="2022"/>
    <n v="0"/>
    <x v="1"/>
  </r>
  <r>
    <d v="2022-08-23T00:00:00"/>
    <s v="DH01880"/>
    <x v="8"/>
    <n v="1"/>
    <n v="4000"/>
    <n v="4000"/>
    <n v="2400"/>
    <n v="400"/>
    <n v="400"/>
    <n v="3200"/>
    <n v="800"/>
    <x v="3"/>
    <x v="7"/>
    <n v="2022"/>
    <n v="0"/>
    <x v="1"/>
  </r>
  <r>
    <d v="2022-08-23T00:00:00"/>
    <s v="DH01880"/>
    <x v="2"/>
    <n v="2"/>
    <n v="3500"/>
    <n v="7000"/>
    <n v="4200"/>
    <n v="700"/>
    <n v="700"/>
    <n v="5600"/>
    <n v="1400"/>
    <x v="3"/>
    <x v="7"/>
    <n v="2022"/>
    <n v="0"/>
    <x v="1"/>
  </r>
  <r>
    <d v="2022-08-23T00:00:00"/>
    <s v="DH01880"/>
    <x v="3"/>
    <n v="1"/>
    <n v="1200"/>
    <n v="1200"/>
    <n v="840"/>
    <n v="120"/>
    <n v="120"/>
    <n v="1080"/>
    <n v="120"/>
    <x v="3"/>
    <x v="7"/>
    <n v="2022"/>
    <n v="0"/>
    <x v="1"/>
  </r>
  <r>
    <d v="2022-08-23T00:00:00"/>
    <s v="DH01880"/>
    <x v="4"/>
    <n v="3"/>
    <n v="450"/>
    <n v="1350"/>
    <n v="944.99999999999989"/>
    <n v="135"/>
    <n v="135"/>
    <n v="1215"/>
    <n v="135.00000000000011"/>
    <x v="3"/>
    <x v="7"/>
    <n v="2022"/>
    <n v="0"/>
    <x v="1"/>
  </r>
  <r>
    <d v="2022-08-23T00:00:00"/>
    <s v="DH01880"/>
    <x v="0"/>
    <n v="1"/>
    <n v="1000"/>
    <n v="1000"/>
    <n v="700"/>
    <n v="100"/>
    <n v="100"/>
    <n v="900"/>
    <n v="100"/>
    <x v="3"/>
    <x v="7"/>
    <n v="2022"/>
    <n v="0"/>
    <x v="1"/>
  </r>
  <r>
    <d v="2022-08-23T00:00:00"/>
    <s v="DH01880"/>
    <x v="8"/>
    <n v="1"/>
    <n v="4000"/>
    <n v="4000"/>
    <n v="2400"/>
    <n v="400"/>
    <n v="400"/>
    <n v="3200"/>
    <n v="800"/>
    <x v="3"/>
    <x v="7"/>
    <n v="2022"/>
    <n v="0"/>
    <x v="1"/>
  </r>
  <r>
    <d v="2022-08-24T00:00:00"/>
    <s v="DH01881"/>
    <x v="1"/>
    <n v="4"/>
    <n v="2500"/>
    <n v="10000"/>
    <n v="7000"/>
    <n v="1000"/>
    <n v="1000"/>
    <n v="9000"/>
    <n v="1000"/>
    <x v="3"/>
    <x v="7"/>
    <n v="2022"/>
    <n v="1"/>
    <x v="0"/>
  </r>
  <r>
    <d v="2022-08-24T00:00:00"/>
    <s v="DH01882"/>
    <x v="2"/>
    <n v="3"/>
    <n v="3500"/>
    <n v="10500"/>
    <n v="6300"/>
    <n v="1050"/>
    <n v="1050"/>
    <n v="8400"/>
    <n v="2100"/>
    <x v="0"/>
    <x v="7"/>
    <n v="2022"/>
    <n v="1"/>
    <x v="1"/>
  </r>
  <r>
    <d v="2022-08-24T00:00:00"/>
    <s v="DH01883"/>
    <x v="6"/>
    <n v="1"/>
    <n v="1000"/>
    <n v="1000"/>
    <n v="700"/>
    <n v="100"/>
    <n v="100"/>
    <n v="900"/>
    <n v="100"/>
    <x v="1"/>
    <x v="7"/>
    <n v="2022"/>
    <n v="1"/>
    <x v="1"/>
  </r>
  <r>
    <d v="2022-08-24T00:00:00"/>
    <s v="DH01884"/>
    <x v="4"/>
    <n v="20"/>
    <n v="450"/>
    <n v="9000"/>
    <n v="6300"/>
    <n v="900"/>
    <n v="900"/>
    <n v="8100"/>
    <n v="900"/>
    <x v="2"/>
    <x v="7"/>
    <n v="2022"/>
    <n v="1"/>
    <x v="1"/>
  </r>
  <r>
    <d v="2022-08-24T00:00:00"/>
    <s v="DH01885"/>
    <x v="5"/>
    <n v="4"/>
    <n v="500"/>
    <n v="2000"/>
    <n v="1400"/>
    <n v="200"/>
    <n v="200"/>
    <n v="1800"/>
    <n v="200"/>
    <x v="3"/>
    <x v="7"/>
    <n v="2022"/>
    <n v="1"/>
    <x v="1"/>
  </r>
  <r>
    <d v="2022-08-24T00:00:00"/>
    <s v="DH01886"/>
    <x v="5"/>
    <n v="5"/>
    <n v="500"/>
    <n v="2500"/>
    <n v="1750"/>
    <n v="250"/>
    <n v="250"/>
    <n v="2250"/>
    <n v="250"/>
    <x v="0"/>
    <x v="7"/>
    <n v="2022"/>
    <n v="1"/>
    <x v="1"/>
  </r>
  <r>
    <d v="2022-08-24T00:00:00"/>
    <s v="DH01887"/>
    <x v="0"/>
    <n v="8"/>
    <n v="1000"/>
    <n v="8000"/>
    <n v="5600"/>
    <n v="800"/>
    <n v="800"/>
    <n v="7200"/>
    <n v="800"/>
    <x v="1"/>
    <x v="7"/>
    <n v="2022"/>
    <n v="1"/>
    <x v="1"/>
  </r>
  <r>
    <d v="2022-08-24T00:00:00"/>
    <s v="DH01888"/>
    <x v="2"/>
    <n v="2"/>
    <n v="3500"/>
    <n v="7000"/>
    <n v="4200"/>
    <n v="700"/>
    <n v="700"/>
    <n v="5600"/>
    <n v="1400"/>
    <x v="2"/>
    <x v="7"/>
    <n v="2022"/>
    <n v="1"/>
    <x v="1"/>
  </r>
  <r>
    <d v="2022-08-25T00:00:00"/>
    <s v="DH01889"/>
    <x v="1"/>
    <n v="1"/>
    <n v="2500"/>
    <n v="2500"/>
    <n v="1750"/>
    <n v="250"/>
    <n v="250"/>
    <n v="2250"/>
    <n v="250"/>
    <x v="3"/>
    <x v="7"/>
    <n v="2022"/>
    <n v="1"/>
    <x v="1"/>
  </r>
  <r>
    <d v="2022-08-25T00:00:00"/>
    <s v="DH01890"/>
    <x v="7"/>
    <n v="7"/>
    <n v="3200"/>
    <n v="22400"/>
    <n v="13440"/>
    <n v="2240"/>
    <n v="2240"/>
    <n v="17920"/>
    <n v="4480"/>
    <x v="4"/>
    <x v="7"/>
    <n v="2022"/>
    <n v="1"/>
    <x v="0"/>
  </r>
  <r>
    <d v="2022-08-25T00:00:00"/>
    <s v="DH01891"/>
    <x v="7"/>
    <n v="8"/>
    <n v="3200"/>
    <n v="25600"/>
    <n v="15360"/>
    <n v="2560"/>
    <n v="2560"/>
    <n v="20480"/>
    <n v="5120"/>
    <x v="5"/>
    <x v="7"/>
    <n v="2022"/>
    <n v="1"/>
    <x v="1"/>
  </r>
  <r>
    <d v="2022-08-25T00:00:00"/>
    <s v="DH01892"/>
    <x v="2"/>
    <n v="1"/>
    <n v="3500"/>
    <n v="3500"/>
    <n v="2100"/>
    <n v="350"/>
    <n v="350"/>
    <n v="2800"/>
    <n v="700"/>
    <x v="0"/>
    <x v="7"/>
    <n v="2022"/>
    <n v="1"/>
    <x v="1"/>
  </r>
  <r>
    <d v="2022-08-25T00:00:00"/>
    <s v="DH01893"/>
    <x v="5"/>
    <n v="2"/>
    <n v="500"/>
    <n v="1000"/>
    <n v="700"/>
    <n v="100"/>
    <n v="100"/>
    <n v="900"/>
    <n v="100"/>
    <x v="1"/>
    <x v="7"/>
    <n v="2022"/>
    <n v="1"/>
    <x v="1"/>
  </r>
  <r>
    <d v="2022-08-25T00:00:00"/>
    <s v="DH01894"/>
    <x v="1"/>
    <n v="4"/>
    <n v="2500"/>
    <n v="10000"/>
    <n v="7000"/>
    <n v="1000"/>
    <n v="1000"/>
    <n v="9000"/>
    <n v="1000"/>
    <x v="2"/>
    <x v="7"/>
    <n v="2022"/>
    <n v="1"/>
    <x v="1"/>
  </r>
  <r>
    <d v="2022-08-25T00:00:00"/>
    <s v="DH01895"/>
    <x v="3"/>
    <n v="6"/>
    <n v="1200"/>
    <n v="7200"/>
    <n v="5040"/>
    <n v="720"/>
    <n v="720"/>
    <n v="6480"/>
    <n v="720"/>
    <x v="3"/>
    <x v="7"/>
    <n v="2022"/>
    <n v="1"/>
    <x v="1"/>
  </r>
  <r>
    <d v="2022-08-25T00:00:00"/>
    <s v="DH01896"/>
    <x v="0"/>
    <n v="7"/>
    <n v="1000"/>
    <n v="7000"/>
    <n v="4900"/>
    <n v="700"/>
    <n v="700"/>
    <n v="6300"/>
    <n v="700"/>
    <x v="0"/>
    <x v="7"/>
    <n v="2022"/>
    <n v="1"/>
    <x v="1"/>
  </r>
  <r>
    <d v="2022-08-25T00:00:00"/>
    <s v="DH01896"/>
    <x v="8"/>
    <n v="1"/>
    <n v="4000"/>
    <n v="4000"/>
    <n v="2400"/>
    <n v="400"/>
    <n v="400"/>
    <n v="3200"/>
    <n v="800"/>
    <x v="0"/>
    <x v="7"/>
    <n v="2022"/>
    <n v="0"/>
    <x v="1"/>
  </r>
  <r>
    <d v="2022-08-25T00:00:00"/>
    <s v="DH01896"/>
    <x v="0"/>
    <n v="1"/>
    <n v="1000"/>
    <n v="1000"/>
    <n v="700"/>
    <n v="100"/>
    <n v="100"/>
    <n v="900"/>
    <n v="100"/>
    <x v="0"/>
    <x v="7"/>
    <n v="2022"/>
    <n v="0"/>
    <x v="1"/>
  </r>
  <r>
    <d v="2022-08-26T00:00:00"/>
    <s v="DH01897"/>
    <x v="1"/>
    <n v="2"/>
    <n v="2500"/>
    <n v="5000"/>
    <n v="3500"/>
    <n v="500"/>
    <n v="500"/>
    <n v="4500"/>
    <n v="500"/>
    <x v="5"/>
    <x v="7"/>
    <n v="2022"/>
    <n v="1"/>
    <x v="1"/>
  </r>
  <r>
    <d v="2022-08-26T00:00:00"/>
    <s v="DH01898"/>
    <x v="2"/>
    <n v="1"/>
    <n v="3500"/>
    <n v="3500"/>
    <n v="2100"/>
    <n v="350"/>
    <n v="350"/>
    <n v="2800"/>
    <n v="700"/>
    <x v="0"/>
    <x v="7"/>
    <n v="2022"/>
    <n v="1"/>
    <x v="1"/>
  </r>
  <r>
    <d v="2022-08-26T00:00:00"/>
    <s v="DH01899"/>
    <x v="3"/>
    <n v="6"/>
    <n v="1200"/>
    <n v="7200"/>
    <n v="5040"/>
    <n v="720"/>
    <n v="720"/>
    <n v="6480"/>
    <n v="720"/>
    <x v="1"/>
    <x v="7"/>
    <n v="2022"/>
    <n v="1"/>
    <x v="1"/>
  </r>
  <r>
    <d v="2022-08-26T00:00:00"/>
    <s v="DH01900"/>
    <x v="4"/>
    <n v="1"/>
    <n v="450"/>
    <n v="450"/>
    <n v="315"/>
    <n v="45"/>
    <n v="45"/>
    <n v="405"/>
    <n v="45"/>
    <x v="2"/>
    <x v="7"/>
    <n v="2022"/>
    <n v="1"/>
    <x v="1"/>
  </r>
  <r>
    <d v="2022-08-26T00:00:00"/>
    <s v="DH01901"/>
    <x v="5"/>
    <n v="1"/>
    <n v="500"/>
    <n v="500"/>
    <n v="350"/>
    <n v="50"/>
    <n v="50"/>
    <n v="450"/>
    <n v="50"/>
    <x v="3"/>
    <x v="7"/>
    <n v="2022"/>
    <n v="1"/>
    <x v="1"/>
  </r>
  <r>
    <d v="2022-08-26T00:00:00"/>
    <s v="DH01902"/>
    <x v="6"/>
    <n v="1"/>
    <n v="1000"/>
    <n v="1000"/>
    <n v="700"/>
    <n v="100"/>
    <n v="100"/>
    <n v="900"/>
    <n v="100"/>
    <x v="0"/>
    <x v="7"/>
    <n v="2022"/>
    <n v="1"/>
    <x v="0"/>
  </r>
  <r>
    <d v="2022-08-26T00:00:00"/>
    <s v="DH01903"/>
    <x v="7"/>
    <n v="3"/>
    <n v="3200"/>
    <n v="9600"/>
    <n v="5760"/>
    <n v="960"/>
    <n v="960"/>
    <n v="7680"/>
    <n v="1920"/>
    <x v="1"/>
    <x v="7"/>
    <n v="2022"/>
    <n v="1"/>
    <x v="1"/>
  </r>
  <r>
    <d v="2022-08-26T00:00:00"/>
    <s v="DH01904"/>
    <x v="8"/>
    <n v="1"/>
    <n v="4000"/>
    <n v="4000"/>
    <n v="2400"/>
    <n v="400"/>
    <n v="400"/>
    <n v="3200"/>
    <n v="800"/>
    <x v="2"/>
    <x v="7"/>
    <n v="2022"/>
    <n v="1"/>
    <x v="1"/>
  </r>
  <r>
    <d v="2022-08-27T00:00:00"/>
    <s v="DH01905"/>
    <x v="8"/>
    <n v="1"/>
    <n v="4000"/>
    <n v="4000"/>
    <n v="2400"/>
    <n v="400"/>
    <n v="400"/>
    <n v="3200"/>
    <n v="800"/>
    <x v="3"/>
    <x v="7"/>
    <n v="2022"/>
    <n v="1"/>
    <x v="0"/>
  </r>
  <r>
    <d v="2022-08-27T00:00:00"/>
    <s v="DH01906"/>
    <x v="8"/>
    <n v="1"/>
    <n v="4000"/>
    <n v="4000"/>
    <n v="2400"/>
    <n v="400"/>
    <n v="400"/>
    <n v="3200"/>
    <n v="800"/>
    <x v="4"/>
    <x v="7"/>
    <n v="2022"/>
    <n v="1"/>
    <x v="1"/>
  </r>
  <r>
    <d v="2022-08-27T00:00:00"/>
    <s v="DH01907"/>
    <x v="2"/>
    <n v="4"/>
    <n v="3500"/>
    <n v="14000"/>
    <n v="8400"/>
    <n v="1400"/>
    <n v="1400"/>
    <n v="11200"/>
    <n v="2800"/>
    <x v="5"/>
    <x v="7"/>
    <n v="2022"/>
    <n v="1"/>
    <x v="1"/>
  </r>
  <r>
    <d v="2022-08-27T00:00:00"/>
    <s v="DH01908"/>
    <x v="3"/>
    <n v="1"/>
    <n v="1200"/>
    <n v="1200"/>
    <n v="840"/>
    <n v="120"/>
    <n v="120"/>
    <n v="1080"/>
    <n v="120"/>
    <x v="0"/>
    <x v="7"/>
    <n v="2022"/>
    <n v="1"/>
    <x v="0"/>
  </r>
  <r>
    <d v="2022-08-27T00:00:00"/>
    <s v="DH01909"/>
    <x v="4"/>
    <n v="1"/>
    <n v="450"/>
    <n v="450"/>
    <n v="315"/>
    <n v="45"/>
    <n v="45"/>
    <n v="405"/>
    <n v="45"/>
    <x v="1"/>
    <x v="7"/>
    <n v="2022"/>
    <n v="1"/>
    <x v="1"/>
  </r>
  <r>
    <d v="2022-08-27T00:00:00"/>
    <s v="DH01910"/>
    <x v="5"/>
    <n v="3"/>
    <n v="500"/>
    <n v="1500"/>
    <n v="1050"/>
    <n v="150"/>
    <n v="150"/>
    <n v="1350"/>
    <n v="150"/>
    <x v="2"/>
    <x v="7"/>
    <n v="2022"/>
    <n v="1"/>
    <x v="1"/>
  </r>
  <r>
    <d v="2022-08-27T00:00:00"/>
    <s v="DH01911"/>
    <x v="6"/>
    <n v="2"/>
    <n v="1000"/>
    <n v="2000"/>
    <n v="1400"/>
    <n v="200"/>
    <n v="200"/>
    <n v="1800"/>
    <n v="200"/>
    <x v="3"/>
    <x v="7"/>
    <n v="2022"/>
    <n v="1"/>
    <x v="0"/>
  </r>
  <r>
    <d v="2022-08-27T00:00:00"/>
    <s v="DH01912"/>
    <x v="6"/>
    <n v="3"/>
    <n v="1000"/>
    <n v="3000"/>
    <n v="2100"/>
    <n v="300"/>
    <n v="300"/>
    <n v="2700"/>
    <n v="300"/>
    <x v="3"/>
    <x v="7"/>
    <n v="2022"/>
    <n v="1"/>
    <x v="1"/>
  </r>
  <r>
    <d v="2022-08-27T00:00:00"/>
    <s v="DH01912"/>
    <x v="8"/>
    <n v="1"/>
    <n v="4000"/>
    <n v="4000"/>
    <n v="2400"/>
    <n v="400"/>
    <n v="400"/>
    <n v="3200"/>
    <n v="800"/>
    <x v="3"/>
    <x v="7"/>
    <n v="2022"/>
    <n v="0"/>
    <x v="1"/>
  </r>
  <r>
    <d v="2022-08-27T00:00:00"/>
    <s v="DH01912"/>
    <x v="0"/>
    <n v="6"/>
    <n v="1000"/>
    <n v="6000"/>
    <n v="4200"/>
    <n v="600"/>
    <n v="600"/>
    <n v="5400"/>
    <n v="600"/>
    <x v="3"/>
    <x v="7"/>
    <n v="2022"/>
    <n v="0"/>
    <x v="1"/>
  </r>
  <r>
    <d v="2022-08-28T00:00:00"/>
    <s v="DH01913"/>
    <x v="1"/>
    <n v="8"/>
    <n v="2500"/>
    <n v="20000"/>
    <n v="14000"/>
    <n v="2000"/>
    <n v="2000"/>
    <n v="18000"/>
    <n v="2000"/>
    <x v="3"/>
    <x v="7"/>
    <n v="2022"/>
    <n v="1"/>
    <x v="1"/>
  </r>
  <r>
    <d v="2022-08-28T00:00:00"/>
    <s v="DH01914"/>
    <x v="0"/>
    <n v="9"/>
    <n v="1000"/>
    <n v="9000"/>
    <n v="6300"/>
    <n v="900"/>
    <n v="900"/>
    <n v="8100"/>
    <n v="900"/>
    <x v="4"/>
    <x v="7"/>
    <n v="2022"/>
    <n v="1"/>
    <x v="1"/>
  </r>
  <r>
    <d v="2022-08-28T00:00:00"/>
    <s v="DH01915"/>
    <x v="1"/>
    <n v="10"/>
    <n v="2500"/>
    <n v="25000"/>
    <n v="17500"/>
    <n v="2500"/>
    <n v="2500"/>
    <n v="22500"/>
    <n v="2500"/>
    <x v="5"/>
    <x v="7"/>
    <n v="2022"/>
    <n v="1"/>
    <x v="1"/>
  </r>
  <r>
    <d v="2022-08-28T00:00:00"/>
    <s v="DH01916"/>
    <x v="8"/>
    <n v="1"/>
    <n v="4000"/>
    <n v="4000"/>
    <n v="2400"/>
    <n v="400"/>
    <n v="400"/>
    <n v="3200"/>
    <n v="800"/>
    <x v="0"/>
    <x v="7"/>
    <n v="2022"/>
    <n v="1"/>
    <x v="0"/>
  </r>
  <r>
    <d v="2022-08-28T00:00:00"/>
    <s v="DH01917"/>
    <x v="2"/>
    <n v="5"/>
    <n v="3500"/>
    <n v="17500"/>
    <n v="10500"/>
    <n v="1750"/>
    <n v="1750"/>
    <n v="14000"/>
    <n v="3500"/>
    <x v="1"/>
    <x v="7"/>
    <n v="2022"/>
    <n v="1"/>
    <x v="1"/>
  </r>
  <r>
    <d v="2022-08-28T00:00:00"/>
    <s v="DH01918"/>
    <x v="3"/>
    <n v="16"/>
    <n v="1200"/>
    <n v="19200"/>
    <n v="13440"/>
    <n v="1920"/>
    <n v="1920"/>
    <n v="17280"/>
    <n v="1920"/>
    <x v="2"/>
    <x v="7"/>
    <n v="2022"/>
    <n v="1"/>
    <x v="1"/>
  </r>
  <r>
    <d v="2022-08-28T00:00:00"/>
    <s v="DH01919"/>
    <x v="4"/>
    <n v="1"/>
    <n v="450"/>
    <n v="450"/>
    <n v="315"/>
    <n v="45"/>
    <n v="45"/>
    <n v="405"/>
    <n v="45"/>
    <x v="3"/>
    <x v="7"/>
    <n v="2022"/>
    <n v="1"/>
    <x v="0"/>
  </r>
  <r>
    <d v="2022-08-28T00:00:00"/>
    <s v="DH01920"/>
    <x v="0"/>
    <n v="1"/>
    <n v="1000"/>
    <n v="1000"/>
    <n v="700"/>
    <n v="100"/>
    <n v="100"/>
    <n v="900"/>
    <n v="100"/>
    <x v="0"/>
    <x v="7"/>
    <n v="2022"/>
    <n v="1"/>
    <x v="1"/>
  </r>
  <r>
    <d v="2022-08-29T00:00:00"/>
    <s v="DH01921"/>
    <x v="8"/>
    <n v="1"/>
    <n v="4000"/>
    <n v="4000"/>
    <n v="2400"/>
    <n v="400"/>
    <n v="400"/>
    <n v="3200"/>
    <n v="800"/>
    <x v="1"/>
    <x v="7"/>
    <n v="2022"/>
    <n v="1"/>
    <x v="0"/>
  </r>
  <r>
    <d v="2022-08-29T00:00:00"/>
    <s v="DH01922"/>
    <x v="1"/>
    <n v="5"/>
    <n v="2500"/>
    <n v="12500"/>
    <n v="8750"/>
    <n v="1250"/>
    <n v="1250"/>
    <n v="11250"/>
    <n v="1250"/>
    <x v="2"/>
    <x v="7"/>
    <n v="2022"/>
    <n v="1"/>
    <x v="1"/>
  </r>
  <r>
    <d v="2022-08-29T00:00:00"/>
    <s v="DH01923"/>
    <x v="2"/>
    <n v="7"/>
    <n v="3500"/>
    <n v="24500"/>
    <n v="14700"/>
    <n v="2450"/>
    <n v="2450"/>
    <n v="19600"/>
    <n v="4900"/>
    <x v="3"/>
    <x v="7"/>
    <n v="2022"/>
    <n v="1"/>
    <x v="1"/>
  </r>
  <r>
    <d v="2022-08-29T00:00:00"/>
    <s v="DH01924"/>
    <x v="6"/>
    <n v="8"/>
    <n v="1000"/>
    <n v="8000"/>
    <n v="5600"/>
    <n v="800"/>
    <n v="800"/>
    <n v="7200"/>
    <n v="800"/>
    <x v="2"/>
    <x v="7"/>
    <n v="2022"/>
    <n v="1"/>
    <x v="1"/>
  </r>
  <r>
    <d v="2022-08-29T00:00:00"/>
    <s v="DH01925"/>
    <x v="4"/>
    <n v="1"/>
    <n v="450"/>
    <n v="450"/>
    <n v="315"/>
    <n v="45"/>
    <n v="45"/>
    <n v="405"/>
    <n v="45"/>
    <x v="3"/>
    <x v="7"/>
    <n v="2022"/>
    <n v="1"/>
    <x v="0"/>
  </r>
  <r>
    <d v="2022-08-29T00:00:00"/>
    <s v="DH01926"/>
    <x v="5"/>
    <n v="1"/>
    <n v="500"/>
    <n v="500"/>
    <n v="350"/>
    <n v="50"/>
    <n v="50"/>
    <n v="450"/>
    <n v="50"/>
    <x v="4"/>
    <x v="7"/>
    <n v="2022"/>
    <n v="1"/>
    <x v="1"/>
  </r>
  <r>
    <d v="2022-08-29T00:00:00"/>
    <s v="DH01927"/>
    <x v="5"/>
    <n v="2"/>
    <n v="500"/>
    <n v="1000"/>
    <n v="700"/>
    <n v="100"/>
    <n v="100"/>
    <n v="900"/>
    <n v="100"/>
    <x v="5"/>
    <x v="7"/>
    <n v="2022"/>
    <n v="1"/>
    <x v="0"/>
  </r>
  <r>
    <d v="2022-08-29T00:00:00"/>
    <s v="DH01928"/>
    <x v="0"/>
    <n v="3"/>
    <n v="1000"/>
    <n v="3000"/>
    <n v="2100"/>
    <n v="300"/>
    <n v="300"/>
    <n v="2700"/>
    <n v="300"/>
    <x v="1"/>
    <x v="7"/>
    <n v="2022"/>
    <n v="1"/>
    <x v="1"/>
  </r>
  <r>
    <d v="2022-08-29T00:00:00"/>
    <s v="DH01928"/>
    <x v="2"/>
    <n v="4"/>
    <n v="3500"/>
    <n v="14000"/>
    <n v="8400"/>
    <n v="1400"/>
    <n v="1400"/>
    <n v="11200"/>
    <n v="2800"/>
    <x v="1"/>
    <x v="7"/>
    <n v="2022"/>
    <n v="0"/>
    <x v="1"/>
  </r>
  <r>
    <d v="2022-08-29T00:00:00"/>
    <s v="DH01928"/>
    <x v="1"/>
    <n v="4"/>
    <n v="2500"/>
    <n v="10000"/>
    <n v="7000"/>
    <n v="1000"/>
    <n v="1000"/>
    <n v="9000"/>
    <n v="1000"/>
    <x v="1"/>
    <x v="7"/>
    <n v="2022"/>
    <n v="0"/>
    <x v="1"/>
  </r>
  <r>
    <d v="2022-08-30T00:00:00"/>
    <s v="DH01929"/>
    <x v="7"/>
    <n v="1"/>
    <n v="3200"/>
    <n v="3200"/>
    <n v="1920"/>
    <n v="320"/>
    <n v="320"/>
    <n v="2560"/>
    <n v="640"/>
    <x v="3"/>
    <x v="7"/>
    <n v="2022"/>
    <n v="1"/>
    <x v="0"/>
  </r>
  <r>
    <d v="2022-08-30T00:00:00"/>
    <s v="DH01930"/>
    <x v="7"/>
    <n v="1"/>
    <n v="3200"/>
    <n v="3200"/>
    <n v="1920"/>
    <n v="320"/>
    <n v="320"/>
    <n v="2560"/>
    <n v="640"/>
    <x v="0"/>
    <x v="7"/>
    <n v="2022"/>
    <n v="1"/>
    <x v="1"/>
  </r>
  <r>
    <d v="2022-08-30T00:00:00"/>
    <s v="DH01931"/>
    <x v="2"/>
    <n v="1"/>
    <n v="3500"/>
    <n v="3500"/>
    <n v="2100"/>
    <n v="350"/>
    <n v="350"/>
    <n v="2800"/>
    <n v="700"/>
    <x v="1"/>
    <x v="7"/>
    <n v="2022"/>
    <n v="1"/>
    <x v="1"/>
  </r>
  <r>
    <d v="2022-08-30T00:00:00"/>
    <s v="DH01932"/>
    <x v="5"/>
    <n v="2"/>
    <n v="500"/>
    <n v="1000"/>
    <n v="700"/>
    <n v="100"/>
    <n v="100"/>
    <n v="900"/>
    <n v="100"/>
    <x v="2"/>
    <x v="7"/>
    <n v="2022"/>
    <n v="1"/>
    <x v="1"/>
  </r>
  <r>
    <d v="2022-08-30T00:00:00"/>
    <s v="DH01933"/>
    <x v="1"/>
    <n v="2"/>
    <n v="2500"/>
    <n v="5000"/>
    <n v="3500"/>
    <n v="500"/>
    <n v="500"/>
    <n v="4500"/>
    <n v="500"/>
    <x v="3"/>
    <x v="7"/>
    <n v="2022"/>
    <n v="1"/>
    <x v="0"/>
  </r>
  <r>
    <d v="2022-08-30T00:00:00"/>
    <s v="DH01934"/>
    <x v="3"/>
    <n v="3"/>
    <n v="1200"/>
    <n v="3600"/>
    <n v="2520"/>
    <n v="360"/>
    <n v="360"/>
    <n v="3240"/>
    <n v="360"/>
    <x v="0"/>
    <x v="7"/>
    <n v="2022"/>
    <n v="1"/>
    <x v="1"/>
  </r>
  <r>
    <d v="2022-08-30T00:00:00"/>
    <s v="DH01935"/>
    <x v="0"/>
    <n v="8"/>
    <n v="1000"/>
    <n v="8000"/>
    <n v="5600"/>
    <n v="800"/>
    <n v="800"/>
    <n v="7200"/>
    <n v="800"/>
    <x v="1"/>
    <x v="7"/>
    <n v="2022"/>
    <n v="1"/>
    <x v="0"/>
  </r>
  <r>
    <d v="2022-08-30T00:00:00"/>
    <s v="DH01936"/>
    <x v="8"/>
    <n v="1"/>
    <n v="4000"/>
    <n v="4000"/>
    <n v="2400"/>
    <n v="400"/>
    <n v="400"/>
    <n v="3200"/>
    <n v="800"/>
    <x v="2"/>
    <x v="7"/>
    <n v="2022"/>
    <n v="1"/>
    <x v="1"/>
  </r>
  <r>
    <d v="2022-08-31T00:00:00"/>
    <s v="DH01937"/>
    <x v="0"/>
    <n v="1"/>
    <n v="1000"/>
    <n v="1000"/>
    <n v="700"/>
    <n v="100"/>
    <n v="100"/>
    <n v="900"/>
    <n v="100"/>
    <x v="3"/>
    <x v="7"/>
    <n v="2022"/>
    <n v="1"/>
    <x v="1"/>
  </r>
  <r>
    <d v="2022-08-31T00:00:00"/>
    <s v="DH01938"/>
    <x v="2"/>
    <n v="3"/>
    <n v="3500"/>
    <n v="10500"/>
    <n v="6300"/>
    <n v="1050"/>
    <n v="1050"/>
    <n v="8400"/>
    <n v="2100"/>
    <x v="4"/>
    <x v="7"/>
    <n v="2022"/>
    <n v="1"/>
    <x v="1"/>
  </r>
  <r>
    <d v="2022-08-31T00:00:00"/>
    <s v="DH01939"/>
    <x v="1"/>
    <n v="6"/>
    <n v="2500"/>
    <n v="15000"/>
    <n v="10500"/>
    <n v="1500"/>
    <n v="1500"/>
    <n v="13500"/>
    <n v="1500"/>
    <x v="5"/>
    <x v="7"/>
    <n v="2022"/>
    <n v="1"/>
    <x v="0"/>
  </r>
  <r>
    <d v="2022-08-31T00:00:00"/>
    <s v="DH01940"/>
    <x v="1"/>
    <n v="15"/>
    <n v="2500"/>
    <n v="37500"/>
    <n v="26250"/>
    <n v="3750"/>
    <n v="3750"/>
    <n v="33750"/>
    <n v="3750"/>
    <x v="0"/>
    <x v="7"/>
    <n v="2022"/>
    <n v="1"/>
    <x v="1"/>
  </r>
  <r>
    <d v="2022-08-31T00:00:00"/>
    <s v="DH01941"/>
    <x v="0"/>
    <n v="10"/>
    <n v="1000"/>
    <n v="10000"/>
    <n v="7000"/>
    <n v="1000"/>
    <n v="1000"/>
    <n v="9000"/>
    <n v="1000"/>
    <x v="1"/>
    <x v="7"/>
    <n v="2022"/>
    <n v="1"/>
    <x v="0"/>
  </r>
  <r>
    <d v="2022-08-31T00:00:00"/>
    <s v="DH01942"/>
    <x v="1"/>
    <n v="7"/>
    <n v="2500"/>
    <n v="17500"/>
    <n v="12250"/>
    <n v="1750"/>
    <n v="1750"/>
    <n v="15750"/>
    <n v="1750"/>
    <x v="2"/>
    <x v="7"/>
    <n v="2022"/>
    <n v="1"/>
    <x v="1"/>
  </r>
  <r>
    <d v="2022-08-31T00:00:00"/>
    <s v="DH01943"/>
    <x v="2"/>
    <n v="4"/>
    <n v="3500"/>
    <n v="14000"/>
    <n v="8400"/>
    <n v="1400"/>
    <n v="1400"/>
    <n v="11200"/>
    <n v="2800"/>
    <x v="3"/>
    <x v="7"/>
    <n v="2022"/>
    <n v="1"/>
    <x v="1"/>
  </r>
  <r>
    <d v="2022-08-31T00:00:00"/>
    <s v="DH01944"/>
    <x v="3"/>
    <n v="1"/>
    <n v="1200"/>
    <n v="1200"/>
    <n v="840"/>
    <n v="120"/>
    <n v="120"/>
    <n v="1080"/>
    <n v="120"/>
    <x v="3"/>
    <x v="7"/>
    <n v="2022"/>
    <n v="1"/>
    <x v="1"/>
  </r>
  <r>
    <d v="2022-08-31T00:00:00"/>
    <s v="DH01944"/>
    <x v="4"/>
    <n v="5"/>
    <n v="450"/>
    <n v="2250"/>
    <n v="1575"/>
    <n v="225"/>
    <n v="225"/>
    <n v="2025"/>
    <n v="225"/>
    <x v="3"/>
    <x v="7"/>
    <n v="2022"/>
    <n v="0"/>
    <x v="1"/>
  </r>
  <r>
    <d v="2022-08-31T00:00:00"/>
    <s v="DH01944"/>
    <x v="5"/>
    <n v="10"/>
    <n v="500"/>
    <n v="5000"/>
    <n v="3500"/>
    <n v="500"/>
    <n v="500"/>
    <n v="4500"/>
    <n v="500"/>
    <x v="3"/>
    <x v="7"/>
    <n v="2022"/>
    <n v="0"/>
    <x v="1"/>
  </r>
  <r>
    <d v="2022-09-01T00:00:00"/>
    <s v="DH01945"/>
    <x v="6"/>
    <n v="1"/>
    <n v="1000"/>
    <n v="1000"/>
    <n v="700"/>
    <n v="100"/>
    <n v="100"/>
    <n v="900"/>
    <n v="100"/>
    <x v="5"/>
    <x v="8"/>
    <n v="2022"/>
    <n v="1"/>
    <x v="1"/>
  </r>
  <r>
    <d v="2022-09-01T00:00:00"/>
    <s v="DH01946"/>
    <x v="7"/>
    <n v="1"/>
    <n v="3200"/>
    <n v="3200"/>
    <n v="1920"/>
    <n v="320"/>
    <n v="320"/>
    <n v="2560"/>
    <n v="640"/>
    <x v="0"/>
    <x v="8"/>
    <n v="2022"/>
    <n v="1"/>
    <x v="0"/>
  </r>
  <r>
    <d v="2022-09-01T00:00:00"/>
    <s v="DH01947"/>
    <x v="8"/>
    <n v="1"/>
    <n v="4000"/>
    <n v="4000"/>
    <n v="2400"/>
    <n v="400"/>
    <n v="400"/>
    <n v="3200"/>
    <n v="800"/>
    <x v="1"/>
    <x v="8"/>
    <n v="2022"/>
    <n v="1"/>
    <x v="1"/>
  </r>
  <r>
    <d v="2022-09-01T00:00:00"/>
    <s v="DH01948"/>
    <x v="8"/>
    <n v="1"/>
    <n v="4000"/>
    <n v="4000"/>
    <n v="2400"/>
    <n v="400"/>
    <n v="400"/>
    <n v="3200"/>
    <n v="800"/>
    <x v="2"/>
    <x v="8"/>
    <n v="2022"/>
    <n v="1"/>
    <x v="1"/>
  </r>
  <r>
    <d v="2022-09-01T00:00:00"/>
    <s v="DH01949"/>
    <x v="8"/>
    <n v="1"/>
    <n v="4000"/>
    <n v="4000"/>
    <n v="2400"/>
    <n v="400"/>
    <n v="400"/>
    <n v="3200"/>
    <n v="800"/>
    <x v="3"/>
    <x v="8"/>
    <n v="2022"/>
    <n v="1"/>
    <x v="1"/>
  </r>
  <r>
    <d v="2022-09-01T00:00:00"/>
    <s v="DH01950"/>
    <x v="2"/>
    <n v="3"/>
    <n v="3500"/>
    <n v="10500"/>
    <n v="6300"/>
    <n v="1050"/>
    <n v="1050"/>
    <n v="8400"/>
    <n v="2100"/>
    <x v="0"/>
    <x v="8"/>
    <n v="2022"/>
    <n v="1"/>
    <x v="1"/>
  </r>
  <r>
    <d v="2022-09-01T00:00:00"/>
    <s v="DH01951"/>
    <x v="3"/>
    <n v="5"/>
    <n v="1200"/>
    <n v="6000"/>
    <n v="4200"/>
    <n v="600"/>
    <n v="600"/>
    <n v="5400"/>
    <n v="600"/>
    <x v="1"/>
    <x v="8"/>
    <n v="2022"/>
    <n v="1"/>
    <x v="0"/>
  </r>
  <r>
    <d v="2022-09-01T00:00:00"/>
    <s v="DH01952"/>
    <x v="4"/>
    <n v="1"/>
    <n v="450"/>
    <n v="450"/>
    <n v="315"/>
    <n v="45"/>
    <n v="45"/>
    <n v="405"/>
    <n v="45"/>
    <x v="2"/>
    <x v="8"/>
    <n v="2022"/>
    <n v="1"/>
    <x v="1"/>
  </r>
  <r>
    <d v="2022-09-01T00:00:00"/>
    <s v="DH01952"/>
    <x v="5"/>
    <n v="1"/>
    <n v="500"/>
    <n v="500"/>
    <n v="350"/>
    <n v="50"/>
    <n v="50"/>
    <n v="450"/>
    <n v="50"/>
    <x v="2"/>
    <x v="8"/>
    <n v="2022"/>
    <n v="0"/>
    <x v="1"/>
  </r>
  <r>
    <d v="2022-09-01T00:00:00"/>
    <s v="DH01952"/>
    <x v="6"/>
    <n v="3"/>
    <n v="1000"/>
    <n v="3000"/>
    <n v="2100"/>
    <n v="300"/>
    <n v="300"/>
    <n v="2700"/>
    <n v="300"/>
    <x v="2"/>
    <x v="8"/>
    <n v="2022"/>
    <n v="0"/>
    <x v="1"/>
  </r>
  <r>
    <d v="2022-09-01T00:00:00"/>
    <s v="DH01952"/>
    <x v="6"/>
    <n v="2"/>
    <n v="1000"/>
    <n v="2000"/>
    <n v="1400"/>
    <n v="200"/>
    <n v="200"/>
    <n v="1800"/>
    <n v="200"/>
    <x v="2"/>
    <x v="8"/>
    <n v="2022"/>
    <n v="0"/>
    <x v="1"/>
  </r>
  <r>
    <d v="2022-09-01T00:00:00"/>
    <s v="DH01952"/>
    <x v="8"/>
    <n v="1"/>
    <n v="4000"/>
    <n v="4000"/>
    <n v="2400"/>
    <n v="400"/>
    <n v="400"/>
    <n v="3200"/>
    <n v="800"/>
    <x v="2"/>
    <x v="8"/>
    <n v="2022"/>
    <n v="0"/>
    <x v="1"/>
  </r>
  <r>
    <d v="2022-09-01T00:00:00"/>
    <s v="DH01952"/>
    <x v="0"/>
    <n v="4"/>
    <n v="1000"/>
    <n v="4000"/>
    <n v="2800"/>
    <n v="400"/>
    <n v="400"/>
    <n v="3600"/>
    <n v="400"/>
    <x v="2"/>
    <x v="8"/>
    <n v="2022"/>
    <n v="0"/>
    <x v="1"/>
  </r>
  <r>
    <d v="2022-09-02T00:00:00"/>
    <s v="DH01953"/>
    <x v="1"/>
    <n v="2"/>
    <n v="2500"/>
    <n v="5000"/>
    <n v="3500"/>
    <n v="500"/>
    <n v="500"/>
    <n v="4500"/>
    <n v="500"/>
    <x v="2"/>
    <x v="8"/>
    <n v="2022"/>
    <n v="1"/>
    <x v="1"/>
  </r>
  <r>
    <d v="2022-09-02T00:00:00"/>
    <s v="DH01954"/>
    <x v="0"/>
    <n v="4"/>
    <n v="1000"/>
    <n v="4000"/>
    <n v="2800"/>
    <n v="400"/>
    <n v="400"/>
    <n v="3600"/>
    <n v="400"/>
    <x v="3"/>
    <x v="8"/>
    <n v="2022"/>
    <n v="1"/>
    <x v="1"/>
  </r>
  <r>
    <d v="2022-09-02T00:00:00"/>
    <s v="DH01955"/>
    <x v="0"/>
    <n v="3"/>
    <n v="1000"/>
    <n v="3000"/>
    <n v="2100"/>
    <n v="300"/>
    <n v="300"/>
    <n v="2700"/>
    <n v="300"/>
    <x v="4"/>
    <x v="8"/>
    <n v="2022"/>
    <n v="1"/>
    <x v="0"/>
  </r>
  <r>
    <d v="2022-09-02T00:00:00"/>
    <s v="DH01956"/>
    <x v="8"/>
    <n v="1"/>
    <n v="4000"/>
    <n v="4000"/>
    <n v="2400"/>
    <n v="400"/>
    <n v="400"/>
    <n v="3200"/>
    <n v="800"/>
    <x v="5"/>
    <x v="8"/>
    <n v="2022"/>
    <n v="1"/>
    <x v="1"/>
  </r>
  <r>
    <d v="2022-09-02T00:00:00"/>
    <s v="DH01957"/>
    <x v="2"/>
    <n v="2"/>
    <n v="3500"/>
    <n v="7000"/>
    <n v="4200"/>
    <n v="700"/>
    <n v="700"/>
    <n v="5600"/>
    <n v="1400"/>
    <x v="2"/>
    <x v="8"/>
    <n v="2022"/>
    <n v="1"/>
    <x v="0"/>
  </r>
  <r>
    <d v="2022-09-02T00:00:00"/>
    <s v="DH01958"/>
    <x v="3"/>
    <n v="4"/>
    <n v="1200"/>
    <n v="4800"/>
    <n v="3360"/>
    <n v="480"/>
    <n v="480"/>
    <n v="4320"/>
    <n v="480"/>
    <x v="3"/>
    <x v="8"/>
    <n v="2022"/>
    <n v="1"/>
    <x v="1"/>
  </r>
  <r>
    <d v="2022-09-02T00:00:00"/>
    <s v="DH01959"/>
    <x v="4"/>
    <n v="5"/>
    <n v="450"/>
    <n v="2250"/>
    <n v="1575"/>
    <n v="225"/>
    <n v="225"/>
    <n v="2025"/>
    <n v="225"/>
    <x v="4"/>
    <x v="8"/>
    <n v="2022"/>
    <n v="1"/>
    <x v="0"/>
  </r>
  <r>
    <d v="2022-09-02T00:00:00"/>
    <s v="DH01960"/>
    <x v="0"/>
    <n v="8"/>
    <n v="1000"/>
    <n v="8000"/>
    <n v="5600"/>
    <n v="800"/>
    <n v="800"/>
    <n v="7200"/>
    <n v="800"/>
    <x v="0"/>
    <x v="8"/>
    <n v="2022"/>
    <n v="1"/>
    <x v="1"/>
  </r>
  <r>
    <d v="2022-09-02T00:00:00"/>
    <s v="DH01960"/>
    <x v="8"/>
    <n v="1"/>
    <n v="4000"/>
    <n v="4000"/>
    <n v="2400"/>
    <n v="400"/>
    <n v="400"/>
    <n v="3200"/>
    <n v="800"/>
    <x v="0"/>
    <x v="8"/>
    <n v="2022"/>
    <n v="0"/>
    <x v="1"/>
  </r>
  <r>
    <d v="2022-09-02T00:00:00"/>
    <s v="DH01960"/>
    <x v="1"/>
    <n v="1"/>
    <n v="2500"/>
    <n v="2500"/>
    <n v="1750"/>
    <n v="250"/>
    <n v="250"/>
    <n v="2250"/>
    <n v="250"/>
    <x v="0"/>
    <x v="8"/>
    <n v="2022"/>
    <n v="0"/>
    <x v="1"/>
  </r>
  <r>
    <d v="2022-09-03T00:00:00"/>
    <s v="DH01961"/>
    <x v="2"/>
    <n v="7"/>
    <n v="3500"/>
    <n v="24500"/>
    <n v="14700"/>
    <n v="2450"/>
    <n v="2450"/>
    <n v="19600"/>
    <n v="4900"/>
    <x v="2"/>
    <x v="8"/>
    <n v="2022"/>
    <n v="1"/>
    <x v="1"/>
  </r>
  <r>
    <d v="2022-09-03T00:00:00"/>
    <s v="DH01962"/>
    <x v="6"/>
    <n v="8"/>
    <n v="1000"/>
    <n v="8000"/>
    <n v="5600"/>
    <n v="800"/>
    <n v="800"/>
    <n v="7200"/>
    <n v="800"/>
    <x v="3"/>
    <x v="8"/>
    <n v="2022"/>
    <n v="1"/>
    <x v="0"/>
  </r>
  <r>
    <d v="2022-09-03T00:00:00"/>
    <s v="DH01963"/>
    <x v="4"/>
    <n v="10"/>
    <n v="450"/>
    <n v="4500"/>
    <n v="3150"/>
    <n v="450"/>
    <n v="450"/>
    <n v="4050"/>
    <n v="450"/>
    <x v="0"/>
    <x v="8"/>
    <n v="2022"/>
    <n v="1"/>
    <x v="1"/>
  </r>
  <r>
    <d v="2022-09-03T00:00:00"/>
    <s v="DH01964"/>
    <x v="5"/>
    <n v="2"/>
    <n v="500"/>
    <n v="1000"/>
    <n v="700"/>
    <n v="100"/>
    <n v="100"/>
    <n v="900"/>
    <n v="100"/>
    <x v="1"/>
    <x v="8"/>
    <n v="2022"/>
    <n v="1"/>
    <x v="1"/>
  </r>
  <r>
    <d v="2022-09-03T00:00:00"/>
    <s v="DH01965"/>
    <x v="5"/>
    <n v="4"/>
    <n v="500"/>
    <n v="2000"/>
    <n v="1400"/>
    <n v="200"/>
    <n v="200"/>
    <n v="1800"/>
    <n v="200"/>
    <x v="2"/>
    <x v="8"/>
    <n v="2022"/>
    <n v="1"/>
    <x v="0"/>
  </r>
  <r>
    <d v="2022-09-03T00:00:00"/>
    <s v="DH01966"/>
    <x v="0"/>
    <n v="6"/>
    <n v="1000"/>
    <n v="6000"/>
    <n v="4200"/>
    <n v="600"/>
    <n v="600"/>
    <n v="5400"/>
    <n v="600"/>
    <x v="3"/>
    <x v="8"/>
    <n v="2022"/>
    <n v="1"/>
    <x v="1"/>
  </r>
  <r>
    <d v="2022-09-03T00:00:00"/>
    <s v="DH01967"/>
    <x v="2"/>
    <n v="7"/>
    <n v="3500"/>
    <n v="24500"/>
    <n v="14700"/>
    <n v="2450"/>
    <n v="2450"/>
    <n v="19600"/>
    <n v="4900"/>
    <x v="2"/>
    <x v="8"/>
    <n v="2022"/>
    <n v="1"/>
    <x v="1"/>
  </r>
  <r>
    <d v="2022-09-03T00:00:00"/>
    <s v="DH01968"/>
    <x v="1"/>
    <n v="4"/>
    <n v="2500"/>
    <n v="10000"/>
    <n v="7000"/>
    <n v="1000"/>
    <n v="1000"/>
    <n v="9000"/>
    <n v="1000"/>
    <x v="3"/>
    <x v="8"/>
    <n v="2022"/>
    <n v="1"/>
    <x v="0"/>
  </r>
  <r>
    <d v="2022-09-04T00:00:00"/>
    <s v="DH01969"/>
    <x v="7"/>
    <n v="1"/>
    <n v="3200"/>
    <n v="3200"/>
    <n v="1920"/>
    <n v="320"/>
    <n v="320"/>
    <n v="2560"/>
    <n v="640"/>
    <x v="4"/>
    <x v="8"/>
    <n v="2022"/>
    <n v="1"/>
    <x v="1"/>
  </r>
  <r>
    <d v="2022-09-04T00:00:00"/>
    <s v="DH01970"/>
    <x v="7"/>
    <n v="2"/>
    <n v="3200"/>
    <n v="6400"/>
    <n v="3840"/>
    <n v="640"/>
    <n v="640"/>
    <n v="5120"/>
    <n v="1280"/>
    <x v="5"/>
    <x v="8"/>
    <n v="2022"/>
    <n v="1"/>
    <x v="0"/>
  </r>
  <r>
    <d v="2022-09-04T00:00:00"/>
    <s v="DH01971"/>
    <x v="2"/>
    <n v="1"/>
    <n v="3500"/>
    <n v="3500"/>
    <n v="2100"/>
    <n v="350"/>
    <n v="350"/>
    <n v="2800"/>
    <n v="700"/>
    <x v="0"/>
    <x v="8"/>
    <n v="2022"/>
    <n v="1"/>
    <x v="1"/>
  </r>
  <r>
    <d v="2022-09-04T00:00:00"/>
    <s v="DH01972"/>
    <x v="5"/>
    <n v="6"/>
    <n v="500"/>
    <n v="3000"/>
    <n v="2100"/>
    <n v="300"/>
    <n v="300"/>
    <n v="2700"/>
    <n v="300"/>
    <x v="1"/>
    <x v="8"/>
    <n v="2022"/>
    <n v="1"/>
    <x v="1"/>
  </r>
  <r>
    <d v="2022-09-04T00:00:00"/>
    <s v="DH01973"/>
    <x v="1"/>
    <n v="1"/>
    <n v="2500"/>
    <n v="2500"/>
    <n v="1750"/>
    <n v="250"/>
    <n v="250"/>
    <n v="2250"/>
    <n v="250"/>
    <x v="2"/>
    <x v="8"/>
    <n v="2022"/>
    <n v="1"/>
    <x v="1"/>
  </r>
  <r>
    <d v="2022-09-04T00:00:00"/>
    <s v="DH01974"/>
    <x v="3"/>
    <n v="1"/>
    <n v="1200"/>
    <n v="1200"/>
    <n v="840"/>
    <n v="120"/>
    <n v="120"/>
    <n v="1080"/>
    <n v="120"/>
    <x v="3"/>
    <x v="8"/>
    <n v="2022"/>
    <n v="1"/>
    <x v="1"/>
  </r>
  <r>
    <d v="2022-09-04T00:00:00"/>
    <s v="DH01975"/>
    <x v="0"/>
    <n v="1"/>
    <n v="1000"/>
    <n v="1000"/>
    <n v="700"/>
    <n v="100"/>
    <n v="100"/>
    <n v="900"/>
    <n v="100"/>
    <x v="0"/>
    <x v="8"/>
    <n v="2022"/>
    <n v="1"/>
    <x v="0"/>
  </r>
  <r>
    <d v="2022-09-04T00:00:00"/>
    <s v="DH01976"/>
    <x v="8"/>
    <n v="1"/>
    <n v="4000"/>
    <n v="4000"/>
    <n v="2400"/>
    <n v="400"/>
    <n v="400"/>
    <n v="3200"/>
    <n v="800"/>
    <x v="3"/>
    <x v="8"/>
    <n v="2022"/>
    <n v="1"/>
    <x v="1"/>
  </r>
  <r>
    <d v="2022-09-04T00:00:00"/>
    <s v="DH01976"/>
    <x v="1"/>
    <n v="4"/>
    <n v="2500"/>
    <n v="10000"/>
    <n v="7000"/>
    <n v="1000"/>
    <n v="1000"/>
    <n v="9000"/>
    <n v="1000"/>
    <x v="3"/>
    <x v="8"/>
    <n v="2022"/>
    <n v="0"/>
    <x v="1"/>
  </r>
  <r>
    <d v="2022-09-04T00:00:00"/>
    <s v="DH01976"/>
    <x v="1"/>
    <n v="1"/>
    <n v="2500"/>
    <n v="2500"/>
    <n v="1750"/>
    <n v="250"/>
    <n v="250"/>
    <n v="2250"/>
    <n v="250"/>
    <x v="3"/>
    <x v="8"/>
    <n v="2022"/>
    <n v="0"/>
    <x v="1"/>
  </r>
  <r>
    <d v="2022-09-05T00:00:00"/>
    <s v="DH01977"/>
    <x v="6"/>
    <n v="2"/>
    <n v="1000"/>
    <n v="2000"/>
    <n v="1400"/>
    <n v="200"/>
    <n v="200"/>
    <n v="1800"/>
    <n v="200"/>
    <x v="0"/>
    <x v="8"/>
    <n v="2022"/>
    <n v="1"/>
    <x v="1"/>
  </r>
  <r>
    <d v="2022-09-05T00:00:00"/>
    <s v="DH01978"/>
    <x v="0"/>
    <n v="4"/>
    <n v="1000"/>
    <n v="4000"/>
    <n v="2800"/>
    <n v="400"/>
    <n v="400"/>
    <n v="3600"/>
    <n v="400"/>
    <x v="1"/>
    <x v="8"/>
    <n v="2022"/>
    <n v="1"/>
    <x v="0"/>
  </r>
  <r>
    <d v="2022-09-05T00:00:00"/>
    <s v="DH01979"/>
    <x v="1"/>
    <n v="1"/>
    <n v="2500"/>
    <n v="2500"/>
    <n v="1750"/>
    <n v="250"/>
    <n v="250"/>
    <n v="2250"/>
    <n v="250"/>
    <x v="2"/>
    <x v="8"/>
    <n v="2022"/>
    <n v="1"/>
    <x v="0"/>
  </r>
  <r>
    <d v="2022-09-05T00:00:00"/>
    <s v="DH01980"/>
    <x v="0"/>
    <n v="1"/>
    <n v="1000"/>
    <n v="1000"/>
    <n v="700"/>
    <n v="100"/>
    <n v="100"/>
    <n v="900"/>
    <n v="100"/>
    <x v="3"/>
    <x v="8"/>
    <n v="2022"/>
    <n v="1"/>
    <x v="0"/>
  </r>
  <r>
    <d v="2022-09-05T00:00:00"/>
    <s v="DH01981"/>
    <x v="0"/>
    <n v="3"/>
    <n v="1000"/>
    <n v="3000"/>
    <n v="2100"/>
    <n v="300"/>
    <n v="300"/>
    <n v="2700"/>
    <n v="300"/>
    <x v="4"/>
    <x v="8"/>
    <n v="2022"/>
    <n v="1"/>
    <x v="0"/>
  </r>
  <r>
    <d v="2022-09-05T00:00:00"/>
    <s v="DH01982"/>
    <x v="1"/>
    <n v="2"/>
    <n v="2500"/>
    <n v="5000"/>
    <n v="3500"/>
    <n v="500"/>
    <n v="500"/>
    <n v="4500"/>
    <n v="500"/>
    <x v="5"/>
    <x v="8"/>
    <n v="2022"/>
    <n v="1"/>
    <x v="1"/>
  </r>
  <r>
    <d v="2022-09-05T00:00:00"/>
    <s v="DH01983"/>
    <x v="2"/>
    <n v="3"/>
    <n v="3500"/>
    <n v="10500"/>
    <n v="6300"/>
    <n v="1050"/>
    <n v="1050"/>
    <n v="8400"/>
    <n v="2100"/>
    <x v="0"/>
    <x v="8"/>
    <n v="2022"/>
    <n v="1"/>
    <x v="0"/>
  </r>
  <r>
    <d v="2022-09-05T00:00:00"/>
    <s v="DH01984"/>
    <x v="3"/>
    <n v="4"/>
    <n v="1200"/>
    <n v="4800"/>
    <n v="3360"/>
    <n v="480"/>
    <n v="480"/>
    <n v="4320"/>
    <n v="480"/>
    <x v="1"/>
    <x v="8"/>
    <n v="2022"/>
    <n v="1"/>
    <x v="1"/>
  </r>
  <r>
    <d v="2022-09-06T00:00:00"/>
    <s v="DH01985"/>
    <x v="4"/>
    <n v="6"/>
    <n v="450"/>
    <n v="2700"/>
    <n v="1889.9999999999998"/>
    <n v="270"/>
    <n v="270"/>
    <n v="2430"/>
    <n v="270.00000000000023"/>
    <x v="2"/>
    <x v="8"/>
    <n v="2022"/>
    <n v="1"/>
    <x v="1"/>
  </r>
  <r>
    <d v="2022-09-06T00:00:00"/>
    <s v="DH01986"/>
    <x v="5"/>
    <n v="8"/>
    <n v="500"/>
    <n v="4000"/>
    <n v="2800"/>
    <n v="400"/>
    <n v="400"/>
    <n v="3600"/>
    <n v="400"/>
    <x v="3"/>
    <x v="8"/>
    <n v="2022"/>
    <n v="1"/>
    <x v="0"/>
  </r>
  <r>
    <d v="2022-09-06T00:00:00"/>
    <s v="DH01987"/>
    <x v="6"/>
    <n v="9"/>
    <n v="1000"/>
    <n v="9000"/>
    <n v="6300"/>
    <n v="900"/>
    <n v="900"/>
    <n v="8100"/>
    <n v="900"/>
    <x v="4"/>
    <x v="8"/>
    <n v="2022"/>
    <n v="1"/>
    <x v="1"/>
  </r>
  <r>
    <d v="2022-09-06T00:00:00"/>
    <s v="DH01988"/>
    <x v="7"/>
    <n v="10"/>
    <n v="3200"/>
    <n v="32000"/>
    <n v="19200"/>
    <n v="3200"/>
    <n v="3200"/>
    <n v="25600"/>
    <n v="6400"/>
    <x v="5"/>
    <x v="8"/>
    <n v="2022"/>
    <n v="1"/>
    <x v="1"/>
  </r>
  <r>
    <d v="2022-09-06T00:00:00"/>
    <s v="DH01989"/>
    <x v="8"/>
    <n v="1"/>
    <n v="4000"/>
    <n v="4000"/>
    <n v="2400"/>
    <n v="400"/>
    <n v="400"/>
    <n v="3200"/>
    <n v="800"/>
    <x v="4"/>
    <x v="8"/>
    <n v="2022"/>
    <n v="1"/>
    <x v="1"/>
  </r>
  <r>
    <d v="2022-09-06T00:00:00"/>
    <s v="DH01990"/>
    <x v="8"/>
    <n v="1"/>
    <n v="4000"/>
    <n v="4000"/>
    <n v="2400"/>
    <n v="400"/>
    <n v="400"/>
    <n v="3200"/>
    <n v="800"/>
    <x v="5"/>
    <x v="8"/>
    <n v="2022"/>
    <n v="1"/>
    <x v="0"/>
  </r>
  <r>
    <d v="2022-09-06T00:00:00"/>
    <s v="DH01991"/>
    <x v="8"/>
    <n v="1"/>
    <n v="4000"/>
    <n v="4000"/>
    <n v="2400"/>
    <n v="400"/>
    <n v="400"/>
    <n v="3200"/>
    <n v="800"/>
    <x v="0"/>
    <x v="8"/>
    <n v="2022"/>
    <n v="1"/>
    <x v="1"/>
  </r>
  <r>
    <d v="2022-09-06T00:00:00"/>
    <s v="DH01992"/>
    <x v="2"/>
    <n v="1"/>
    <n v="3500"/>
    <n v="3500"/>
    <n v="2100"/>
    <n v="350"/>
    <n v="350"/>
    <n v="2800"/>
    <n v="700"/>
    <x v="1"/>
    <x v="8"/>
    <n v="2022"/>
    <n v="1"/>
    <x v="1"/>
  </r>
  <r>
    <d v="2022-09-06T00:00:00"/>
    <s v="DH01992"/>
    <x v="3"/>
    <n v="1"/>
    <n v="1200"/>
    <n v="1200"/>
    <n v="840"/>
    <n v="120"/>
    <n v="120"/>
    <n v="1080"/>
    <n v="120"/>
    <x v="1"/>
    <x v="8"/>
    <n v="2022"/>
    <n v="0"/>
    <x v="1"/>
  </r>
  <r>
    <d v="2022-09-06T00:00:00"/>
    <s v="DH01992"/>
    <x v="4"/>
    <n v="2"/>
    <n v="450"/>
    <n v="900"/>
    <n v="630"/>
    <n v="90"/>
    <n v="90"/>
    <n v="810"/>
    <n v="90"/>
    <x v="1"/>
    <x v="8"/>
    <n v="2022"/>
    <n v="0"/>
    <x v="1"/>
  </r>
  <r>
    <d v="2022-09-07T00:00:00"/>
    <s v="DH01993"/>
    <x v="5"/>
    <n v="5"/>
    <n v="500"/>
    <n v="2500"/>
    <n v="1750"/>
    <n v="250"/>
    <n v="250"/>
    <n v="2250"/>
    <n v="250"/>
    <x v="0"/>
    <x v="8"/>
    <n v="2022"/>
    <n v="1"/>
    <x v="1"/>
  </r>
  <r>
    <d v="2022-09-07T00:00:00"/>
    <s v="DH01994"/>
    <x v="6"/>
    <n v="7"/>
    <n v="1000"/>
    <n v="7000"/>
    <n v="4900"/>
    <n v="700"/>
    <n v="700"/>
    <n v="6300"/>
    <n v="700"/>
    <x v="1"/>
    <x v="8"/>
    <n v="2022"/>
    <n v="1"/>
    <x v="0"/>
  </r>
  <r>
    <d v="2022-09-07T00:00:00"/>
    <s v="DH01995"/>
    <x v="6"/>
    <n v="8"/>
    <n v="1000"/>
    <n v="8000"/>
    <n v="5600"/>
    <n v="800"/>
    <n v="800"/>
    <n v="7200"/>
    <n v="800"/>
    <x v="2"/>
    <x v="8"/>
    <n v="2022"/>
    <n v="1"/>
    <x v="1"/>
  </r>
  <r>
    <d v="2022-09-07T00:00:00"/>
    <s v="DH01996"/>
    <x v="8"/>
    <n v="1"/>
    <n v="4000"/>
    <n v="4000"/>
    <n v="2400"/>
    <n v="400"/>
    <n v="400"/>
    <n v="3200"/>
    <n v="800"/>
    <x v="3"/>
    <x v="8"/>
    <n v="2022"/>
    <n v="1"/>
    <x v="1"/>
  </r>
  <r>
    <d v="2022-09-07T00:00:00"/>
    <s v="DH01997"/>
    <x v="0"/>
    <n v="1"/>
    <n v="1000"/>
    <n v="1000"/>
    <n v="700"/>
    <n v="100"/>
    <n v="100"/>
    <n v="900"/>
    <n v="100"/>
    <x v="4"/>
    <x v="8"/>
    <n v="2022"/>
    <n v="1"/>
    <x v="1"/>
  </r>
  <r>
    <d v="2022-09-07T00:00:00"/>
    <s v="DH01998"/>
    <x v="1"/>
    <n v="2"/>
    <n v="2500"/>
    <n v="5000"/>
    <n v="3500"/>
    <n v="500"/>
    <n v="500"/>
    <n v="4500"/>
    <n v="500"/>
    <x v="5"/>
    <x v="8"/>
    <n v="2022"/>
    <n v="1"/>
    <x v="1"/>
  </r>
  <r>
    <d v="2022-09-07T00:00:00"/>
    <s v="DH01999"/>
    <x v="0"/>
    <n v="3"/>
    <n v="1000"/>
    <n v="3000"/>
    <n v="2100"/>
    <n v="300"/>
    <n v="300"/>
    <n v="2700"/>
    <n v="300"/>
    <x v="0"/>
    <x v="8"/>
    <n v="2022"/>
    <n v="1"/>
    <x v="1"/>
  </r>
  <r>
    <d v="2022-09-07T00:00:00"/>
    <s v="DH02000"/>
    <x v="1"/>
    <n v="4"/>
    <n v="2500"/>
    <n v="10000"/>
    <n v="7000"/>
    <n v="1000"/>
    <n v="1000"/>
    <n v="9000"/>
    <n v="1000"/>
    <x v="1"/>
    <x v="8"/>
    <n v="2022"/>
    <n v="1"/>
    <x v="0"/>
  </r>
  <r>
    <d v="2022-09-08T00:00:00"/>
    <s v="DH02001"/>
    <x v="8"/>
    <n v="1"/>
    <n v="4000"/>
    <n v="4000"/>
    <n v="2400"/>
    <n v="400"/>
    <n v="400"/>
    <n v="3200"/>
    <n v="800"/>
    <x v="2"/>
    <x v="8"/>
    <n v="2022"/>
    <n v="1"/>
    <x v="1"/>
  </r>
  <r>
    <d v="2022-09-08T00:00:00"/>
    <s v="DH02002"/>
    <x v="2"/>
    <n v="1"/>
    <n v="3500"/>
    <n v="3500"/>
    <n v="2100"/>
    <n v="350"/>
    <n v="350"/>
    <n v="2800"/>
    <n v="700"/>
    <x v="3"/>
    <x v="8"/>
    <n v="2022"/>
    <n v="1"/>
    <x v="1"/>
  </r>
  <r>
    <d v="2022-09-08T00:00:00"/>
    <s v="DH02003"/>
    <x v="3"/>
    <n v="1"/>
    <n v="1200"/>
    <n v="1200"/>
    <n v="840"/>
    <n v="120"/>
    <n v="120"/>
    <n v="1080"/>
    <n v="120"/>
    <x v="4"/>
    <x v="8"/>
    <n v="2022"/>
    <n v="1"/>
    <x v="1"/>
  </r>
  <r>
    <d v="2022-09-08T00:00:00"/>
    <s v="DH02004"/>
    <x v="4"/>
    <n v="1"/>
    <n v="450"/>
    <n v="450"/>
    <n v="315"/>
    <n v="45"/>
    <n v="45"/>
    <n v="405"/>
    <n v="45"/>
    <x v="5"/>
    <x v="8"/>
    <n v="2022"/>
    <n v="1"/>
    <x v="1"/>
  </r>
  <r>
    <d v="2022-09-08T00:00:00"/>
    <s v="DH02005"/>
    <x v="0"/>
    <n v="2"/>
    <n v="1000"/>
    <n v="2000"/>
    <n v="1400"/>
    <n v="200"/>
    <n v="200"/>
    <n v="1800"/>
    <n v="200"/>
    <x v="2"/>
    <x v="8"/>
    <n v="2022"/>
    <n v="1"/>
    <x v="1"/>
  </r>
  <r>
    <d v="2022-09-08T00:00:00"/>
    <s v="DH02006"/>
    <x v="8"/>
    <n v="1"/>
    <n v="4000"/>
    <n v="4000"/>
    <n v="2400"/>
    <n v="400"/>
    <n v="400"/>
    <n v="3200"/>
    <n v="800"/>
    <x v="3"/>
    <x v="8"/>
    <n v="2022"/>
    <n v="1"/>
    <x v="0"/>
  </r>
  <r>
    <d v="2022-09-08T00:00:00"/>
    <s v="DH02007"/>
    <x v="1"/>
    <n v="3"/>
    <n v="2500"/>
    <n v="7500"/>
    <n v="5250"/>
    <n v="750"/>
    <n v="750"/>
    <n v="6750"/>
    <n v="750"/>
    <x v="4"/>
    <x v="8"/>
    <n v="2022"/>
    <n v="1"/>
    <x v="1"/>
  </r>
  <r>
    <d v="2022-09-08T00:00:00"/>
    <s v="DH02008"/>
    <x v="2"/>
    <n v="8"/>
    <n v="3500"/>
    <n v="28000"/>
    <n v="16800"/>
    <n v="2800"/>
    <n v="2800"/>
    <n v="22400"/>
    <n v="5600"/>
    <x v="3"/>
    <x v="8"/>
    <n v="2022"/>
    <n v="1"/>
    <x v="1"/>
  </r>
  <r>
    <d v="2022-09-08T00:00:00"/>
    <s v="DH02008"/>
    <x v="6"/>
    <n v="9"/>
    <n v="1000"/>
    <n v="9000"/>
    <n v="6300"/>
    <n v="900"/>
    <n v="900"/>
    <n v="8100"/>
    <n v="900"/>
    <x v="3"/>
    <x v="8"/>
    <n v="2022"/>
    <n v="0"/>
    <x v="1"/>
  </r>
  <r>
    <d v="2022-09-08T00:00:00"/>
    <s v="DH02008"/>
    <x v="4"/>
    <n v="50"/>
    <n v="450"/>
    <n v="22500"/>
    <n v="15749.999999999998"/>
    <n v="2250"/>
    <n v="2250"/>
    <n v="20250"/>
    <n v="2250.0000000000018"/>
    <x v="3"/>
    <x v="8"/>
    <n v="2022"/>
    <n v="0"/>
    <x v="1"/>
  </r>
  <r>
    <d v="2022-09-09T00:00:00"/>
    <s v="DH02009"/>
    <x v="5"/>
    <n v="3"/>
    <n v="500"/>
    <n v="1500"/>
    <n v="1050"/>
    <n v="150"/>
    <n v="150"/>
    <n v="1350"/>
    <n v="150"/>
    <x v="2"/>
    <x v="8"/>
    <n v="2022"/>
    <n v="1"/>
    <x v="1"/>
  </r>
  <r>
    <d v="2022-09-09T00:00:00"/>
    <s v="DH02010"/>
    <x v="5"/>
    <n v="6"/>
    <n v="500"/>
    <n v="3000"/>
    <n v="2100"/>
    <n v="300"/>
    <n v="300"/>
    <n v="2700"/>
    <n v="300"/>
    <x v="3"/>
    <x v="8"/>
    <n v="2022"/>
    <n v="1"/>
    <x v="1"/>
  </r>
  <r>
    <d v="2022-09-09T00:00:00"/>
    <s v="DH02011"/>
    <x v="0"/>
    <n v="15"/>
    <n v="1000"/>
    <n v="15000"/>
    <n v="10500"/>
    <n v="1500"/>
    <n v="1500"/>
    <n v="13500"/>
    <n v="1500"/>
    <x v="0"/>
    <x v="8"/>
    <n v="2022"/>
    <n v="1"/>
    <x v="0"/>
  </r>
  <r>
    <d v="2022-09-09T00:00:00"/>
    <s v="DH02012"/>
    <x v="2"/>
    <n v="10"/>
    <n v="3500"/>
    <n v="35000"/>
    <n v="21000"/>
    <n v="3500"/>
    <n v="3500"/>
    <n v="28000"/>
    <n v="7000"/>
    <x v="1"/>
    <x v="8"/>
    <n v="2022"/>
    <n v="1"/>
    <x v="1"/>
  </r>
  <r>
    <d v="2022-09-09T00:00:00"/>
    <s v="DH02013"/>
    <x v="1"/>
    <n v="7"/>
    <n v="2500"/>
    <n v="17500"/>
    <n v="12250"/>
    <n v="1750"/>
    <n v="1750"/>
    <n v="15750"/>
    <n v="1750"/>
    <x v="2"/>
    <x v="8"/>
    <n v="2022"/>
    <n v="1"/>
    <x v="1"/>
  </r>
  <r>
    <d v="2022-09-09T00:00:00"/>
    <s v="DH02014"/>
    <x v="7"/>
    <n v="4"/>
    <n v="3200"/>
    <n v="12800"/>
    <n v="7680"/>
    <n v="1280"/>
    <n v="1280"/>
    <n v="10240"/>
    <n v="2560"/>
    <x v="3"/>
    <x v="8"/>
    <n v="2022"/>
    <n v="1"/>
    <x v="0"/>
  </r>
  <r>
    <d v="2022-09-09T00:00:00"/>
    <s v="DH02015"/>
    <x v="7"/>
    <n v="1"/>
    <n v="3200"/>
    <n v="3200"/>
    <n v="1920"/>
    <n v="320"/>
    <n v="320"/>
    <n v="2560"/>
    <n v="640"/>
    <x v="2"/>
    <x v="8"/>
    <n v="2022"/>
    <n v="1"/>
    <x v="1"/>
  </r>
  <r>
    <d v="2022-09-09T00:00:00"/>
    <s v="DH02016"/>
    <x v="2"/>
    <n v="5"/>
    <n v="3500"/>
    <n v="17500"/>
    <n v="10500"/>
    <n v="1750"/>
    <n v="1750"/>
    <n v="14000"/>
    <n v="3500"/>
    <x v="3"/>
    <x v="8"/>
    <n v="2022"/>
    <n v="1"/>
    <x v="1"/>
  </r>
  <r>
    <d v="2022-09-10T00:00:00"/>
    <s v="DH02017"/>
    <x v="5"/>
    <n v="1"/>
    <n v="500"/>
    <n v="500"/>
    <n v="350"/>
    <n v="50"/>
    <n v="50"/>
    <n v="450"/>
    <n v="50"/>
    <x v="4"/>
    <x v="8"/>
    <n v="2022"/>
    <n v="1"/>
    <x v="1"/>
  </r>
  <r>
    <d v="2022-09-10T00:00:00"/>
    <s v="DH02018"/>
    <x v="1"/>
    <n v="1"/>
    <n v="2500"/>
    <n v="2500"/>
    <n v="1750"/>
    <n v="250"/>
    <n v="250"/>
    <n v="2250"/>
    <n v="250"/>
    <x v="5"/>
    <x v="8"/>
    <n v="2022"/>
    <n v="1"/>
    <x v="0"/>
  </r>
  <r>
    <d v="2022-09-10T00:00:00"/>
    <s v="DH02019"/>
    <x v="3"/>
    <n v="1"/>
    <n v="1200"/>
    <n v="1200"/>
    <n v="840"/>
    <n v="120"/>
    <n v="120"/>
    <n v="1080"/>
    <n v="120"/>
    <x v="0"/>
    <x v="8"/>
    <n v="2022"/>
    <n v="1"/>
    <x v="0"/>
  </r>
  <r>
    <d v="2022-09-10T00:00:00"/>
    <s v="DH02020"/>
    <x v="0"/>
    <n v="1"/>
    <n v="1000"/>
    <n v="1000"/>
    <n v="700"/>
    <n v="100"/>
    <n v="100"/>
    <n v="900"/>
    <n v="100"/>
    <x v="1"/>
    <x v="8"/>
    <n v="2022"/>
    <n v="1"/>
    <x v="1"/>
  </r>
  <r>
    <d v="2022-09-10T00:00:00"/>
    <s v="DH02021"/>
    <x v="8"/>
    <n v="1"/>
    <n v="4000"/>
    <n v="4000"/>
    <n v="2400"/>
    <n v="400"/>
    <n v="400"/>
    <n v="3200"/>
    <n v="800"/>
    <x v="2"/>
    <x v="8"/>
    <n v="2022"/>
    <n v="1"/>
    <x v="1"/>
  </r>
  <r>
    <d v="2022-09-10T00:00:00"/>
    <s v="DH02022"/>
    <x v="0"/>
    <n v="1"/>
    <n v="1000"/>
    <n v="1000"/>
    <n v="700"/>
    <n v="100"/>
    <n v="100"/>
    <n v="900"/>
    <n v="100"/>
    <x v="3"/>
    <x v="8"/>
    <n v="2022"/>
    <n v="1"/>
    <x v="1"/>
  </r>
  <r>
    <d v="2022-09-10T00:00:00"/>
    <s v="DH02023"/>
    <x v="1"/>
    <n v="3"/>
    <n v="2500"/>
    <n v="7500"/>
    <n v="5250"/>
    <n v="750"/>
    <n v="750"/>
    <n v="6750"/>
    <n v="750"/>
    <x v="0"/>
    <x v="8"/>
    <n v="2022"/>
    <n v="1"/>
    <x v="1"/>
  </r>
  <r>
    <d v="2022-09-10T00:00:00"/>
    <s v="DH02024"/>
    <x v="2"/>
    <n v="5"/>
    <n v="3500"/>
    <n v="17500"/>
    <n v="10500"/>
    <n v="1750"/>
    <n v="1750"/>
    <n v="14000"/>
    <n v="3500"/>
    <x v="1"/>
    <x v="8"/>
    <n v="2022"/>
    <n v="1"/>
    <x v="1"/>
  </r>
  <r>
    <d v="2022-09-10T00:00:00"/>
    <s v="DH02024"/>
    <x v="3"/>
    <n v="1"/>
    <n v="1200"/>
    <n v="1200"/>
    <n v="840"/>
    <n v="120"/>
    <n v="120"/>
    <n v="1080"/>
    <n v="120"/>
    <x v="1"/>
    <x v="8"/>
    <n v="2022"/>
    <n v="0"/>
    <x v="1"/>
  </r>
  <r>
    <d v="2022-09-10T00:00:00"/>
    <s v="DH02024"/>
    <x v="4"/>
    <n v="1"/>
    <n v="450"/>
    <n v="450"/>
    <n v="315"/>
    <n v="45"/>
    <n v="45"/>
    <n v="405"/>
    <n v="45"/>
    <x v="1"/>
    <x v="8"/>
    <n v="2022"/>
    <n v="0"/>
    <x v="1"/>
  </r>
  <r>
    <d v="2022-09-10T00:00:00"/>
    <s v="DH02024"/>
    <x v="5"/>
    <n v="3"/>
    <n v="500"/>
    <n v="1500"/>
    <n v="1050"/>
    <n v="150"/>
    <n v="150"/>
    <n v="1350"/>
    <n v="150"/>
    <x v="1"/>
    <x v="8"/>
    <n v="2022"/>
    <n v="0"/>
    <x v="1"/>
  </r>
  <r>
    <d v="2022-09-10T00:00:00"/>
    <s v="DH02024"/>
    <x v="6"/>
    <n v="2"/>
    <n v="1000"/>
    <n v="2000"/>
    <n v="1400"/>
    <n v="200"/>
    <n v="200"/>
    <n v="1800"/>
    <n v="200"/>
    <x v="1"/>
    <x v="8"/>
    <n v="2022"/>
    <n v="0"/>
    <x v="1"/>
  </r>
  <r>
    <d v="2022-09-10T00:00:00"/>
    <s v="DH02024"/>
    <x v="7"/>
    <n v="1"/>
    <n v="3200"/>
    <n v="3200"/>
    <n v="1920"/>
    <n v="320"/>
    <n v="320"/>
    <n v="2560"/>
    <n v="640"/>
    <x v="1"/>
    <x v="8"/>
    <n v="2022"/>
    <n v="0"/>
    <x v="1"/>
  </r>
  <r>
    <d v="2022-09-10T00:00:00"/>
    <s v="DH02024"/>
    <x v="8"/>
    <n v="1"/>
    <n v="4000"/>
    <n v="4000"/>
    <n v="2400"/>
    <n v="400"/>
    <n v="400"/>
    <n v="3200"/>
    <n v="800"/>
    <x v="1"/>
    <x v="8"/>
    <n v="2022"/>
    <n v="0"/>
    <x v="1"/>
  </r>
  <r>
    <d v="2022-09-10T00:00:00"/>
    <s v="DH02024"/>
    <x v="8"/>
    <n v="1"/>
    <n v="4000"/>
    <n v="4000"/>
    <n v="2400"/>
    <n v="400"/>
    <n v="400"/>
    <n v="3200"/>
    <n v="800"/>
    <x v="1"/>
    <x v="8"/>
    <n v="2022"/>
    <n v="0"/>
    <x v="1"/>
  </r>
  <r>
    <d v="2022-09-11T00:00:00"/>
    <s v="DH02025"/>
    <x v="8"/>
    <n v="1"/>
    <n v="4000"/>
    <n v="4000"/>
    <n v="2400"/>
    <n v="400"/>
    <n v="400"/>
    <n v="3200"/>
    <n v="800"/>
    <x v="5"/>
    <x v="8"/>
    <n v="2022"/>
    <n v="1"/>
    <x v="1"/>
  </r>
  <r>
    <d v="2022-09-11T00:00:00"/>
    <s v="DH02026"/>
    <x v="2"/>
    <n v="4"/>
    <n v="3500"/>
    <n v="14000"/>
    <n v="8400"/>
    <n v="1400"/>
    <n v="1400"/>
    <n v="11200"/>
    <n v="2800"/>
    <x v="0"/>
    <x v="8"/>
    <n v="2022"/>
    <n v="1"/>
    <x v="1"/>
  </r>
  <r>
    <d v="2022-09-11T00:00:00"/>
    <s v="DH02027"/>
    <x v="3"/>
    <n v="1"/>
    <n v="1200"/>
    <n v="1200"/>
    <n v="840"/>
    <n v="120"/>
    <n v="120"/>
    <n v="1080"/>
    <n v="120"/>
    <x v="1"/>
    <x v="8"/>
    <n v="2022"/>
    <n v="1"/>
    <x v="1"/>
  </r>
  <r>
    <d v="2022-09-11T00:00:00"/>
    <s v="DH02028"/>
    <x v="4"/>
    <n v="5"/>
    <n v="450"/>
    <n v="2250"/>
    <n v="1575"/>
    <n v="225"/>
    <n v="225"/>
    <n v="2025"/>
    <n v="225"/>
    <x v="2"/>
    <x v="8"/>
    <n v="2022"/>
    <n v="1"/>
    <x v="1"/>
  </r>
  <r>
    <d v="2022-09-11T00:00:00"/>
    <s v="DH02029"/>
    <x v="5"/>
    <n v="1"/>
    <n v="500"/>
    <n v="500"/>
    <n v="350"/>
    <n v="50"/>
    <n v="50"/>
    <n v="450"/>
    <n v="50"/>
    <x v="3"/>
    <x v="8"/>
    <n v="2022"/>
    <n v="1"/>
    <x v="1"/>
  </r>
  <r>
    <d v="2022-09-11T00:00:00"/>
    <s v="DH02030"/>
    <x v="6"/>
    <n v="1"/>
    <n v="1000"/>
    <n v="1000"/>
    <n v="700"/>
    <n v="100"/>
    <n v="100"/>
    <n v="900"/>
    <n v="100"/>
    <x v="4"/>
    <x v="8"/>
    <n v="2022"/>
    <n v="1"/>
    <x v="1"/>
  </r>
  <r>
    <d v="2022-09-11T00:00:00"/>
    <s v="DH02031"/>
    <x v="6"/>
    <n v="1"/>
    <n v="1000"/>
    <n v="1000"/>
    <n v="700"/>
    <n v="100"/>
    <n v="100"/>
    <n v="900"/>
    <n v="100"/>
    <x v="5"/>
    <x v="8"/>
    <n v="2022"/>
    <n v="1"/>
    <x v="1"/>
  </r>
  <r>
    <d v="2022-09-11T00:00:00"/>
    <s v="DH02032"/>
    <x v="8"/>
    <n v="1"/>
    <n v="4000"/>
    <n v="4000"/>
    <n v="2400"/>
    <n v="400"/>
    <n v="400"/>
    <n v="3200"/>
    <n v="800"/>
    <x v="4"/>
    <x v="8"/>
    <n v="2022"/>
    <n v="1"/>
    <x v="1"/>
  </r>
  <r>
    <d v="2022-09-12T00:00:00"/>
    <s v="DH02033"/>
    <x v="0"/>
    <n v="5"/>
    <n v="1000"/>
    <n v="5000"/>
    <n v="3500"/>
    <n v="500"/>
    <n v="500"/>
    <n v="4500"/>
    <n v="500"/>
    <x v="5"/>
    <x v="8"/>
    <n v="2022"/>
    <n v="1"/>
    <x v="1"/>
  </r>
  <r>
    <d v="2022-09-12T00:00:00"/>
    <s v="DH02034"/>
    <x v="1"/>
    <n v="1"/>
    <n v="2500"/>
    <n v="2500"/>
    <n v="1750"/>
    <n v="250"/>
    <n v="250"/>
    <n v="2250"/>
    <n v="250"/>
    <x v="0"/>
    <x v="8"/>
    <n v="2022"/>
    <n v="1"/>
    <x v="0"/>
  </r>
  <r>
    <d v="2022-09-12T00:00:00"/>
    <s v="DH02035"/>
    <x v="0"/>
    <n v="3"/>
    <n v="1000"/>
    <n v="3000"/>
    <n v="2100"/>
    <n v="300"/>
    <n v="300"/>
    <n v="2700"/>
    <n v="300"/>
    <x v="1"/>
    <x v="8"/>
    <n v="2022"/>
    <n v="1"/>
    <x v="1"/>
  </r>
  <r>
    <d v="2022-09-12T00:00:00"/>
    <s v="DH02036"/>
    <x v="1"/>
    <n v="5"/>
    <n v="2500"/>
    <n v="12500"/>
    <n v="8750"/>
    <n v="1250"/>
    <n v="1250"/>
    <n v="11250"/>
    <n v="1250"/>
    <x v="2"/>
    <x v="8"/>
    <n v="2022"/>
    <n v="1"/>
    <x v="1"/>
  </r>
  <r>
    <d v="2022-09-12T00:00:00"/>
    <s v="DH02037"/>
    <x v="8"/>
    <n v="1"/>
    <n v="4000"/>
    <n v="4000"/>
    <n v="2400"/>
    <n v="400"/>
    <n v="400"/>
    <n v="3200"/>
    <n v="800"/>
    <x v="3"/>
    <x v="8"/>
    <n v="2022"/>
    <n v="1"/>
    <x v="0"/>
  </r>
  <r>
    <d v="2022-09-12T00:00:00"/>
    <s v="DH02038"/>
    <x v="2"/>
    <n v="1"/>
    <n v="3500"/>
    <n v="3500"/>
    <n v="2100"/>
    <n v="350"/>
    <n v="350"/>
    <n v="2800"/>
    <n v="700"/>
    <x v="0"/>
    <x v="8"/>
    <n v="2022"/>
    <n v="1"/>
    <x v="0"/>
  </r>
  <r>
    <d v="2022-09-12T00:00:00"/>
    <s v="DH02039"/>
    <x v="3"/>
    <n v="3"/>
    <n v="1200"/>
    <n v="3600"/>
    <n v="2520"/>
    <n v="360"/>
    <n v="360"/>
    <n v="3240"/>
    <n v="360"/>
    <x v="1"/>
    <x v="8"/>
    <n v="2022"/>
    <n v="1"/>
    <x v="1"/>
  </r>
  <r>
    <d v="2022-09-12T00:00:00"/>
    <s v="DH02040"/>
    <x v="4"/>
    <n v="2"/>
    <n v="450"/>
    <n v="900"/>
    <n v="630"/>
    <n v="90"/>
    <n v="90"/>
    <n v="810"/>
    <n v="90"/>
    <x v="2"/>
    <x v="8"/>
    <n v="2022"/>
    <n v="1"/>
    <x v="1"/>
  </r>
  <r>
    <d v="2022-09-12T00:00:00"/>
    <s v="DH02040"/>
    <x v="0"/>
    <n v="1"/>
    <n v="1000"/>
    <n v="1000"/>
    <n v="700"/>
    <n v="100"/>
    <n v="100"/>
    <n v="900"/>
    <n v="100"/>
    <x v="2"/>
    <x v="8"/>
    <n v="2022"/>
    <n v="0"/>
    <x v="1"/>
  </r>
  <r>
    <d v="2022-09-12T00:00:00"/>
    <s v="DH02040"/>
    <x v="8"/>
    <n v="1"/>
    <n v="4000"/>
    <n v="4000"/>
    <n v="2400"/>
    <n v="400"/>
    <n v="400"/>
    <n v="3200"/>
    <n v="800"/>
    <x v="2"/>
    <x v="8"/>
    <n v="2022"/>
    <n v="0"/>
    <x v="1"/>
  </r>
  <r>
    <d v="2022-09-13T00:00:00"/>
    <s v="DH02041"/>
    <x v="1"/>
    <n v="2"/>
    <n v="2500"/>
    <n v="5000"/>
    <n v="3500"/>
    <n v="500"/>
    <n v="500"/>
    <n v="4500"/>
    <n v="500"/>
    <x v="5"/>
    <x v="8"/>
    <n v="2022"/>
    <n v="1"/>
    <x v="1"/>
  </r>
  <r>
    <d v="2022-09-13T00:00:00"/>
    <s v="DH02042"/>
    <x v="2"/>
    <n v="4"/>
    <n v="3500"/>
    <n v="14000"/>
    <n v="8400"/>
    <n v="1400"/>
    <n v="1400"/>
    <n v="11200"/>
    <n v="2800"/>
    <x v="0"/>
    <x v="8"/>
    <n v="2022"/>
    <n v="1"/>
    <x v="0"/>
  </r>
  <r>
    <d v="2022-09-13T00:00:00"/>
    <s v="DH02043"/>
    <x v="6"/>
    <n v="3"/>
    <n v="1000"/>
    <n v="3000"/>
    <n v="2100"/>
    <n v="300"/>
    <n v="300"/>
    <n v="2700"/>
    <n v="300"/>
    <x v="1"/>
    <x v="8"/>
    <n v="2022"/>
    <n v="1"/>
    <x v="1"/>
  </r>
  <r>
    <d v="2022-09-13T00:00:00"/>
    <s v="DH02044"/>
    <x v="4"/>
    <n v="1"/>
    <n v="450"/>
    <n v="450"/>
    <n v="315"/>
    <n v="45"/>
    <n v="45"/>
    <n v="405"/>
    <n v="45"/>
    <x v="2"/>
    <x v="8"/>
    <n v="2022"/>
    <n v="1"/>
    <x v="1"/>
  </r>
  <r>
    <d v="2022-09-13T00:00:00"/>
    <s v="DH02045"/>
    <x v="5"/>
    <n v="2"/>
    <n v="500"/>
    <n v="1000"/>
    <n v="700"/>
    <n v="100"/>
    <n v="100"/>
    <n v="900"/>
    <n v="100"/>
    <x v="3"/>
    <x v="8"/>
    <n v="2022"/>
    <n v="1"/>
    <x v="1"/>
  </r>
  <r>
    <d v="2022-09-13T00:00:00"/>
    <s v="DH02046"/>
    <x v="5"/>
    <n v="4"/>
    <n v="500"/>
    <n v="2000"/>
    <n v="1400"/>
    <n v="200"/>
    <n v="200"/>
    <n v="1800"/>
    <n v="200"/>
    <x v="4"/>
    <x v="8"/>
    <n v="2022"/>
    <n v="1"/>
    <x v="1"/>
  </r>
  <r>
    <d v="2022-09-13T00:00:00"/>
    <s v="DH02047"/>
    <x v="0"/>
    <n v="5"/>
    <n v="1000"/>
    <n v="5000"/>
    <n v="3500"/>
    <n v="500"/>
    <n v="500"/>
    <n v="4500"/>
    <n v="500"/>
    <x v="5"/>
    <x v="8"/>
    <n v="2022"/>
    <n v="1"/>
    <x v="1"/>
  </r>
  <r>
    <d v="2022-09-13T00:00:00"/>
    <s v="DH02048"/>
    <x v="2"/>
    <n v="8"/>
    <n v="3500"/>
    <n v="28000"/>
    <n v="16800"/>
    <n v="2800"/>
    <n v="2800"/>
    <n v="22400"/>
    <n v="5600"/>
    <x v="2"/>
    <x v="8"/>
    <n v="2022"/>
    <n v="1"/>
    <x v="1"/>
  </r>
  <r>
    <d v="2022-09-14T00:00:00"/>
    <s v="DH02049"/>
    <x v="1"/>
    <n v="2"/>
    <n v="2500"/>
    <n v="5000"/>
    <n v="3500"/>
    <n v="500"/>
    <n v="500"/>
    <n v="4500"/>
    <n v="500"/>
    <x v="3"/>
    <x v="8"/>
    <n v="2022"/>
    <n v="1"/>
    <x v="1"/>
  </r>
  <r>
    <d v="2022-09-14T00:00:00"/>
    <s v="DH02050"/>
    <x v="7"/>
    <n v="1"/>
    <n v="3200"/>
    <n v="3200"/>
    <n v="1920"/>
    <n v="320"/>
    <n v="320"/>
    <n v="2560"/>
    <n v="640"/>
    <x v="4"/>
    <x v="8"/>
    <n v="2022"/>
    <n v="1"/>
    <x v="0"/>
  </r>
  <r>
    <d v="2022-09-14T00:00:00"/>
    <s v="DH02051"/>
    <x v="7"/>
    <n v="7"/>
    <n v="3200"/>
    <n v="22400"/>
    <n v="13440"/>
    <n v="2240"/>
    <n v="2240"/>
    <n v="17920"/>
    <n v="4480"/>
    <x v="5"/>
    <x v="8"/>
    <n v="2022"/>
    <n v="1"/>
    <x v="1"/>
  </r>
  <r>
    <d v="2022-09-14T00:00:00"/>
    <s v="DH02052"/>
    <x v="2"/>
    <n v="8"/>
    <n v="3500"/>
    <n v="28000"/>
    <n v="16800"/>
    <n v="2800"/>
    <n v="2800"/>
    <n v="22400"/>
    <n v="5600"/>
    <x v="0"/>
    <x v="8"/>
    <n v="2022"/>
    <n v="1"/>
    <x v="1"/>
  </r>
  <r>
    <d v="2022-09-14T00:00:00"/>
    <s v="DH02053"/>
    <x v="5"/>
    <n v="10"/>
    <n v="500"/>
    <n v="5000"/>
    <n v="3500"/>
    <n v="500"/>
    <n v="500"/>
    <n v="4500"/>
    <n v="500"/>
    <x v="1"/>
    <x v="8"/>
    <n v="2022"/>
    <n v="1"/>
    <x v="1"/>
  </r>
  <r>
    <d v="2022-09-14T00:00:00"/>
    <s v="DH02054"/>
    <x v="1"/>
    <n v="2"/>
    <n v="2500"/>
    <n v="5000"/>
    <n v="3500"/>
    <n v="500"/>
    <n v="500"/>
    <n v="4500"/>
    <n v="500"/>
    <x v="2"/>
    <x v="8"/>
    <n v="2022"/>
    <n v="1"/>
    <x v="1"/>
  </r>
  <r>
    <d v="2022-09-14T00:00:00"/>
    <s v="DH02055"/>
    <x v="3"/>
    <n v="4"/>
    <n v="1200"/>
    <n v="4800"/>
    <n v="3360"/>
    <n v="480"/>
    <n v="480"/>
    <n v="4320"/>
    <n v="480"/>
    <x v="3"/>
    <x v="8"/>
    <n v="2022"/>
    <n v="1"/>
    <x v="1"/>
  </r>
  <r>
    <d v="2022-09-14T00:00:00"/>
    <s v="DH02056"/>
    <x v="4"/>
    <n v="6"/>
    <n v="450"/>
    <n v="2700"/>
    <n v="1889.9999999999998"/>
    <n v="270"/>
    <n v="270"/>
    <n v="2430"/>
    <n v="270.00000000000023"/>
    <x v="0"/>
    <x v="8"/>
    <n v="2022"/>
    <n v="1"/>
    <x v="1"/>
  </r>
  <r>
    <d v="2022-09-14T00:00:00"/>
    <s v="DH02056"/>
    <x v="8"/>
    <n v="1"/>
    <n v="4000"/>
    <n v="4000"/>
    <n v="2400"/>
    <n v="400"/>
    <n v="400"/>
    <n v="3200"/>
    <n v="800"/>
    <x v="0"/>
    <x v="8"/>
    <n v="2022"/>
    <n v="0"/>
    <x v="1"/>
  </r>
  <r>
    <d v="2022-09-14T00:00:00"/>
    <s v="DH02056"/>
    <x v="0"/>
    <n v="4"/>
    <n v="1000"/>
    <n v="4000"/>
    <n v="2800"/>
    <n v="400"/>
    <n v="400"/>
    <n v="3600"/>
    <n v="400"/>
    <x v="0"/>
    <x v="8"/>
    <n v="2022"/>
    <n v="0"/>
    <x v="1"/>
  </r>
  <r>
    <d v="2022-09-15T00:00:00"/>
    <s v="DH02057"/>
    <x v="2"/>
    <n v="1"/>
    <n v="3500"/>
    <n v="3500"/>
    <n v="2100"/>
    <n v="350"/>
    <n v="350"/>
    <n v="2800"/>
    <n v="700"/>
    <x v="3"/>
    <x v="8"/>
    <n v="2022"/>
    <n v="1"/>
    <x v="0"/>
  </r>
  <r>
    <d v="2022-09-15T00:00:00"/>
    <s v="DH02058"/>
    <x v="1"/>
    <n v="2"/>
    <n v="2500"/>
    <n v="5000"/>
    <n v="3500"/>
    <n v="500"/>
    <n v="500"/>
    <n v="4500"/>
    <n v="500"/>
    <x v="2"/>
    <x v="8"/>
    <n v="2022"/>
    <n v="1"/>
    <x v="1"/>
  </r>
  <r>
    <d v="2022-09-15T00:00:00"/>
    <s v="DH02059"/>
    <x v="1"/>
    <n v="1"/>
    <n v="2500"/>
    <n v="2500"/>
    <n v="1750"/>
    <n v="250"/>
    <n v="250"/>
    <n v="2250"/>
    <n v="250"/>
    <x v="3"/>
    <x v="8"/>
    <n v="2022"/>
    <n v="1"/>
    <x v="1"/>
  </r>
  <r>
    <d v="2022-09-15T00:00:00"/>
    <s v="DH02060"/>
    <x v="0"/>
    <n v="2"/>
    <n v="1000"/>
    <n v="2000"/>
    <n v="1400"/>
    <n v="200"/>
    <n v="200"/>
    <n v="1800"/>
    <n v="200"/>
    <x v="4"/>
    <x v="8"/>
    <n v="2022"/>
    <n v="1"/>
    <x v="1"/>
  </r>
  <r>
    <d v="2022-09-15T00:00:00"/>
    <s v="DH02061"/>
    <x v="1"/>
    <n v="4"/>
    <n v="2500"/>
    <n v="10000"/>
    <n v="7000"/>
    <n v="1000"/>
    <n v="1000"/>
    <n v="9000"/>
    <n v="1000"/>
    <x v="5"/>
    <x v="8"/>
    <n v="2022"/>
    <n v="1"/>
    <x v="1"/>
  </r>
  <r>
    <d v="2022-09-15T00:00:00"/>
    <s v="DH02062"/>
    <x v="2"/>
    <n v="1"/>
    <n v="3500"/>
    <n v="3500"/>
    <n v="2100"/>
    <n v="350"/>
    <n v="350"/>
    <n v="2800"/>
    <n v="700"/>
    <x v="0"/>
    <x v="8"/>
    <n v="2022"/>
    <n v="1"/>
    <x v="0"/>
  </r>
  <r>
    <d v="2022-09-15T00:00:00"/>
    <s v="DH02063"/>
    <x v="3"/>
    <n v="1"/>
    <n v="1200"/>
    <n v="1200"/>
    <n v="840"/>
    <n v="120"/>
    <n v="120"/>
    <n v="1080"/>
    <n v="120"/>
    <x v="1"/>
    <x v="8"/>
    <n v="2022"/>
    <n v="1"/>
    <x v="1"/>
  </r>
  <r>
    <d v="2022-09-15T00:00:00"/>
    <s v="DH02064"/>
    <x v="4"/>
    <n v="3"/>
    <n v="450"/>
    <n v="1350"/>
    <n v="944.99999999999989"/>
    <n v="135"/>
    <n v="135"/>
    <n v="1215"/>
    <n v="135.00000000000011"/>
    <x v="2"/>
    <x v="8"/>
    <n v="2022"/>
    <n v="1"/>
    <x v="0"/>
  </r>
  <r>
    <d v="2022-09-16T00:00:00"/>
    <s v="DH02065"/>
    <x v="5"/>
    <n v="2"/>
    <n v="500"/>
    <n v="1000"/>
    <n v="700"/>
    <n v="100"/>
    <n v="100"/>
    <n v="900"/>
    <n v="100"/>
    <x v="3"/>
    <x v="8"/>
    <n v="2022"/>
    <n v="1"/>
    <x v="1"/>
  </r>
  <r>
    <d v="2022-09-16T00:00:00"/>
    <s v="DH02066"/>
    <x v="6"/>
    <n v="3"/>
    <n v="1000"/>
    <n v="3000"/>
    <n v="2100"/>
    <n v="300"/>
    <n v="300"/>
    <n v="2700"/>
    <n v="300"/>
    <x v="0"/>
    <x v="8"/>
    <n v="2022"/>
    <n v="1"/>
    <x v="0"/>
  </r>
  <r>
    <d v="2022-09-16T00:00:00"/>
    <s v="DH02067"/>
    <x v="7"/>
    <n v="4"/>
    <n v="3200"/>
    <n v="12800"/>
    <n v="7680"/>
    <n v="1280"/>
    <n v="1280"/>
    <n v="10240"/>
    <n v="2560"/>
    <x v="1"/>
    <x v="8"/>
    <n v="2022"/>
    <n v="1"/>
    <x v="1"/>
  </r>
  <r>
    <d v="2022-09-16T00:00:00"/>
    <s v="DH02068"/>
    <x v="8"/>
    <n v="1"/>
    <n v="4000"/>
    <n v="4000"/>
    <n v="2400"/>
    <n v="400"/>
    <n v="400"/>
    <n v="3200"/>
    <n v="800"/>
    <x v="2"/>
    <x v="8"/>
    <n v="2022"/>
    <n v="1"/>
    <x v="1"/>
  </r>
  <r>
    <d v="2022-09-16T00:00:00"/>
    <s v="DH02069"/>
    <x v="8"/>
    <n v="1"/>
    <n v="4000"/>
    <n v="4000"/>
    <n v="2400"/>
    <n v="400"/>
    <n v="400"/>
    <n v="3200"/>
    <n v="800"/>
    <x v="3"/>
    <x v="8"/>
    <n v="2022"/>
    <n v="1"/>
    <x v="1"/>
  </r>
  <r>
    <d v="2022-09-16T00:00:00"/>
    <s v="DH02070"/>
    <x v="8"/>
    <n v="1"/>
    <n v="4000"/>
    <n v="4000"/>
    <n v="2400"/>
    <n v="400"/>
    <n v="400"/>
    <n v="3200"/>
    <n v="800"/>
    <x v="0"/>
    <x v="8"/>
    <n v="2022"/>
    <n v="1"/>
    <x v="0"/>
  </r>
  <r>
    <d v="2022-09-16T00:00:00"/>
    <s v="DH02071"/>
    <x v="2"/>
    <n v="1"/>
    <n v="3500"/>
    <n v="3500"/>
    <n v="2100"/>
    <n v="350"/>
    <n v="350"/>
    <n v="2800"/>
    <n v="700"/>
    <x v="1"/>
    <x v="8"/>
    <n v="2022"/>
    <n v="1"/>
    <x v="1"/>
  </r>
  <r>
    <d v="2022-09-16T00:00:00"/>
    <s v="DH02072"/>
    <x v="3"/>
    <n v="12"/>
    <n v="1200"/>
    <n v="14400"/>
    <n v="10080"/>
    <n v="1440"/>
    <n v="1440"/>
    <n v="12960"/>
    <n v="1440"/>
    <x v="3"/>
    <x v="8"/>
    <n v="2022"/>
    <n v="1"/>
    <x v="1"/>
  </r>
  <r>
    <d v="2022-09-16T00:00:00"/>
    <s v="DH02072"/>
    <x v="4"/>
    <n v="5"/>
    <n v="450"/>
    <n v="2250"/>
    <n v="1575"/>
    <n v="225"/>
    <n v="225"/>
    <n v="2025"/>
    <n v="225"/>
    <x v="3"/>
    <x v="8"/>
    <n v="2022"/>
    <n v="0"/>
    <x v="1"/>
  </r>
  <r>
    <d v="2022-09-16T00:00:00"/>
    <s v="DH02072"/>
    <x v="5"/>
    <n v="16"/>
    <n v="500"/>
    <n v="8000"/>
    <n v="5600"/>
    <n v="800"/>
    <n v="800"/>
    <n v="7200"/>
    <n v="800"/>
    <x v="3"/>
    <x v="8"/>
    <n v="2022"/>
    <n v="0"/>
    <x v="1"/>
  </r>
  <r>
    <d v="2022-09-17T00:00:00"/>
    <s v="DH02073"/>
    <x v="6"/>
    <n v="1"/>
    <n v="1000"/>
    <n v="1000"/>
    <n v="700"/>
    <n v="100"/>
    <n v="100"/>
    <n v="900"/>
    <n v="100"/>
    <x v="5"/>
    <x v="8"/>
    <n v="2022"/>
    <n v="1"/>
    <x v="1"/>
  </r>
  <r>
    <d v="2022-09-17T00:00:00"/>
    <s v="DH02074"/>
    <x v="6"/>
    <n v="1"/>
    <n v="1000"/>
    <n v="1000"/>
    <n v="700"/>
    <n v="100"/>
    <n v="100"/>
    <n v="900"/>
    <n v="100"/>
    <x v="0"/>
    <x v="8"/>
    <n v="2022"/>
    <n v="1"/>
    <x v="1"/>
  </r>
  <r>
    <d v="2022-09-17T00:00:00"/>
    <s v="DH02075"/>
    <x v="8"/>
    <n v="1"/>
    <n v="4000"/>
    <n v="4000"/>
    <n v="2400"/>
    <n v="400"/>
    <n v="400"/>
    <n v="3200"/>
    <n v="800"/>
    <x v="1"/>
    <x v="8"/>
    <n v="2022"/>
    <n v="1"/>
    <x v="1"/>
  </r>
  <r>
    <d v="2022-09-17T00:00:00"/>
    <s v="DH02076"/>
    <x v="0"/>
    <n v="5"/>
    <n v="1000"/>
    <n v="5000"/>
    <n v="3500"/>
    <n v="500"/>
    <n v="500"/>
    <n v="4500"/>
    <n v="500"/>
    <x v="2"/>
    <x v="8"/>
    <n v="2022"/>
    <n v="1"/>
    <x v="0"/>
  </r>
  <r>
    <d v="2022-09-17T00:00:00"/>
    <s v="DH02077"/>
    <x v="1"/>
    <n v="7"/>
    <n v="2500"/>
    <n v="17500"/>
    <n v="12250"/>
    <n v="1750"/>
    <n v="1750"/>
    <n v="15750"/>
    <n v="1750"/>
    <x v="3"/>
    <x v="8"/>
    <n v="2022"/>
    <n v="1"/>
    <x v="1"/>
  </r>
  <r>
    <d v="2022-09-17T00:00:00"/>
    <s v="DH02078"/>
    <x v="0"/>
    <n v="8"/>
    <n v="1000"/>
    <n v="8000"/>
    <n v="5600"/>
    <n v="800"/>
    <n v="800"/>
    <n v="7200"/>
    <n v="800"/>
    <x v="4"/>
    <x v="8"/>
    <n v="2022"/>
    <n v="1"/>
    <x v="1"/>
  </r>
  <r>
    <d v="2022-09-17T00:00:00"/>
    <s v="DH02079"/>
    <x v="1"/>
    <n v="1"/>
    <n v="2500"/>
    <n v="2500"/>
    <n v="1750"/>
    <n v="250"/>
    <n v="250"/>
    <n v="2250"/>
    <n v="250"/>
    <x v="5"/>
    <x v="8"/>
    <n v="2022"/>
    <n v="1"/>
    <x v="1"/>
  </r>
  <r>
    <d v="2022-09-17T00:00:00"/>
    <s v="DH02080"/>
    <x v="8"/>
    <n v="1"/>
    <n v="4000"/>
    <n v="4000"/>
    <n v="2400"/>
    <n v="400"/>
    <n v="400"/>
    <n v="3200"/>
    <n v="800"/>
    <x v="4"/>
    <x v="8"/>
    <n v="2022"/>
    <n v="1"/>
    <x v="0"/>
  </r>
  <r>
    <d v="2022-09-18T00:00:00"/>
    <s v="DH02081"/>
    <x v="2"/>
    <n v="1"/>
    <n v="3500"/>
    <n v="3500"/>
    <n v="2100"/>
    <n v="350"/>
    <n v="350"/>
    <n v="2800"/>
    <n v="700"/>
    <x v="5"/>
    <x v="8"/>
    <n v="2022"/>
    <n v="1"/>
    <x v="0"/>
  </r>
  <r>
    <d v="2022-09-18T00:00:00"/>
    <s v="DH02082"/>
    <x v="3"/>
    <n v="3"/>
    <n v="1200"/>
    <n v="3600"/>
    <n v="2520"/>
    <n v="360"/>
    <n v="360"/>
    <n v="3240"/>
    <n v="360"/>
    <x v="0"/>
    <x v="8"/>
    <n v="2022"/>
    <n v="1"/>
    <x v="1"/>
  </r>
  <r>
    <d v="2022-09-18T00:00:00"/>
    <s v="DH02083"/>
    <x v="4"/>
    <n v="4"/>
    <n v="450"/>
    <n v="1800"/>
    <n v="1260"/>
    <n v="180"/>
    <n v="180"/>
    <n v="1620"/>
    <n v="180"/>
    <x v="1"/>
    <x v="8"/>
    <n v="2022"/>
    <n v="1"/>
    <x v="0"/>
  </r>
  <r>
    <d v="2022-09-18T00:00:00"/>
    <s v="DH02084"/>
    <x v="0"/>
    <n v="4"/>
    <n v="1000"/>
    <n v="4000"/>
    <n v="2800"/>
    <n v="400"/>
    <n v="400"/>
    <n v="3600"/>
    <n v="400"/>
    <x v="2"/>
    <x v="8"/>
    <n v="2022"/>
    <n v="1"/>
    <x v="1"/>
  </r>
  <r>
    <d v="2022-09-18T00:00:00"/>
    <s v="DH02085"/>
    <x v="8"/>
    <n v="1"/>
    <n v="4000"/>
    <n v="4000"/>
    <n v="2400"/>
    <n v="400"/>
    <n v="400"/>
    <n v="3200"/>
    <n v="800"/>
    <x v="3"/>
    <x v="8"/>
    <n v="2022"/>
    <n v="1"/>
    <x v="1"/>
  </r>
  <r>
    <d v="2022-09-18T00:00:00"/>
    <s v="DH02086"/>
    <x v="1"/>
    <n v="1"/>
    <n v="2500"/>
    <n v="2500"/>
    <n v="1750"/>
    <n v="250"/>
    <n v="250"/>
    <n v="2250"/>
    <n v="250"/>
    <x v="0"/>
    <x v="8"/>
    <n v="2022"/>
    <n v="1"/>
    <x v="1"/>
  </r>
  <r>
    <d v="2022-09-18T00:00:00"/>
    <s v="DH02087"/>
    <x v="2"/>
    <n v="1"/>
    <n v="3500"/>
    <n v="3500"/>
    <n v="2100"/>
    <n v="350"/>
    <n v="350"/>
    <n v="2800"/>
    <n v="700"/>
    <x v="1"/>
    <x v="8"/>
    <n v="2022"/>
    <n v="1"/>
    <x v="1"/>
  </r>
  <r>
    <d v="2022-09-18T00:00:00"/>
    <s v="DH02088"/>
    <x v="6"/>
    <n v="2"/>
    <n v="1000"/>
    <n v="2000"/>
    <n v="1400"/>
    <n v="200"/>
    <n v="200"/>
    <n v="1800"/>
    <n v="200"/>
    <x v="1"/>
    <x v="8"/>
    <n v="2022"/>
    <n v="1"/>
    <x v="1"/>
  </r>
  <r>
    <d v="2022-09-18T00:00:00"/>
    <s v="DH02088"/>
    <x v="4"/>
    <n v="2"/>
    <n v="450"/>
    <n v="900"/>
    <n v="630"/>
    <n v="90"/>
    <n v="90"/>
    <n v="810"/>
    <n v="90"/>
    <x v="1"/>
    <x v="8"/>
    <n v="2022"/>
    <n v="0"/>
    <x v="1"/>
  </r>
  <r>
    <d v="2022-09-18T00:00:00"/>
    <s v="DH02088"/>
    <x v="5"/>
    <n v="3"/>
    <n v="500"/>
    <n v="1500"/>
    <n v="1050"/>
    <n v="150"/>
    <n v="150"/>
    <n v="1350"/>
    <n v="150"/>
    <x v="1"/>
    <x v="8"/>
    <n v="2022"/>
    <n v="0"/>
    <x v="1"/>
  </r>
  <r>
    <d v="2022-09-19T00:00:00"/>
    <s v="DH02089"/>
    <x v="5"/>
    <n v="8"/>
    <n v="500"/>
    <n v="4000"/>
    <n v="2800"/>
    <n v="400"/>
    <n v="400"/>
    <n v="3600"/>
    <n v="400"/>
    <x v="5"/>
    <x v="8"/>
    <n v="2022"/>
    <n v="1"/>
    <x v="1"/>
  </r>
  <r>
    <d v="2022-09-19T00:00:00"/>
    <s v="DH02090"/>
    <x v="0"/>
    <n v="9"/>
    <n v="1000"/>
    <n v="9000"/>
    <n v="6300"/>
    <n v="900"/>
    <n v="900"/>
    <n v="8100"/>
    <n v="900"/>
    <x v="0"/>
    <x v="8"/>
    <n v="2022"/>
    <n v="1"/>
    <x v="0"/>
  </r>
  <r>
    <d v="2022-09-19T00:00:00"/>
    <s v="DH02091"/>
    <x v="2"/>
    <n v="1"/>
    <n v="3500"/>
    <n v="3500"/>
    <n v="2100"/>
    <n v="350"/>
    <n v="350"/>
    <n v="2800"/>
    <n v="700"/>
    <x v="1"/>
    <x v="8"/>
    <n v="2022"/>
    <n v="1"/>
    <x v="1"/>
  </r>
  <r>
    <d v="2022-09-19T00:00:00"/>
    <s v="DH02092"/>
    <x v="1"/>
    <n v="3"/>
    <n v="2500"/>
    <n v="7500"/>
    <n v="5250"/>
    <n v="750"/>
    <n v="750"/>
    <n v="6750"/>
    <n v="750"/>
    <x v="2"/>
    <x v="8"/>
    <n v="2022"/>
    <n v="1"/>
    <x v="1"/>
  </r>
  <r>
    <d v="2022-09-19T00:00:00"/>
    <s v="DH02093"/>
    <x v="7"/>
    <n v="6"/>
    <n v="3200"/>
    <n v="19200"/>
    <n v="11520"/>
    <n v="1920"/>
    <n v="1920"/>
    <n v="15360"/>
    <n v="3840"/>
    <x v="3"/>
    <x v="8"/>
    <n v="2022"/>
    <n v="1"/>
    <x v="1"/>
  </r>
  <r>
    <d v="2022-09-19T00:00:00"/>
    <s v="DH02094"/>
    <x v="7"/>
    <n v="15"/>
    <n v="3200"/>
    <n v="48000"/>
    <n v="28800"/>
    <n v="4800"/>
    <n v="4800"/>
    <n v="38400"/>
    <n v="9600"/>
    <x v="4"/>
    <x v="8"/>
    <n v="2022"/>
    <n v="1"/>
    <x v="1"/>
  </r>
  <r>
    <d v="2022-09-19T00:00:00"/>
    <s v="DH02095"/>
    <x v="2"/>
    <n v="1"/>
    <n v="3500"/>
    <n v="3500"/>
    <n v="2100"/>
    <n v="350"/>
    <n v="350"/>
    <n v="2800"/>
    <n v="700"/>
    <x v="5"/>
    <x v="8"/>
    <n v="2022"/>
    <n v="1"/>
    <x v="1"/>
  </r>
  <r>
    <d v="2022-09-19T00:00:00"/>
    <s v="DH02096"/>
    <x v="5"/>
    <n v="7"/>
    <n v="500"/>
    <n v="3500"/>
    <n v="2450"/>
    <n v="350"/>
    <n v="350"/>
    <n v="3150"/>
    <n v="350"/>
    <x v="2"/>
    <x v="8"/>
    <n v="2022"/>
    <n v="1"/>
    <x v="0"/>
  </r>
  <r>
    <d v="2022-09-19T00:00:00"/>
    <s v="DH02096"/>
    <x v="1"/>
    <n v="4"/>
    <n v="2500"/>
    <n v="10000"/>
    <n v="7000"/>
    <n v="1000"/>
    <n v="1000"/>
    <n v="9000"/>
    <n v="1000"/>
    <x v="2"/>
    <x v="8"/>
    <n v="2022"/>
    <n v="0"/>
    <x v="0"/>
  </r>
  <r>
    <d v="2022-09-19T00:00:00"/>
    <s v="DH02096"/>
    <x v="3"/>
    <n v="1"/>
    <n v="1200"/>
    <n v="1200"/>
    <n v="840"/>
    <n v="120"/>
    <n v="120"/>
    <n v="1080"/>
    <n v="120"/>
    <x v="2"/>
    <x v="8"/>
    <n v="2022"/>
    <n v="0"/>
    <x v="0"/>
  </r>
  <r>
    <d v="2022-09-19T00:00:00"/>
    <s v="DH02096"/>
    <x v="0"/>
    <n v="5"/>
    <n v="1000"/>
    <n v="5000"/>
    <n v="3500"/>
    <n v="500"/>
    <n v="500"/>
    <n v="4500"/>
    <n v="500"/>
    <x v="2"/>
    <x v="8"/>
    <n v="2022"/>
    <n v="0"/>
    <x v="0"/>
  </r>
  <r>
    <d v="2022-09-19T00:00:00"/>
    <s v="DH02096"/>
    <x v="8"/>
    <n v="1"/>
    <n v="4000"/>
    <n v="4000"/>
    <n v="2400"/>
    <n v="400"/>
    <n v="400"/>
    <n v="3200"/>
    <n v="800"/>
    <x v="2"/>
    <x v="8"/>
    <n v="2022"/>
    <n v="0"/>
    <x v="0"/>
  </r>
  <r>
    <d v="2022-09-19T00:00:00"/>
    <s v="DH02096"/>
    <x v="1"/>
    <n v="1"/>
    <n v="2500"/>
    <n v="2500"/>
    <n v="1750"/>
    <n v="250"/>
    <n v="250"/>
    <n v="2250"/>
    <n v="250"/>
    <x v="2"/>
    <x v="8"/>
    <n v="2022"/>
    <n v="0"/>
    <x v="0"/>
  </r>
  <r>
    <d v="2022-09-20T00:00:00"/>
    <s v="DH02097"/>
    <x v="2"/>
    <n v="1"/>
    <n v="3500"/>
    <n v="3500"/>
    <n v="2100"/>
    <n v="350"/>
    <n v="350"/>
    <n v="2800"/>
    <n v="700"/>
    <x v="2"/>
    <x v="8"/>
    <n v="2022"/>
    <n v="1"/>
    <x v="1"/>
  </r>
  <r>
    <d v="2022-09-20T00:00:00"/>
    <s v="DH02098"/>
    <x v="6"/>
    <n v="1"/>
    <n v="1000"/>
    <n v="1000"/>
    <n v="700"/>
    <n v="100"/>
    <n v="100"/>
    <n v="900"/>
    <n v="100"/>
    <x v="3"/>
    <x v="8"/>
    <n v="2022"/>
    <n v="1"/>
    <x v="1"/>
  </r>
  <r>
    <d v="2022-09-20T00:00:00"/>
    <s v="DH02099"/>
    <x v="0"/>
    <n v="5"/>
    <n v="1000"/>
    <n v="5000"/>
    <n v="3500"/>
    <n v="500"/>
    <n v="500"/>
    <n v="4500"/>
    <n v="500"/>
    <x v="0"/>
    <x v="8"/>
    <n v="2022"/>
    <n v="1"/>
    <x v="0"/>
  </r>
  <r>
    <d v="2022-09-20T00:00:00"/>
    <s v="DH02100"/>
    <x v="1"/>
    <n v="1"/>
    <n v="2500"/>
    <n v="2500"/>
    <n v="1750"/>
    <n v="250"/>
    <n v="250"/>
    <n v="2250"/>
    <n v="250"/>
    <x v="1"/>
    <x v="8"/>
    <n v="2022"/>
    <n v="1"/>
    <x v="1"/>
  </r>
  <r>
    <d v="2022-09-20T00:00:00"/>
    <s v="DH02101"/>
    <x v="0"/>
    <n v="3"/>
    <n v="1000"/>
    <n v="3000"/>
    <n v="2100"/>
    <n v="300"/>
    <n v="300"/>
    <n v="2700"/>
    <n v="300"/>
    <x v="2"/>
    <x v="8"/>
    <n v="2022"/>
    <n v="1"/>
    <x v="1"/>
  </r>
  <r>
    <d v="2022-09-20T00:00:00"/>
    <s v="DH02102"/>
    <x v="0"/>
    <n v="5"/>
    <n v="1000"/>
    <n v="5000"/>
    <n v="3500"/>
    <n v="500"/>
    <n v="500"/>
    <n v="4500"/>
    <n v="500"/>
    <x v="3"/>
    <x v="8"/>
    <n v="2022"/>
    <n v="1"/>
    <x v="1"/>
  </r>
  <r>
    <d v="2022-09-20T00:00:00"/>
    <s v="DH02103"/>
    <x v="1"/>
    <n v="1"/>
    <n v="2500"/>
    <n v="2500"/>
    <n v="1750"/>
    <n v="250"/>
    <n v="250"/>
    <n v="2250"/>
    <n v="250"/>
    <x v="2"/>
    <x v="8"/>
    <n v="2022"/>
    <n v="1"/>
    <x v="1"/>
  </r>
  <r>
    <d v="2022-09-20T00:00:00"/>
    <s v="DH02104"/>
    <x v="2"/>
    <n v="1"/>
    <n v="3500"/>
    <n v="3500"/>
    <n v="2100"/>
    <n v="350"/>
    <n v="350"/>
    <n v="2800"/>
    <n v="700"/>
    <x v="2"/>
    <x v="8"/>
    <n v="2022"/>
    <n v="1"/>
    <x v="1"/>
  </r>
  <r>
    <d v="2022-09-20T00:00:00"/>
    <s v="DH02104"/>
    <x v="3"/>
    <n v="3"/>
    <n v="1200"/>
    <n v="3600"/>
    <n v="2520"/>
    <n v="360"/>
    <n v="360"/>
    <n v="3240"/>
    <n v="360"/>
    <x v="2"/>
    <x v="8"/>
    <n v="2022"/>
    <n v="0"/>
    <x v="1"/>
  </r>
  <r>
    <d v="2022-09-20T00:00:00"/>
    <s v="DH02104"/>
    <x v="4"/>
    <n v="2"/>
    <n v="450"/>
    <n v="900"/>
    <n v="630"/>
    <n v="90"/>
    <n v="90"/>
    <n v="810"/>
    <n v="90"/>
    <x v="2"/>
    <x v="8"/>
    <n v="2022"/>
    <n v="0"/>
    <x v="1"/>
  </r>
  <r>
    <d v="2022-09-21T00:00:00"/>
    <s v="DH02105"/>
    <x v="5"/>
    <n v="1"/>
    <n v="500"/>
    <n v="500"/>
    <n v="350"/>
    <n v="50"/>
    <n v="50"/>
    <n v="450"/>
    <n v="50"/>
    <x v="0"/>
    <x v="8"/>
    <n v="2022"/>
    <n v="1"/>
    <x v="0"/>
  </r>
  <r>
    <d v="2022-09-21T00:00:00"/>
    <s v="DH02106"/>
    <x v="6"/>
    <n v="4"/>
    <n v="1000"/>
    <n v="4000"/>
    <n v="2800"/>
    <n v="400"/>
    <n v="400"/>
    <n v="3600"/>
    <n v="400"/>
    <x v="1"/>
    <x v="8"/>
    <n v="2022"/>
    <n v="1"/>
    <x v="1"/>
  </r>
  <r>
    <d v="2022-09-21T00:00:00"/>
    <s v="DH02107"/>
    <x v="7"/>
    <n v="10"/>
    <n v="3200"/>
    <n v="32000"/>
    <n v="19200"/>
    <n v="3200"/>
    <n v="3200"/>
    <n v="25600"/>
    <n v="6400"/>
    <x v="2"/>
    <x v="8"/>
    <n v="2022"/>
    <n v="1"/>
    <x v="1"/>
  </r>
  <r>
    <d v="2022-09-21T00:00:00"/>
    <s v="DH02108"/>
    <x v="8"/>
    <n v="1"/>
    <n v="4000"/>
    <n v="4000"/>
    <n v="2400"/>
    <n v="400"/>
    <n v="400"/>
    <n v="3200"/>
    <n v="800"/>
    <x v="3"/>
    <x v="8"/>
    <n v="2022"/>
    <n v="1"/>
    <x v="1"/>
  </r>
  <r>
    <d v="2022-09-21T00:00:00"/>
    <s v="DH02109"/>
    <x v="8"/>
    <n v="1"/>
    <n v="4000"/>
    <n v="4000"/>
    <n v="2400"/>
    <n v="400"/>
    <n v="400"/>
    <n v="3200"/>
    <n v="800"/>
    <x v="0"/>
    <x v="8"/>
    <n v="2022"/>
    <n v="1"/>
    <x v="1"/>
  </r>
  <r>
    <d v="2022-09-21T00:00:00"/>
    <s v="DH02110"/>
    <x v="8"/>
    <n v="1"/>
    <n v="4000"/>
    <n v="4000"/>
    <n v="2400"/>
    <n v="400"/>
    <n v="400"/>
    <n v="3200"/>
    <n v="800"/>
    <x v="1"/>
    <x v="8"/>
    <n v="2022"/>
    <n v="1"/>
    <x v="0"/>
  </r>
  <r>
    <d v="2022-09-21T00:00:00"/>
    <s v="DH02111"/>
    <x v="2"/>
    <n v="1"/>
    <n v="3500"/>
    <n v="3500"/>
    <n v="2100"/>
    <n v="350"/>
    <n v="350"/>
    <n v="2800"/>
    <n v="700"/>
    <x v="2"/>
    <x v="8"/>
    <n v="2022"/>
    <n v="1"/>
    <x v="1"/>
  </r>
  <r>
    <d v="2022-09-21T00:00:00"/>
    <s v="DH02112"/>
    <x v="3"/>
    <n v="1"/>
    <n v="1200"/>
    <n v="1200"/>
    <n v="840"/>
    <n v="120"/>
    <n v="120"/>
    <n v="1080"/>
    <n v="120"/>
    <x v="3"/>
    <x v="8"/>
    <n v="2022"/>
    <n v="1"/>
    <x v="0"/>
  </r>
  <r>
    <d v="2022-09-22T00:00:00"/>
    <s v="DH02113"/>
    <x v="4"/>
    <n v="1"/>
    <n v="450"/>
    <n v="450"/>
    <n v="315"/>
    <n v="45"/>
    <n v="45"/>
    <n v="405"/>
    <n v="45"/>
    <x v="0"/>
    <x v="8"/>
    <n v="2022"/>
    <n v="1"/>
    <x v="1"/>
  </r>
  <r>
    <d v="2022-09-22T00:00:00"/>
    <s v="DH02114"/>
    <x v="5"/>
    <n v="1"/>
    <n v="500"/>
    <n v="500"/>
    <n v="350"/>
    <n v="50"/>
    <n v="50"/>
    <n v="450"/>
    <n v="50"/>
    <x v="1"/>
    <x v="8"/>
    <n v="2022"/>
    <n v="1"/>
    <x v="1"/>
  </r>
  <r>
    <d v="2022-09-22T00:00:00"/>
    <s v="DH02115"/>
    <x v="6"/>
    <n v="1"/>
    <n v="1000"/>
    <n v="1000"/>
    <n v="700"/>
    <n v="100"/>
    <n v="100"/>
    <n v="900"/>
    <n v="100"/>
    <x v="2"/>
    <x v="8"/>
    <n v="2022"/>
    <n v="1"/>
    <x v="1"/>
  </r>
  <r>
    <d v="2022-09-22T00:00:00"/>
    <s v="DH02116"/>
    <x v="6"/>
    <n v="5"/>
    <n v="1000"/>
    <n v="5000"/>
    <n v="3500"/>
    <n v="500"/>
    <n v="500"/>
    <n v="4500"/>
    <n v="500"/>
    <x v="3"/>
    <x v="8"/>
    <n v="2022"/>
    <n v="1"/>
    <x v="1"/>
  </r>
  <r>
    <d v="2022-09-22T00:00:00"/>
    <s v="DH02117"/>
    <x v="8"/>
    <n v="1"/>
    <n v="4000"/>
    <n v="4000"/>
    <n v="2400"/>
    <n v="400"/>
    <n v="400"/>
    <n v="3200"/>
    <n v="800"/>
    <x v="4"/>
    <x v="8"/>
    <n v="2022"/>
    <n v="1"/>
    <x v="1"/>
  </r>
  <r>
    <d v="2022-09-22T00:00:00"/>
    <s v="DH02118"/>
    <x v="0"/>
    <n v="3"/>
    <n v="1000"/>
    <n v="3000"/>
    <n v="2100"/>
    <n v="300"/>
    <n v="300"/>
    <n v="2700"/>
    <n v="300"/>
    <x v="5"/>
    <x v="8"/>
    <n v="2022"/>
    <n v="1"/>
    <x v="1"/>
  </r>
  <r>
    <d v="2022-09-22T00:00:00"/>
    <s v="DH02119"/>
    <x v="1"/>
    <n v="5"/>
    <n v="2500"/>
    <n v="12500"/>
    <n v="8750"/>
    <n v="1250"/>
    <n v="1250"/>
    <n v="11250"/>
    <n v="1250"/>
    <x v="0"/>
    <x v="8"/>
    <n v="2022"/>
    <n v="1"/>
    <x v="1"/>
  </r>
  <r>
    <d v="2022-09-22T00:00:00"/>
    <s v="DH02120"/>
    <x v="0"/>
    <n v="1"/>
    <n v="1000"/>
    <n v="1000"/>
    <n v="700"/>
    <n v="100"/>
    <n v="100"/>
    <n v="900"/>
    <n v="100"/>
    <x v="0"/>
    <x v="8"/>
    <n v="2022"/>
    <n v="1"/>
    <x v="1"/>
  </r>
  <r>
    <d v="2022-09-22T00:00:00"/>
    <s v="DH02120"/>
    <x v="1"/>
    <n v="1"/>
    <n v="2500"/>
    <n v="2500"/>
    <n v="1750"/>
    <n v="250"/>
    <n v="250"/>
    <n v="2250"/>
    <n v="250"/>
    <x v="0"/>
    <x v="8"/>
    <n v="2022"/>
    <n v="0"/>
    <x v="1"/>
  </r>
  <r>
    <d v="2022-09-22T00:00:00"/>
    <s v="DH02120"/>
    <x v="8"/>
    <n v="1"/>
    <n v="4000"/>
    <n v="4000"/>
    <n v="2400"/>
    <n v="400"/>
    <n v="400"/>
    <n v="3200"/>
    <n v="800"/>
    <x v="0"/>
    <x v="8"/>
    <n v="2022"/>
    <n v="0"/>
    <x v="1"/>
  </r>
  <r>
    <d v="2022-09-23T00:00:00"/>
    <s v="DH02121"/>
    <x v="2"/>
    <n v="1"/>
    <n v="3500"/>
    <n v="3500"/>
    <n v="2100"/>
    <n v="350"/>
    <n v="350"/>
    <n v="2800"/>
    <n v="700"/>
    <x v="4"/>
    <x v="8"/>
    <n v="2022"/>
    <n v="1"/>
    <x v="0"/>
  </r>
  <r>
    <d v="2022-09-23T00:00:00"/>
    <s v="DH02122"/>
    <x v="3"/>
    <n v="1"/>
    <n v="1200"/>
    <n v="1200"/>
    <n v="840"/>
    <n v="120"/>
    <n v="120"/>
    <n v="1080"/>
    <n v="120"/>
    <x v="5"/>
    <x v="8"/>
    <n v="2022"/>
    <n v="1"/>
    <x v="1"/>
  </r>
  <r>
    <d v="2022-09-23T00:00:00"/>
    <s v="DH02123"/>
    <x v="4"/>
    <n v="4"/>
    <n v="450"/>
    <n v="1800"/>
    <n v="1260"/>
    <n v="180"/>
    <n v="180"/>
    <n v="1620"/>
    <n v="180"/>
    <x v="4"/>
    <x v="8"/>
    <n v="2022"/>
    <n v="1"/>
    <x v="1"/>
  </r>
  <r>
    <d v="2022-09-23T00:00:00"/>
    <s v="DH02124"/>
    <x v="0"/>
    <n v="2"/>
    <n v="1000"/>
    <n v="2000"/>
    <n v="1400"/>
    <n v="200"/>
    <n v="200"/>
    <n v="1800"/>
    <n v="200"/>
    <x v="5"/>
    <x v="8"/>
    <n v="2022"/>
    <n v="1"/>
    <x v="0"/>
  </r>
  <r>
    <d v="2022-09-23T00:00:00"/>
    <s v="DH02125"/>
    <x v="8"/>
    <n v="1"/>
    <n v="4000"/>
    <n v="4000"/>
    <n v="2400"/>
    <n v="400"/>
    <n v="400"/>
    <n v="3200"/>
    <n v="800"/>
    <x v="0"/>
    <x v="8"/>
    <n v="2022"/>
    <n v="1"/>
    <x v="1"/>
  </r>
  <r>
    <d v="2022-09-23T00:00:00"/>
    <s v="DH02126"/>
    <x v="1"/>
    <n v="3"/>
    <n v="2500"/>
    <n v="7500"/>
    <n v="5250"/>
    <n v="750"/>
    <n v="750"/>
    <n v="6750"/>
    <n v="750"/>
    <x v="1"/>
    <x v="8"/>
    <n v="2022"/>
    <n v="1"/>
    <x v="1"/>
  </r>
  <r>
    <d v="2022-09-23T00:00:00"/>
    <s v="DH02127"/>
    <x v="2"/>
    <n v="1"/>
    <n v="3500"/>
    <n v="3500"/>
    <n v="2100"/>
    <n v="350"/>
    <n v="350"/>
    <n v="2800"/>
    <n v="700"/>
    <x v="2"/>
    <x v="8"/>
    <n v="2022"/>
    <n v="1"/>
    <x v="1"/>
  </r>
  <r>
    <d v="2022-09-23T00:00:00"/>
    <s v="DH02128"/>
    <x v="6"/>
    <n v="2"/>
    <n v="1000"/>
    <n v="2000"/>
    <n v="1400"/>
    <n v="200"/>
    <n v="200"/>
    <n v="1800"/>
    <n v="200"/>
    <x v="3"/>
    <x v="8"/>
    <n v="2022"/>
    <n v="1"/>
    <x v="1"/>
  </r>
  <r>
    <d v="2022-09-24T00:00:00"/>
    <s v="DH02129"/>
    <x v="4"/>
    <n v="4"/>
    <n v="450"/>
    <n v="1800"/>
    <n v="1260"/>
    <n v="180"/>
    <n v="180"/>
    <n v="1620"/>
    <n v="180"/>
    <x v="2"/>
    <x v="8"/>
    <n v="2022"/>
    <n v="1"/>
    <x v="1"/>
  </r>
  <r>
    <d v="2022-09-24T00:00:00"/>
    <s v="DH02130"/>
    <x v="5"/>
    <n v="5"/>
    <n v="500"/>
    <n v="2500"/>
    <n v="1750"/>
    <n v="250"/>
    <n v="250"/>
    <n v="2250"/>
    <n v="250"/>
    <x v="3"/>
    <x v="8"/>
    <n v="2022"/>
    <n v="1"/>
    <x v="1"/>
  </r>
  <r>
    <d v="2022-09-24T00:00:00"/>
    <s v="DH02131"/>
    <x v="5"/>
    <n v="8"/>
    <n v="500"/>
    <n v="4000"/>
    <n v="2800"/>
    <n v="400"/>
    <n v="400"/>
    <n v="3600"/>
    <n v="400"/>
    <x v="4"/>
    <x v="8"/>
    <n v="2022"/>
    <n v="1"/>
    <x v="1"/>
  </r>
  <r>
    <d v="2022-09-24T00:00:00"/>
    <s v="DH02132"/>
    <x v="0"/>
    <n v="2"/>
    <n v="1000"/>
    <n v="2000"/>
    <n v="1400"/>
    <n v="200"/>
    <n v="200"/>
    <n v="1800"/>
    <n v="200"/>
    <x v="5"/>
    <x v="8"/>
    <n v="2022"/>
    <n v="1"/>
    <x v="1"/>
  </r>
  <r>
    <d v="2022-09-24T00:00:00"/>
    <s v="DH02133"/>
    <x v="2"/>
    <n v="1"/>
    <n v="3500"/>
    <n v="3500"/>
    <n v="2100"/>
    <n v="350"/>
    <n v="350"/>
    <n v="2800"/>
    <n v="700"/>
    <x v="2"/>
    <x v="8"/>
    <n v="2022"/>
    <n v="1"/>
    <x v="1"/>
  </r>
  <r>
    <d v="2022-09-24T00:00:00"/>
    <s v="DH02134"/>
    <x v="1"/>
    <n v="7"/>
    <n v="2500"/>
    <n v="17500"/>
    <n v="12250"/>
    <n v="1750"/>
    <n v="1750"/>
    <n v="15750"/>
    <n v="1750"/>
    <x v="3"/>
    <x v="8"/>
    <n v="2022"/>
    <n v="1"/>
    <x v="1"/>
  </r>
  <r>
    <d v="2022-09-24T00:00:00"/>
    <s v="DH02135"/>
    <x v="7"/>
    <n v="8"/>
    <n v="3200"/>
    <n v="25600"/>
    <n v="15360"/>
    <n v="2560"/>
    <n v="2560"/>
    <n v="20480"/>
    <n v="5120"/>
    <x v="4"/>
    <x v="8"/>
    <n v="2022"/>
    <n v="1"/>
    <x v="0"/>
  </r>
  <r>
    <d v="2022-09-24T00:00:00"/>
    <s v="DH02136"/>
    <x v="7"/>
    <n v="1"/>
    <n v="3200"/>
    <n v="3200"/>
    <n v="1920"/>
    <n v="320"/>
    <n v="320"/>
    <n v="2560"/>
    <n v="640"/>
    <x v="3"/>
    <x v="8"/>
    <n v="2022"/>
    <n v="1"/>
    <x v="1"/>
  </r>
  <r>
    <d v="2022-09-24T00:00:00"/>
    <s v="DH02136"/>
    <x v="2"/>
    <n v="1"/>
    <n v="3500"/>
    <n v="3500"/>
    <n v="2100"/>
    <n v="350"/>
    <n v="350"/>
    <n v="2800"/>
    <n v="700"/>
    <x v="3"/>
    <x v="8"/>
    <n v="2022"/>
    <n v="0"/>
    <x v="1"/>
  </r>
  <r>
    <d v="2022-09-24T00:00:00"/>
    <s v="DH02136"/>
    <x v="5"/>
    <n v="4"/>
    <n v="500"/>
    <n v="2000"/>
    <n v="1400"/>
    <n v="200"/>
    <n v="200"/>
    <n v="1800"/>
    <n v="200"/>
    <x v="3"/>
    <x v="8"/>
    <n v="2022"/>
    <n v="0"/>
    <x v="1"/>
  </r>
  <r>
    <d v="2022-09-25T00:00:00"/>
    <s v="DH02137"/>
    <x v="1"/>
    <n v="6"/>
    <n v="2500"/>
    <n v="15000"/>
    <n v="10500"/>
    <n v="1500"/>
    <n v="1500"/>
    <n v="13500"/>
    <n v="1500"/>
    <x v="2"/>
    <x v="8"/>
    <n v="2022"/>
    <n v="1"/>
    <x v="1"/>
  </r>
  <r>
    <d v="2022-09-25T00:00:00"/>
    <s v="DH02138"/>
    <x v="3"/>
    <n v="7"/>
    <n v="1200"/>
    <n v="8400"/>
    <n v="5880"/>
    <n v="840"/>
    <n v="840"/>
    <n v="7560"/>
    <n v="840"/>
    <x v="3"/>
    <x v="8"/>
    <n v="2022"/>
    <n v="1"/>
    <x v="1"/>
  </r>
  <r>
    <d v="2022-09-25T00:00:00"/>
    <s v="DH02139"/>
    <x v="0"/>
    <n v="4"/>
    <n v="1000"/>
    <n v="4000"/>
    <n v="2800"/>
    <n v="400"/>
    <n v="400"/>
    <n v="3600"/>
    <n v="400"/>
    <x v="0"/>
    <x v="8"/>
    <n v="2022"/>
    <n v="1"/>
    <x v="1"/>
  </r>
  <r>
    <d v="2022-09-25T00:00:00"/>
    <s v="DH02140"/>
    <x v="8"/>
    <n v="1"/>
    <n v="4000"/>
    <n v="4000"/>
    <n v="2400"/>
    <n v="400"/>
    <n v="400"/>
    <n v="3200"/>
    <n v="800"/>
    <x v="1"/>
    <x v="8"/>
    <n v="2022"/>
    <n v="1"/>
    <x v="0"/>
  </r>
  <r>
    <d v="2022-09-25T00:00:00"/>
    <s v="DH02141"/>
    <x v="0"/>
    <n v="2"/>
    <n v="1000"/>
    <n v="2000"/>
    <n v="1400"/>
    <n v="200"/>
    <n v="200"/>
    <n v="1800"/>
    <n v="200"/>
    <x v="2"/>
    <x v="8"/>
    <n v="2022"/>
    <n v="1"/>
    <x v="1"/>
  </r>
  <r>
    <d v="2022-09-25T00:00:00"/>
    <s v="DH02142"/>
    <x v="1"/>
    <n v="1"/>
    <n v="2500"/>
    <n v="2500"/>
    <n v="1750"/>
    <n v="250"/>
    <n v="250"/>
    <n v="2250"/>
    <n v="250"/>
    <x v="3"/>
    <x v="8"/>
    <n v="2022"/>
    <n v="1"/>
    <x v="0"/>
  </r>
  <r>
    <d v="2022-09-25T00:00:00"/>
    <s v="DH02143"/>
    <x v="2"/>
    <n v="1"/>
    <n v="3500"/>
    <n v="3500"/>
    <n v="2100"/>
    <n v="350"/>
    <n v="350"/>
    <n v="2800"/>
    <n v="700"/>
    <x v="2"/>
    <x v="8"/>
    <n v="2022"/>
    <n v="1"/>
    <x v="1"/>
  </r>
  <r>
    <d v="2022-09-25T00:00:00"/>
    <s v="DH02144"/>
    <x v="3"/>
    <n v="2"/>
    <n v="1200"/>
    <n v="2400"/>
    <n v="1680"/>
    <n v="240"/>
    <n v="240"/>
    <n v="2160"/>
    <n v="240"/>
    <x v="3"/>
    <x v="8"/>
    <n v="2022"/>
    <n v="1"/>
    <x v="1"/>
  </r>
  <r>
    <d v="2022-09-26T00:00:00"/>
    <s v="DH02145"/>
    <x v="4"/>
    <n v="1"/>
    <n v="450"/>
    <n v="450"/>
    <n v="315"/>
    <n v="45"/>
    <n v="45"/>
    <n v="405"/>
    <n v="45"/>
    <x v="4"/>
    <x v="8"/>
    <n v="2022"/>
    <n v="1"/>
    <x v="1"/>
  </r>
  <r>
    <d v="2022-09-26T00:00:00"/>
    <s v="DH02146"/>
    <x v="5"/>
    <n v="3"/>
    <n v="500"/>
    <n v="1500"/>
    <n v="1050"/>
    <n v="150"/>
    <n v="150"/>
    <n v="1350"/>
    <n v="150"/>
    <x v="5"/>
    <x v="8"/>
    <n v="2022"/>
    <n v="1"/>
    <x v="1"/>
  </r>
  <r>
    <d v="2022-09-26T00:00:00"/>
    <s v="DH02147"/>
    <x v="6"/>
    <n v="1"/>
    <n v="1000"/>
    <n v="1000"/>
    <n v="700"/>
    <n v="100"/>
    <n v="100"/>
    <n v="900"/>
    <n v="100"/>
    <x v="0"/>
    <x v="8"/>
    <n v="2022"/>
    <n v="1"/>
    <x v="1"/>
  </r>
  <r>
    <d v="2022-09-26T00:00:00"/>
    <s v="DH02148"/>
    <x v="7"/>
    <n v="2"/>
    <n v="3200"/>
    <n v="6400"/>
    <n v="3840"/>
    <n v="640"/>
    <n v="640"/>
    <n v="5120"/>
    <n v="1280"/>
    <x v="1"/>
    <x v="8"/>
    <n v="2022"/>
    <n v="1"/>
    <x v="1"/>
  </r>
  <r>
    <d v="2022-09-26T00:00:00"/>
    <s v="DH02149"/>
    <x v="8"/>
    <n v="1"/>
    <n v="4000"/>
    <n v="4000"/>
    <n v="2400"/>
    <n v="400"/>
    <n v="400"/>
    <n v="3200"/>
    <n v="800"/>
    <x v="2"/>
    <x v="8"/>
    <n v="2022"/>
    <n v="1"/>
    <x v="1"/>
  </r>
  <r>
    <d v="2022-09-26T00:00:00"/>
    <s v="DH02150"/>
    <x v="8"/>
    <n v="1"/>
    <n v="4000"/>
    <n v="4000"/>
    <n v="2400"/>
    <n v="400"/>
    <n v="400"/>
    <n v="3200"/>
    <n v="800"/>
    <x v="3"/>
    <x v="8"/>
    <n v="2022"/>
    <n v="1"/>
    <x v="1"/>
  </r>
  <r>
    <d v="2022-09-26T00:00:00"/>
    <s v="DH02151"/>
    <x v="8"/>
    <n v="1"/>
    <n v="4000"/>
    <n v="4000"/>
    <n v="2400"/>
    <n v="400"/>
    <n v="400"/>
    <n v="3200"/>
    <n v="800"/>
    <x v="0"/>
    <x v="8"/>
    <n v="2022"/>
    <n v="1"/>
    <x v="1"/>
  </r>
  <r>
    <d v="2022-09-26T00:00:00"/>
    <s v="DH02152"/>
    <x v="2"/>
    <n v="1"/>
    <n v="3500"/>
    <n v="3500"/>
    <n v="2100"/>
    <n v="350"/>
    <n v="350"/>
    <n v="2800"/>
    <n v="700"/>
    <x v="1"/>
    <x v="8"/>
    <n v="2022"/>
    <n v="1"/>
    <x v="1"/>
  </r>
  <r>
    <d v="2022-09-26T00:00:00"/>
    <s v="DH02152"/>
    <x v="3"/>
    <n v="4"/>
    <n v="1200"/>
    <n v="4800"/>
    <n v="3360"/>
    <n v="480"/>
    <n v="480"/>
    <n v="4320"/>
    <n v="480"/>
    <x v="1"/>
    <x v="8"/>
    <n v="2022"/>
    <n v="0"/>
    <x v="1"/>
  </r>
  <r>
    <d v="2022-09-26T00:00:00"/>
    <s v="DH02152"/>
    <x v="4"/>
    <n v="5"/>
    <n v="450"/>
    <n v="2250"/>
    <n v="1575"/>
    <n v="225"/>
    <n v="225"/>
    <n v="2025"/>
    <n v="225"/>
    <x v="1"/>
    <x v="8"/>
    <n v="2022"/>
    <n v="0"/>
    <x v="1"/>
  </r>
  <r>
    <d v="2022-09-27T00:00:00"/>
    <s v="DH02153"/>
    <x v="5"/>
    <n v="8"/>
    <n v="500"/>
    <n v="4000"/>
    <n v="2800"/>
    <n v="400"/>
    <n v="400"/>
    <n v="3600"/>
    <n v="400"/>
    <x v="0"/>
    <x v="8"/>
    <n v="2022"/>
    <n v="1"/>
    <x v="0"/>
  </r>
  <r>
    <d v="2022-09-27T00:00:00"/>
    <s v="DH02154"/>
    <x v="6"/>
    <n v="2"/>
    <n v="1000"/>
    <n v="2000"/>
    <n v="1400"/>
    <n v="200"/>
    <n v="200"/>
    <n v="1800"/>
    <n v="200"/>
    <x v="1"/>
    <x v="8"/>
    <n v="2022"/>
    <n v="1"/>
    <x v="1"/>
  </r>
  <r>
    <d v="2022-09-27T00:00:00"/>
    <s v="DH02155"/>
    <x v="6"/>
    <n v="1"/>
    <n v="1000"/>
    <n v="1000"/>
    <n v="700"/>
    <n v="100"/>
    <n v="100"/>
    <n v="900"/>
    <n v="100"/>
    <x v="2"/>
    <x v="8"/>
    <n v="2022"/>
    <n v="1"/>
    <x v="1"/>
  </r>
  <r>
    <d v="2022-09-27T00:00:00"/>
    <s v="DH02156"/>
    <x v="8"/>
    <n v="1"/>
    <n v="4000"/>
    <n v="4000"/>
    <n v="2400"/>
    <n v="400"/>
    <n v="400"/>
    <n v="3200"/>
    <n v="800"/>
    <x v="3"/>
    <x v="8"/>
    <n v="2022"/>
    <n v="1"/>
    <x v="1"/>
  </r>
  <r>
    <d v="2022-09-27T00:00:00"/>
    <s v="DH02157"/>
    <x v="0"/>
    <n v="8"/>
    <n v="1000"/>
    <n v="8000"/>
    <n v="5600"/>
    <n v="800"/>
    <n v="800"/>
    <n v="7200"/>
    <n v="800"/>
    <x v="4"/>
    <x v="8"/>
    <n v="2022"/>
    <n v="1"/>
    <x v="1"/>
  </r>
  <r>
    <d v="2022-09-27T00:00:00"/>
    <s v="DH02158"/>
    <x v="1"/>
    <n v="1"/>
    <n v="2500"/>
    <n v="2500"/>
    <n v="1750"/>
    <n v="250"/>
    <n v="250"/>
    <n v="2250"/>
    <n v="250"/>
    <x v="5"/>
    <x v="8"/>
    <n v="2022"/>
    <n v="1"/>
    <x v="1"/>
  </r>
  <r>
    <d v="2022-09-27T00:00:00"/>
    <s v="DH02159"/>
    <x v="0"/>
    <n v="2"/>
    <n v="1000"/>
    <n v="2000"/>
    <n v="1400"/>
    <n v="200"/>
    <n v="200"/>
    <n v="1800"/>
    <n v="200"/>
    <x v="0"/>
    <x v="8"/>
    <n v="2022"/>
    <n v="1"/>
    <x v="1"/>
  </r>
  <r>
    <d v="2022-09-27T00:00:00"/>
    <s v="DH02160"/>
    <x v="1"/>
    <n v="4"/>
    <n v="2500"/>
    <n v="10000"/>
    <n v="7000"/>
    <n v="1000"/>
    <n v="1000"/>
    <n v="9000"/>
    <n v="1000"/>
    <x v="1"/>
    <x v="8"/>
    <n v="2022"/>
    <n v="1"/>
    <x v="0"/>
  </r>
  <r>
    <d v="2022-09-28T00:00:00"/>
    <s v="DH02161"/>
    <x v="8"/>
    <n v="1"/>
    <n v="4000"/>
    <n v="4000"/>
    <n v="2400"/>
    <n v="400"/>
    <n v="400"/>
    <n v="3200"/>
    <n v="800"/>
    <x v="2"/>
    <x v="8"/>
    <n v="2022"/>
    <n v="1"/>
    <x v="1"/>
  </r>
  <r>
    <d v="2022-09-28T00:00:00"/>
    <s v="DH02162"/>
    <x v="2"/>
    <n v="1"/>
    <n v="3500"/>
    <n v="3500"/>
    <n v="2100"/>
    <n v="350"/>
    <n v="350"/>
    <n v="2800"/>
    <n v="700"/>
    <x v="3"/>
    <x v="8"/>
    <n v="2022"/>
    <n v="1"/>
    <x v="0"/>
  </r>
  <r>
    <d v="2022-09-28T00:00:00"/>
    <s v="DH02163"/>
    <x v="3"/>
    <n v="4"/>
    <n v="1200"/>
    <n v="4800"/>
    <n v="3360"/>
    <n v="480"/>
    <n v="480"/>
    <n v="4320"/>
    <n v="480"/>
    <x v="4"/>
    <x v="8"/>
    <n v="2022"/>
    <n v="1"/>
    <x v="0"/>
  </r>
  <r>
    <d v="2022-09-28T00:00:00"/>
    <s v="DH02164"/>
    <x v="4"/>
    <n v="1"/>
    <n v="450"/>
    <n v="450"/>
    <n v="315"/>
    <n v="45"/>
    <n v="45"/>
    <n v="405"/>
    <n v="45"/>
    <x v="5"/>
    <x v="8"/>
    <n v="2022"/>
    <n v="1"/>
    <x v="1"/>
  </r>
  <r>
    <d v="2022-09-28T00:00:00"/>
    <s v="DH02165"/>
    <x v="0"/>
    <n v="2"/>
    <n v="1000"/>
    <n v="2000"/>
    <n v="1400"/>
    <n v="200"/>
    <n v="200"/>
    <n v="1800"/>
    <n v="200"/>
    <x v="4"/>
    <x v="8"/>
    <n v="2022"/>
    <n v="1"/>
    <x v="0"/>
  </r>
  <r>
    <d v="2022-09-28T00:00:00"/>
    <s v="DH02166"/>
    <x v="8"/>
    <n v="1"/>
    <n v="4000"/>
    <n v="4000"/>
    <n v="2400"/>
    <n v="400"/>
    <n v="400"/>
    <n v="3200"/>
    <n v="800"/>
    <x v="5"/>
    <x v="8"/>
    <n v="2022"/>
    <n v="1"/>
    <x v="0"/>
  </r>
  <r>
    <d v="2022-09-28T00:00:00"/>
    <s v="DH02167"/>
    <x v="1"/>
    <n v="6"/>
    <n v="2500"/>
    <n v="15000"/>
    <n v="10500"/>
    <n v="1500"/>
    <n v="1500"/>
    <n v="13500"/>
    <n v="1500"/>
    <x v="0"/>
    <x v="8"/>
    <n v="2022"/>
    <n v="1"/>
    <x v="0"/>
  </r>
  <r>
    <d v="2022-09-28T00:00:00"/>
    <s v="DH02168"/>
    <x v="2"/>
    <n v="1"/>
    <n v="3500"/>
    <n v="3500"/>
    <n v="2100"/>
    <n v="350"/>
    <n v="350"/>
    <n v="2800"/>
    <n v="700"/>
    <x v="1"/>
    <x v="8"/>
    <n v="2022"/>
    <n v="1"/>
    <x v="0"/>
  </r>
  <r>
    <d v="2022-09-28T00:00:00"/>
    <s v="DH02168"/>
    <x v="6"/>
    <n v="1"/>
    <n v="1000"/>
    <n v="1000"/>
    <n v="700"/>
    <n v="100"/>
    <n v="100"/>
    <n v="900"/>
    <n v="100"/>
    <x v="1"/>
    <x v="8"/>
    <n v="2022"/>
    <n v="0"/>
    <x v="0"/>
  </r>
  <r>
    <d v="2022-09-28T00:00:00"/>
    <s v="DH02168"/>
    <x v="4"/>
    <n v="1"/>
    <n v="450"/>
    <n v="450"/>
    <n v="315"/>
    <n v="45"/>
    <n v="45"/>
    <n v="405"/>
    <n v="45"/>
    <x v="1"/>
    <x v="8"/>
    <n v="2022"/>
    <n v="0"/>
    <x v="0"/>
  </r>
  <r>
    <d v="2022-09-28T00:00:00"/>
    <s v="DH02168"/>
    <x v="5"/>
    <n v="3"/>
    <n v="500"/>
    <n v="1500"/>
    <n v="1050"/>
    <n v="150"/>
    <n v="150"/>
    <n v="1350"/>
    <n v="150"/>
    <x v="1"/>
    <x v="8"/>
    <n v="2022"/>
    <n v="0"/>
    <x v="0"/>
  </r>
  <r>
    <d v="2022-09-28T00:00:00"/>
    <s v="DH02168"/>
    <x v="5"/>
    <n v="4"/>
    <n v="500"/>
    <n v="2000"/>
    <n v="1400"/>
    <n v="200"/>
    <n v="200"/>
    <n v="1800"/>
    <n v="200"/>
    <x v="1"/>
    <x v="8"/>
    <n v="2022"/>
    <n v="0"/>
    <x v="0"/>
  </r>
  <r>
    <d v="2022-09-28T00:00:00"/>
    <s v="DH02168"/>
    <x v="0"/>
    <n v="1"/>
    <n v="1000"/>
    <n v="1000"/>
    <n v="700"/>
    <n v="100"/>
    <n v="100"/>
    <n v="900"/>
    <n v="100"/>
    <x v="1"/>
    <x v="8"/>
    <n v="2022"/>
    <n v="0"/>
    <x v="0"/>
  </r>
  <r>
    <d v="2022-09-28T00:00:00"/>
    <s v="DH02168"/>
    <x v="2"/>
    <n v="1"/>
    <n v="3500"/>
    <n v="3500"/>
    <n v="2100"/>
    <n v="350"/>
    <n v="350"/>
    <n v="2800"/>
    <n v="700"/>
    <x v="1"/>
    <x v="8"/>
    <n v="2022"/>
    <n v="0"/>
    <x v="0"/>
  </r>
  <r>
    <d v="2022-09-28T00:00:00"/>
    <s v="DH02168"/>
    <x v="1"/>
    <n v="4"/>
    <n v="2500"/>
    <n v="10000"/>
    <n v="7000"/>
    <n v="1000"/>
    <n v="1000"/>
    <n v="9000"/>
    <n v="1000"/>
    <x v="1"/>
    <x v="8"/>
    <n v="2022"/>
    <n v="0"/>
    <x v="0"/>
  </r>
  <r>
    <d v="2022-09-29T00:00:00"/>
    <s v="DH02169"/>
    <x v="7"/>
    <n v="1"/>
    <n v="3200"/>
    <n v="3200"/>
    <n v="1920"/>
    <n v="320"/>
    <n v="320"/>
    <n v="2560"/>
    <n v="640"/>
    <x v="5"/>
    <x v="8"/>
    <n v="2022"/>
    <n v="1"/>
    <x v="0"/>
  </r>
  <r>
    <d v="2022-09-29T00:00:00"/>
    <s v="DH02170"/>
    <x v="7"/>
    <n v="1"/>
    <n v="3200"/>
    <n v="3200"/>
    <n v="1920"/>
    <n v="320"/>
    <n v="320"/>
    <n v="2560"/>
    <n v="640"/>
    <x v="0"/>
    <x v="8"/>
    <n v="2022"/>
    <n v="1"/>
    <x v="0"/>
  </r>
  <r>
    <d v="2022-09-29T00:00:00"/>
    <s v="DH02171"/>
    <x v="2"/>
    <n v="1"/>
    <n v="3500"/>
    <n v="3500"/>
    <n v="2100"/>
    <n v="350"/>
    <n v="350"/>
    <n v="2800"/>
    <n v="700"/>
    <x v="1"/>
    <x v="8"/>
    <n v="2022"/>
    <n v="1"/>
    <x v="0"/>
  </r>
  <r>
    <d v="2022-09-29T00:00:00"/>
    <s v="DH02172"/>
    <x v="5"/>
    <n v="2"/>
    <n v="500"/>
    <n v="1000"/>
    <n v="700"/>
    <n v="100"/>
    <n v="100"/>
    <n v="900"/>
    <n v="100"/>
    <x v="2"/>
    <x v="8"/>
    <n v="2022"/>
    <n v="1"/>
    <x v="0"/>
  </r>
  <r>
    <d v="2022-09-29T00:00:00"/>
    <s v="DH02173"/>
    <x v="1"/>
    <n v="3"/>
    <n v="2500"/>
    <n v="7500"/>
    <n v="5250"/>
    <n v="750"/>
    <n v="750"/>
    <n v="6750"/>
    <n v="750"/>
    <x v="3"/>
    <x v="8"/>
    <n v="2022"/>
    <n v="1"/>
    <x v="0"/>
  </r>
  <r>
    <d v="2022-09-29T00:00:00"/>
    <s v="DH02174"/>
    <x v="3"/>
    <n v="4"/>
    <n v="1200"/>
    <n v="4800"/>
    <n v="3360"/>
    <n v="480"/>
    <n v="480"/>
    <n v="4320"/>
    <n v="480"/>
    <x v="4"/>
    <x v="8"/>
    <n v="2022"/>
    <n v="1"/>
    <x v="0"/>
  </r>
  <r>
    <d v="2022-09-29T00:00:00"/>
    <s v="DH02175"/>
    <x v="0"/>
    <n v="6"/>
    <n v="1000"/>
    <n v="6000"/>
    <n v="4200"/>
    <n v="600"/>
    <n v="600"/>
    <n v="5400"/>
    <n v="600"/>
    <x v="5"/>
    <x v="8"/>
    <n v="2022"/>
    <n v="1"/>
    <x v="0"/>
  </r>
  <r>
    <d v="2022-09-29T00:00:00"/>
    <s v="DH02176"/>
    <x v="8"/>
    <n v="1"/>
    <n v="4000"/>
    <n v="4000"/>
    <n v="2400"/>
    <n v="400"/>
    <n v="400"/>
    <n v="3200"/>
    <n v="800"/>
    <x v="2"/>
    <x v="8"/>
    <n v="2022"/>
    <n v="1"/>
    <x v="1"/>
  </r>
  <r>
    <d v="2022-09-30T00:00:00"/>
    <s v="DH02177"/>
    <x v="0"/>
    <n v="9"/>
    <n v="1000"/>
    <n v="9000"/>
    <n v="6300"/>
    <n v="900"/>
    <n v="900"/>
    <n v="8100"/>
    <n v="900"/>
    <x v="3"/>
    <x v="8"/>
    <n v="2022"/>
    <n v="1"/>
    <x v="1"/>
  </r>
  <r>
    <d v="2022-09-30T00:00:00"/>
    <s v="DH02178"/>
    <x v="2"/>
    <n v="1"/>
    <n v="3500"/>
    <n v="3500"/>
    <n v="2100"/>
    <n v="350"/>
    <n v="350"/>
    <n v="2800"/>
    <n v="700"/>
    <x v="4"/>
    <x v="8"/>
    <n v="2022"/>
    <n v="1"/>
    <x v="1"/>
  </r>
  <r>
    <d v="2022-09-30T00:00:00"/>
    <s v="DH02179"/>
    <x v="1"/>
    <n v="12"/>
    <n v="2500"/>
    <n v="30000"/>
    <n v="21000"/>
    <n v="3000"/>
    <n v="3000"/>
    <n v="27000"/>
    <n v="3000"/>
    <x v="5"/>
    <x v="8"/>
    <n v="2022"/>
    <n v="1"/>
    <x v="1"/>
  </r>
  <r>
    <d v="2022-09-30T00:00:00"/>
    <s v="DH02180"/>
    <x v="1"/>
    <n v="5"/>
    <n v="2500"/>
    <n v="12500"/>
    <n v="8750"/>
    <n v="1250"/>
    <n v="1250"/>
    <n v="11250"/>
    <n v="1250"/>
    <x v="0"/>
    <x v="8"/>
    <n v="2022"/>
    <n v="1"/>
    <x v="1"/>
  </r>
  <r>
    <d v="2022-09-30T00:00:00"/>
    <s v="DH02181"/>
    <x v="0"/>
    <n v="16"/>
    <n v="1000"/>
    <n v="16000"/>
    <n v="11200"/>
    <n v="1600"/>
    <n v="1600"/>
    <n v="14400"/>
    <n v="1600"/>
    <x v="1"/>
    <x v="8"/>
    <n v="2022"/>
    <n v="1"/>
    <x v="1"/>
  </r>
  <r>
    <d v="2022-09-30T00:00:00"/>
    <s v="DH02182"/>
    <x v="1"/>
    <n v="1"/>
    <n v="2500"/>
    <n v="2500"/>
    <n v="1750"/>
    <n v="250"/>
    <n v="250"/>
    <n v="2250"/>
    <n v="250"/>
    <x v="2"/>
    <x v="8"/>
    <n v="2022"/>
    <n v="1"/>
    <x v="1"/>
  </r>
  <r>
    <d v="2022-09-30T00:00:00"/>
    <s v="DH02183"/>
    <x v="2"/>
    <n v="1"/>
    <n v="3500"/>
    <n v="3500"/>
    <n v="2100"/>
    <n v="350"/>
    <n v="350"/>
    <n v="2800"/>
    <n v="700"/>
    <x v="3"/>
    <x v="8"/>
    <n v="2022"/>
    <n v="1"/>
    <x v="0"/>
  </r>
  <r>
    <d v="2022-09-30T00:00:00"/>
    <s v="DH02184"/>
    <x v="3"/>
    <n v="2"/>
    <n v="1200"/>
    <n v="2400"/>
    <n v="1680"/>
    <n v="240"/>
    <n v="240"/>
    <n v="2160"/>
    <n v="240"/>
    <x v="0"/>
    <x v="8"/>
    <n v="2022"/>
    <n v="1"/>
    <x v="1"/>
  </r>
  <r>
    <d v="2022-09-30T00:00:00"/>
    <s v="DH02184"/>
    <x v="4"/>
    <n v="5"/>
    <n v="450"/>
    <n v="2250"/>
    <n v="1575"/>
    <n v="225"/>
    <n v="225"/>
    <n v="2025"/>
    <n v="225"/>
    <x v="0"/>
    <x v="8"/>
    <n v="2022"/>
    <n v="0"/>
    <x v="1"/>
  </r>
  <r>
    <d v="2022-09-30T00:00:00"/>
    <s v="DH02184"/>
    <x v="5"/>
    <n v="7"/>
    <n v="500"/>
    <n v="3500"/>
    <n v="2450"/>
    <n v="350"/>
    <n v="350"/>
    <n v="3150"/>
    <n v="350"/>
    <x v="0"/>
    <x v="8"/>
    <n v="2022"/>
    <n v="0"/>
    <x v="1"/>
  </r>
  <r>
    <d v="2022-10-01T00:00:00"/>
    <s v="DH02185"/>
    <x v="6"/>
    <n v="8"/>
    <n v="1000"/>
    <n v="8000"/>
    <n v="5600"/>
    <n v="800"/>
    <n v="800"/>
    <n v="7200"/>
    <n v="800"/>
    <x v="3"/>
    <x v="9"/>
    <n v="2022"/>
    <n v="1"/>
    <x v="1"/>
  </r>
  <r>
    <d v="2022-10-01T00:00:00"/>
    <s v="DH02186"/>
    <x v="7"/>
    <n v="1"/>
    <n v="3200"/>
    <n v="3200"/>
    <n v="1920"/>
    <n v="320"/>
    <n v="320"/>
    <n v="2560"/>
    <n v="640"/>
    <x v="2"/>
    <x v="9"/>
    <n v="2022"/>
    <n v="1"/>
    <x v="1"/>
  </r>
  <r>
    <d v="2022-10-01T00:00:00"/>
    <s v="DH02187"/>
    <x v="8"/>
    <n v="1"/>
    <n v="4000"/>
    <n v="4000"/>
    <n v="2400"/>
    <n v="400"/>
    <n v="400"/>
    <n v="3200"/>
    <n v="800"/>
    <x v="3"/>
    <x v="9"/>
    <n v="2022"/>
    <n v="1"/>
    <x v="0"/>
  </r>
  <r>
    <d v="2022-10-01T00:00:00"/>
    <s v="DH02188"/>
    <x v="8"/>
    <n v="1"/>
    <n v="4000"/>
    <n v="4000"/>
    <n v="2400"/>
    <n v="400"/>
    <n v="400"/>
    <n v="3200"/>
    <n v="800"/>
    <x v="4"/>
    <x v="9"/>
    <n v="2022"/>
    <n v="1"/>
    <x v="1"/>
  </r>
  <r>
    <d v="2022-10-01T00:00:00"/>
    <s v="DH02189"/>
    <x v="8"/>
    <n v="1"/>
    <n v="4000"/>
    <n v="4000"/>
    <n v="2400"/>
    <n v="400"/>
    <n v="400"/>
    <n v="3200"/>
    <n v="800"/>
    <x v="5"/>
    <x v="9"/>
    <n v="2022"/>
    <n v="1"/>
    <x v="0"/>
  </r>
  <r>
    <d v="2022-10-01T00:00:00"/>
    <s v="DH02190"/>
    <x v="2"/>
    <n v="1"/>
    <n v="3500"/>
    <n v="3500"/>
    <n v="2100"/>
    <n v="350"/>
    <n v="350"/>
    <n v="2800"/>
    <n v="700"/>
    <x v="0"/>
    <x v="9"/>
    <n v="2022"/>
    <n v="1"/>
    <x v="1"/>
  </r>
  <r>
    <d v="2022-10-01T00:00:00"/>
    <s v="DH02191"/>
    <x v="3"/>
    <n v="4"/>
    <n v="1200"/>
    <n v="4800"/>
    <n v="3360"/>
    <n v="480"/>
    <n v="480"/>
    <n v="4320"/>
    <n v="480"/>
    <x v="1"/>
    <x v="9"/>
    <n v="2022"/>
    <n v="1"/>
    <x v="1"/>
  </r>
  <r>
    <d v="2022-10-01T00:00:00"/>
    <s v="DH02192"/>
    <x v="4"/>
    <n v="1"/>
    <n v="450"/>
    <n v="450"/>
    <n v="315"/>
    <n v="45"/>
    <n v="45"/>
    <n v="405"/>
    <n v="45"/>
    <x v="2"/>
    <x v="9"/>
    <n v="2022"/>
    <n v="1"/>
    <x v="1"/>
  </r>
  <r>
    <d v="2022-10-02T00:00:00"/>
    <s v="DH02193"/>
    <x v="5"/>
    <n v="1"/>
    <n v="500"/>
    <n v="500"/>
    <n v="350"/>
    <n v="50"/>
    <n v="50"/>
    <n v="450"/>
    <n v="50"/>
    <x v="3"/>
    <x v="9"/>
    <n v="2022"/>
    <n v="1"/>
    <x v="0"/>
  </r>
  <r>
    <d v="2022-10-02T00:00:00"/>
    <s v="DH02194"/>
    <x v="6"/>
    <n v="1"/>
    <n v="1000"/>
    <n v="1000"/>
    <n v="700"/>
    <n v="100"/>
    <n v="100"/>
    <n v="900"/>
    <n v="100"/>
    <x v="0"/>
    <x v="9"/>
    <n v="2022"/>
    <n v="1"/>
    <x v="1"/>
  </r>
  <r>
    <d v="2022-10-02T00:00:00"/>
    <s v="DH02195"/>
    <x v="6"/>
    <n v="2"/>
    <n v="1000"/>
    <n v="2000"/>
    <n v="1400"/>
    <n v="200"/>
    <n v="200"/>
    <n v="1800"/>
    <n v="200"/>
    <x v="1"/>
    <x v="9"/>
    <n v="2022"/>
    <n v="1"/>
    <x v="1"/>
  </r>
  <r>
    <d v="2022-10-02T00:00:00"/>
    <s v="DH02196"/>
    <x v="8"/>
    <n v="1"/>
    <n v="4000"/>
    <n v="4000"/>
    <n v="2400"/>
    <n v="400"/>
    <n v="400"/>
    <n v="3200"/>
    <n v="800"/>
    <x v="2"/>
    <x v="9"/>
    <n v="2022"/>
    <n v="1"/>
    <x v="1"/>
  </r>
  <r>
    <d v="2022-10-02T00:00:00"/>
    <s v="DH02197"/>
    <x v="0"/>
    <n v="3"/>
    <n v="1000"/>
    <n v="3000"/>
    <n v="2100"/>
    <n v="300"/>
    <n v="300"/>
    <n v="2700"/>
    <n v="300"/>
    <x v="3"/>
    <x v="9"/>
    <n v="2022"/>
    <n v="1"/>
    <x v="1"/>
  </r>
  <r>
    <d v="2022-10-02T00:00:00"/>
    <s v="DH02198"/>
    <x v="1"/>
    <n v="8"/>
    <n v="2500"/>
    <n v="20000"/>
    <n v="14000"/>
    <n v="2000"/>
    <n v="2000"/>
    <n v="18000"/>
    <n v="2000"/>
    <x v="0"/>
    <x v="9"/>
    <n v="2022"/>
    <n v="1"/>
    <x v="1"/>
  </r>
  <r>
    <d v="2022-10-02T00:00:00"/>
    <s v="DH02199"/>
    <x v="0"/>
    <n v="9"/>
    <n v="1000"/>
    <n v="9000"/>
    <n v="6300"/>
    <n v="900"/>
    <n v="900"/>
    <n v="8100"/>
    <n v="900"/>
    <x v="1"/>
    <x v="9"/>
    <n v="2022"/>
    <n v="1"/>
    <x v="1"/>
  </r>
  <r>
    <d v="2022-10-02T00:00:00"/>
    <s v="DH02200"/>
    <x v="1"/>
    <n v="1"/>
    <n v="2500"/>
    <n v="2500"/>
    <n v="1750"/>
    <n v="250"/>
    <n v="250"/>
    <n v="2250"/>
    <n v="250"/>
    <x v="3"/>
    <x v="9"/>
    <n v="2022"/>
    <n v="1"/>
    <x v="1"/>
  </r>
  <r>
    <d v="2022-10-02T00:00:00"/>
    <s v="DH02200"/>
    <x v="8"/>
    <n v="1"/>
    <n v="4000"/>
    <n v="4000"/>
    <n v="2400"/>
    <n v="400"/>
    <n v="400"/>
    <n v="3200"/>
    <n v="800"/>
    <x v="3"/>
    <x v="9"/>
    <n v="2022"/>
    <n v="0"/>
    <x v="1"/>
  </r>
  <r>
    <d v="2022-10-02T00:00:00"/>
    <s v="DH02200"/>
    <x v="2"/>
    <n v="1"/>
    <n v="3500"/>
    <n v="3500"/>
    <n v="2100"/>
    <n v="350"/>
    <n v="350"/>
    <n v="2800"/>
    <n v="700"/>
    <x v="3"/>
    <x v="9"/>
    <n v="2022"/>
    <n v="0"/>
    <x v="1"/>
  </r>
  <r>
    <d v="2022-10-03T00:00:00"/>
    <s v="DH02201"/>
    <x v="3"/>
    <n v="15"/>
    <n v="1200"/>
    <n v="18000"/>
    <n v="12600"/>
    <n v="1800"/>
    <n v="1800"/>
    <n v="16200"/>
    <n v="1800"/>
    <x v="5"/>
    <x v="9"/>
    <n v="2022"/>
    <n v="1"/>
    <x v="1"/>
  </r>
  <r>
    <d v="2022-10-03T00:00:00"/>
    <s v="DH02202"/>
    <x v="4"/>
    <n v="10"/>
    <n v="450"/>
    <n v="4500"/>
    <n v="3150"/>
    <n v="450"/>
    <n v="450"/>
    <n v="4050"/>
    <n v="450"/>
    <x v="0"/>
    <x v="9"/>
    <n v="2022"/>
    <n v="1"/>
    <x v="1"/>
  </r>
  <r>
    <d v="2022-10-03T00:00:00"/>
    <s v="DH02203"/>
    <x v="0"/>
    <n v="7"/>
    <n v="1000"/>
    <n v="7000"/>
    <n v="4900"/>
    <n v="700"/>
    <n v="700"/>
    <n v="6300"/>
    <n v="700"/>
    <x v="1"/>
    <x v="9"/>
    <n v="2022"/>
    <n v="1"/>
    <x v="0"/>
  </r>
  <r>
    <d v="2022-10-03T00:00:00"/>
    <s v="DH02204"/>
    <x v="8"/>
    <n v="1"/>
    <n v="4000"/>
    <n v="4000"/>
    <n v="2400"/>
    <n v="400"/>
    <n v="400"/>
    <n v="3200"/>
    <n v="800"/>
    <x v="2"/>
    <x v="9"/>
    <n v="2022"/>
    <n v="1"/>
    <x v="1"/>
  </r>
  <r>
    <d v="2022-10-03T00:00:00"/>
    <s v="DH02205"/>
    <x v="1"/>
    <n v="1"/>
    <n v="2500"/>
    <n v="2500"/>
    <n v="1750"/>
    <n v="250"/>
    <n v="250"/>
    <n v="2250"/>
    <n v="250"/>
    <x v="3"/>
    <x v="9"/>
    <n v="2022"/>
    <n v="1"/>
    <x v="1"/>
  </r>
  <r>
    <d v="2022-10-03T00:00:00"/>
    <s v="DH02206"/>
    <x v="2"/>
    <n v="1"/>
    <n v="3500"/>
    <n v="3500"/>
    <n v="2100"/>
    <n v="350"/>
    <n v="350"/>
    <n v="2800"/>
    <n v="700"/>
    <x v="4"/>
    <x v="9"/>
    <n v="2022"/>
    <n v="1"/>
    <x v="1"/>
  </r>
  <r>
    <d v="2022-10-03T00:00:00"/>
    <s v="DH02207"/>
    <x v="6"/>
    <n v="1"/>
    <n v="1000"/>
    <n v="1000"/>
    <n v="700"/>
    <n v="100"/>
    <n v="100"/>
    <n v="900"/>
    <n v="100"/>
    <x v="5"/>
    <x v="9"/>
    <n v="2022"/>
    <n v="1"/>
    <x v="1"/>
  </r>
  <r>
    <d v="2022-10-03T00:00:00"/>
    <s v="DH02208"/>
    <x v="4"/>
    <n v="1"/>
    <n v="450"/>
    <n v="450"/>
    <n v="315"/>
    <n v="45"/>
    <n v="45"/>
    <n v="405"/>
    <n v="45"/>
    <x v="4"/>
    <x v="9"/>
    <n v="2022"/>
    <n v="1"/>
    <x v="1"/>
  </r>
  <r>
    <d v="2022-10-04T00:00:00"/>
    <s v="DH02209"/>
    <x v="5"/>
    <n v="1"/>
    <n v="500"/>
    <n v="500"/>
    <n v="350"/>
    <n v="50"/>
    <n v="50"/>
    <n v="450"/>
    <n v="50"/>
    <x v="5"/>
    <x v="9"/>
    <n v="2022"/>
    <n v="1"/>
    <x v="0"/>
  </r>
  <r>
    <d v="2022-10-04T00:00:00"/>
    <s v="DH02210"/>
    <x v="5"/>
    <n v="1"/>
    <n v="500"/>
    <n v="500"/>
    <n v="350"/>
    <n v="50"/>
    <n v="50"/>
    <n v="450"/>
    <n v="50"/>
    <x v="0"/>
    <x v="9"/>
    <n v="2022"/>
    <n v="1"/>
    <x v="1"/>
  </r>
  <r>
    <d v="2022-10-04T00:00:00"/>
    <s v="DH02211"/>
    <x v="0"/>
    <n v="5"/>
    <n v="1000"/>
    <n v="5000"/>
    <n v="3500"/>
    <n v="500"/>
    <n v="500"/>
    <n v="4500"/>
    <n v="500"/>
    <x v="1"/>
    <x v="9"/>
    <n v="2022"/>
    <n v="1"/>
    <x v="0"/>
  </r>
  <r>
    <d v="2022-10-04T00:00:00"/>
    <s v="DH02212"/>
    <x v="2"/>
    <n v="1"/>
    <n v="3500"/>
    <n v="3500"/>
    <n v="2100"/>
    <n v="350"/>
    <n v="350"/>
    <n v="2800"/>
    <n v="700"/>
    <x v="2"/>
    <x v="9"/>
    <n v="2022"/>
    <n v="1"/>
    <x v="1"/>
  </r>
  <r>
    <d v="2022-10-04T00:00:00"/>
    <s v="DH02213"/>
    <x v="1"/>
    <n v="3"/>
    <n v="2500"/>
    <n v="7500"/>
    <n v="5250"/>
    <n v="750"/>
    <n v="750"/>
    <n v="6750"/>
    <n v="750"/>
    <x v="3"/>
    <x v="9"/>
    <n v="2022"/>
    <n v="1"/>
    <x v="0"/>
  </r>
  <r>
    <d v="2022-10-04T00:00:00"/>
    <s v="DH02214"/>
    <x v="7"/>
    <n v="5"/>
    <n v="3200"/>
    <n v="16000"/>
    <n v="9600"/>
    <n v="1600"/>
    <n v="1600"/>
    <n v="12800"/>
    <n v="3200"/>
    <x v="0"/>
    <x v="9"/>
    <n v="2022"/>
    <n v="1"/>
    <x v="0"/>
  </r>
  <r>
    <d v="2022-10-04T00:00:00"/>
    <s v="DH02215"/>
    <x v="7"/>
    <n v="1"/>
    <n v="3200"/>
    <n v="3200"/>
    <n v="1920"/>
    <n v="320"/>
    <n v="320"/>
    <n v="2560"/>
    <n v="640"/>
    <x v="1"/>
    <x v="9"/>
    <n v="2022"/>
    <n v="1"/>
    <x v="1"/>
  </r>
  <r>
    <d v="2022-10-04T00:00:00"/>
    <s v="DH02216"/>
    <x v="2"/>
    <n v="1"/>
    <n v="3500"/>
    <n v="3500"/>
    <n v="2100"/>
    <n v="350"/>
    <n v="350"/>
    <n v="2800"/>
    <n v="700"/>
    <x v="1"/>
    <x v="9"/>
    <n v="2022"/>
    <n v="1"/>
    <x v="1"/>
  </r>
  <r>
    <d v="2022-10-04T00:00:00"/>
    <s v="DH02216"/>
    <x v="5"/>
    <n v="3"/>
    <n v="500"/>
    <n v="1500"/>
    <n v="1050"/>
    <n v="150"/>
    <n v="150"/>
    <n v="1350"/>
    <n v="150"/>
    <x v="1"/>
    <x v="9"/>
    <n v="2022"/>
    <n v="0"/>
    <x v="1"/>
  </r>
  <r>
    <d v="2022-10-04T00:00:00"/>
    <s v="DH02216"/>
    <x v="1"/>
    <n v="2"/>
    <n v="2500"/>
    <n v="5000"/>
    <n v="3500"/>
    <n v="500"/>
    <n v="500"/>
    <n v="4500"/>
    <n v="500"/>
    <x v="1"/>
    <x v="9"/>
    <n v="2022"/>
    <n v="0"/>
    <x v="1"/>
  </r>
  <r>
    <d v="2022-10-05T00:00:00"/>
    <s v="DH02217"/>
    <x v="3"/>
    <n v="1"/>
    <n v="1200"/>
    <n v="1200"/>
    <n v="840"/>
    <n v="120"/>
    <n v="120"/>
    <n v="1080"/>
    <n v="120"/>
    <x v="5"/>
    <x v="9"/>
    <n v="2022"/>
    <n v="1"/>
    <x v="1"/>
  </r>
  <r>
    <d v="2022-10-05T00:00:00"/>
    <s v="DH02218"/>
    <x v="0"/>
    <n v="4"/>
    <n v="1000"/>
    <n v="4000"/>
    <n v="2800"/>
    <n v="400"/>
    <n v="400"/>
    <n v="3600"/>
    <n v="400"/>
    <x v="0"/>
    <x v="9"/>
    <n v="2022"/>
    <n v="1"/>
    <x v="1"/>
  </r>
  <r>
    <d v="2022-10-05T00:00:00"/>
    <s v="DH02219"/>
    <x v="8"/>
    <n v="1"/>
    <n v="4000"/>
    <n v="4000"/>
    <n v="2400"/>
    <n v="400"/>
    <n v="400"/>
    <n v="3200"/>
    <n v="800"/>
    <x v="1"/>
    <x v="9"/>
    <n v="2022"/>
    <n v="1"/>
    <x v="1"/>
  </r>
  <r>
    <d v="2022-10-05T00:00:00"/>
    <s v="DH02220"/>
    <x v="1"/>
    <n v="2"/>
    <n v="2500"/>
    <n v="5000"/>
    <n v="3500"/>
    <n v="500"/>
    <n v="500"/>
    <n v="4500"/>
    <n v="500"/>
    <x v="2"/>
    <x v="9"/>
    <n v="2022"/>
    <n v="1"/>
    <x v="1"/>
  </r>
  <r>
    <d v="2022-10-05T00:00:00"/>
    <s v="DH02221"/>
    <x v="2"/>
    <n v="1"/>
    <n v="3500"/>
    <n v="3500"/>
    <n v="2100"/>
    <n v="350"/>
    <n v="350"/>
    <n v="2800"/>
    <n v="700"/>
    <x v="3"/>
    <x v="9"/>
    <n v="2022"/>
    <n v="1"/>
    <x v="1"/>
  </r>
  <r>
    <d v="2022-10-05T00:00:00"/>
    <s v="DH02222"/>
    <x v="6"/>
    <n v="2"/>
    <n v="1000"/>
    <n v="2000"/>
    <n v="1400"/>
    <n v="200"/>
    <n v="200"/>
    <n v="1800"/>
    <n v="200"/>
    <x v="4"/>
    <x v="9"/>
    <n v="2022"/>
    <n v="1"/>
    <x v="1"/>
  </r>
  <r>
    <d v="2022-10-05T00:00:00"/>
    <s v="DH02223"/>
    <x v="0"/>
    <n v="1"/>
    <n v="1000"/>
    <n v="1000"/>
    <n v="700"/>
    <n v="100"/>
    <n v="100"/>
    <n v="900"/>
    <n v="100"/>
    <x v="5"/>
    <x v="9"/>
    <n v="2022"/>
    <n v="1"/>
    <x v="1"/>
  </r>
  <r>
    <d v="2022-10-05T00:00:00"/>
    <s v="DH02224"/>
    <x v="1"/>
    <n v="3"/>
    <n v="2500"/>
    <n v="7500"/>
    <n v="5250"/>
    <n v="750"/>
    <n v="750"/>
    <n v="6750"/>
    <n v="750"/>
    <x v="2"/>
    <x v="9"/>
    <n v="2022"/>
    <n v="1"/>
    <x v="1"/>
  </r>
  <r>
    <d v="2022-10-06T00:00:00"/>
    <s v="DH02225"/>
    <x v="0"/>
    <n v="1"/>
    <n v="1000"/>
    <n v="1000"/>
    <n v="700"/>
    <n v="100"/>
    <n v="100"/>
    <n v="900"/>
    <n v="100"/>
    <x v="3"/>
    <x v="9"/>
    <n v="2022"/>
    <n v="1"/>
    <x v="1"/>
  </r>
  <r>
    <d v="2022-10-06T00:00:00"/>
    <s v="DH02226"/>
    <x v="6"/>
    <n v="2"/>
    <n v="1000"/>
    <n v="2000"/>
    <n v="1400"/>
    <n v="200"/>
    <n v="200"/>
    <n v="1800"/>
    <n v="200"/>
    <x v="4"/>
    <x v="9"/>
    <n v="2022"/>
    <n v="1"/>
    <x v="1"/>
  </r>
  <r>
    <d v="2022-10-06T00:00:00"/>
    <s v="DH02227"/>
    <x v="7"/>
    <n v="4"/>
    <n v="3200"/>
    <n v="12800"/>
    <n v="7680"/>
    <n v="1280"/>
    <n v="1280"/>
    <n v="10240"/>
    <n v="2560"/>
    <x v="5"/>
    <x v="9"/>
    <n v="2022"/>
    <n v="1"/>
    <x v="1"/>
  </r>
  <r>
    <d v="2022-10-06T00:00:00"/>
    <s v="DH02228"/>
    <x v="8"/>
    <n v="1"/>
    <n v="4000"/>
    <n v="4000"/>
    <n v="2400"/>
    <n v="400"/>
    <n v="400"/>
    <n v="3200"/>
    <n v="800"/>
    <x v="0"/>
    <x v="9"/>
    <n v="2022"/>
    <n v="1"/>
    <x v="0"/>
  </r>
  <r>
    <d v="2022-10-06T00:00:00"/>
    <s v="DH02229"/>
    <x v="8"/>
    <n v="1"/>
    <n v="4000"/>
    <n v="4000"/>
    <n v="2400"/>
    <n v="400"/>
    <n v="400"/>
    <n v="3200"/>
    <n v="800"/>
    <x v="1"/>
    <x v="9"/>
    <n v="2022"/>
    <n v="1"/>
    <x v="0"/>
  </r>
  <r>
    <d v="2022-10-06T00:00:00"/>
    <s v="DH02230"/>
    <x v="8"/>
    <n v="1"/>
    <n v="4000"/>
    <n v="4000"/>
    <n v="2400"/>
    <n v="400"/>
    <n v="400"/>
    <n v="3200"/>
    <n v="800"/>
    <x v="2"/>
    <x v="9"/>
    <n v="2022"/>
    <n v="1"/>
    <x v="1"/>
  </r>
  <r>
    <d v="2022-10-06T00:00:00"/>
    <s v="DH02231"/>
    <x v="2"/>
    <n v="1"/>
    <n v="3500"/>
    <n v="3500"/>
    <n v="2100"/>
    <n v="350"/>
    <n v="350"/>
    <n v="2800"/>
    <n v="700"/>
    <x v="3"/>
    <x v="9"/>
    <n v="2022"/>
    <n v="1"/>
    <x v="1"/>
  </r>
  <r>
    <d v="2022-10-06T00:00:00"/>
    <s v="DH02232"/>
    <x v="3"/>
    <n v="5"/>
    <n v="1200"/>
    <n v="6000"/>
    <n v="4200"/>
    <n v="600"/>
    <n v="600"/>
    <n v="5400"/>
    <n v="600"/>
    <x v="2"/>
    <x v="9"/>
    <n v="2022"/>
    <n v="1"/>
    <x v="1"/>
  </r>
  <r>
    <d v="2022-10-06T00:00:00"/>
    <s v="DH02232"/>
    <x v="4"/>
    <n v="8"/>
    <n v="450"/>
    <n v="3600"/>
    <n v="2520"/>
    <n v="360"/>
    <n v="360"/>
    <n v="3240"/>
    <n v="360"/>
    <x v="2"/>
    <x v="9"/>
    <n v="2022"/>
    <n v="0"/>
    <x v="1"/>
  </r>
  <r>
    <d v="2022-10-06T00:00:00"/>
    <s v="DH02232"/>
    <x v="5"/>
    <n v="2"/>
    <n v="500"/>
    <n v="1000"/>
    <n v="700"/>
    <n v="100"/>
    <n v="100"/>
    <n v="900"/>
    <n v="100"/>
    <x v="2"/>
    <x v="9"/>
    <n v="2022"/>
    <n v="0"/>
    <x v="1"/>
  </r>
  <r>
    <d v="2022-10-07T00:00:00"/>
    <s v="DH02233"/>
    <x v="6"/>
    <n v="1"/>
    <n v="1000"/>
    <n v="1000"/>
    <n v="700"/>
    <n v="100"/>
    <n v="100"/>
    <n v="900"/>
    <n v="100"/>
    <x v="3"/>
    <x v="9"/>
    <n v="2022"/>
    <n v="1"/>
    <x v="0"/>
  </r>
  <r>
    <d v="2022-10-07T00:00:00"/>
    <s v="DH02234"/>
    <x v="6"/>
    <n v="7"/>
    <n v="1000"/>
    <n v="7000"/>
    <n v="4900"/>
    <n v="700"/>
    <n v="700"/>
    <n v="6300"/>
    <n v="700"/>
    <x v="2"/>
    <x v="9"/>
    <n v="2022"/>
    <n v="1"/>
    <x v="0"/>
  </r>
  <r>
    <d v="2022-10-07T00:00:00"/>
    <s v="DH02235"/>
    <x v="8"/>
    <n v="1"/>
    <n v="4000"/>
    <n v="4000"/>
    <n v="2400"/>
    <n v="400"/>
    <n v="400"/>
    <n v="3200"/>
    <n v="800"/>
    <x v="3"/>
    <x v="9"/>
    <n v="2022"/>
    <n v="1"/>
    <x v="1"/>
  </r>
  <r>
    <d v="2022-10-07T00:00:00"/>
    <s v="DH02236"/>
    <x v="0"/>
    <n v="1"/>
    <n v="1000"/>
    <n v="1000"/>
    <n v="700"/>
    <n v="100"/>
    <n v="100"/>
    <n v="900"/>
    <n v="100"/>
    <x v="4"/>
    <x v="9"/>
    <n v="2022"/>
    <n v="1"/>
    <x v="0"/>
  </r>
  <r>
    <d v="2022-10-07T00:00:00"/>
    <s v="DH02237"/>
    <x v="1"/>
    <n v="2"/>
    <n v="2500"/>
    <n v="5000"/>
    <n v="3500"/>
    <n v="500"/>
    <n v="500"/>
    <n v="4500"/>
    <n v="500"/>
    <x v="5"/>
    <x v="9"/>
    <n v="2022"/>
    <n v="1"/>
    <x v="0"/>
  </r>
  <r>
    <d v="2022-10-07T00:00:00"/>
    <s v="DH02238"/>
    <x v="0"/>
    <n v="4"/>
    <n v="1000"/>
    <n v="4000"/>
    <n v="2800"/>
    <n v="400"/>
    <n v="400"/>
    <n v="3600"/>
    <n v="400"/>
    <x v="0"/>
    <x v="9"/>
    <n v="2022"/>
    <n v="1"/>
    <x v="1"/>
  </r>
  <r>
    <d v="2022-10-07T00:00:00"/>
    <s v="DH02239"/>
    <x v="1"/>
    <n v="6"/>
    <n v="2500"/>
    <n v="15000"/>
    <n v="10500"/>
    <n v="1500"/>
    <n v="1500"/>
    <n v="13500"/>
    <n v="1500"/>
    <x v="1"/>
    <x v="9"/>
    <n v="2022"/>
    <n v="1"/>
    <x v="0"/>
  </r>
  <r>
    <d v="2022-10-07T00:00:00"/>
    <s v="DH02240"/>
    <x v="8"/>
    <n v="1"/>
    <n v="4000"/>
    <n v="4000"/>
    <n v="2400"/>
    <n v="400"/>
    <n v="400"/>
    <n v="3200"/>
    <n v="800"/>
    <x v="2"/>
    <x v="9"/>
    <n v="2022"/>
    <n v="1"/>
    <x v="1"/>
  </r>
  <r>
    <d v="2022-10-07T00:00:00"/>
    <s v="DH02240"/>
    <x v="2"/>
    <n v="1"/>
    <n v="3500"/>
    <n v="3500"/>
    <n v="2100"/>
    <n v="350"/>
    <n v="350"/>
    <n v="2800"/>
    <n v="700"/>
    <x v="2"/>
    <x v="9"/>
    <n v="2022"/>
    <n v="0"/>
    <x v="1"/>
  </r>
  <r>
    <d v="2022-10-07T00:00:00"/>
    <s v="DH02240"/>
    <x v="3"/>
    <n v="1"/>
    <n v="1200"/>
    <n v="1200"/>
    <n v="840"/>
    <n v="120"/>
    <n v="120"/>
    <n v="1080"/>
    <n v="120"/>
    <x v="2"/>
    <x v="9"/>
    <n v="2022"/>
    <n v="0"/>
    <x v="1"/>
  </r>
  <r>
    <d v="2022-10-07T00:00:00"/>
    <s v="DH02240"/>
    <x v="4"/>
    <n v="2"/>
    <n v="450"/>
    <n v="900"/>
    <n v="630"/>
    <n v="90"/>
    <n v="90"/>
    <n v="810"/>
    <n v="90"/>
    <x v="2"/>
    <x v="9"/>
    <n v="2022"/>
    <n v="0"/>
    <x v="1"/>
  </r>
  <r>
    <d v="2022-10-07T00:00:00"/>
    <s v="DH02240"/>
    <x v="0"/>
    <n v="1"/>
    <n v="1000"/>
    <n v="1000"/>
    <n v="700"/>
    <n v="100"/>
    <n v="100"/>
    <n v="900"/>
    <n v="100"/>
    <x v="2"/>
    <x v="9"/>
    <n v="2022"/>
    <n v="0"/>
    <x v="1"/>
  </r>
  <r>
    <d v="2022-10-07T00:00:00"/>
    <s v="DH02240"/>
    <x v="8"/>
    <n v="1"/>
    <n v="4000"/>
    <n v="4000"/>
    <n v="2400"/>
    <n v="400"/>
    <n v="400"/>
    <n v="3200"/>
    <n v="800"/>
    <x v="2"/>
    <x v="9"/>
    <n v="2022"/>
    <n v="0"/>
    <x v="1"/>
  </r>
  <r>
    <d v="2022-10-08T00:00:00"/>
    <s v="DH02241"/>
    <x v="1"/>
    <n v="1"/>
    <n v="2500"/>
    <n v="2500"/>
    <n v="1750"/>
    <n v="250"/>
    <n v="250"/>
    <n v="2250"/>
    <n v="250"/>
    <x v="0"/>
    <x v="9"/>
    <n v="2022"/>
    <n v="1"/>
    <x v="1"/>
  </r>
  <r>
    <d v="2022-10-08T00:00:00"/>
    <s v="DH02242"/>
    <x v="2"/>
    <n v="1"/>
    <n v="3500"/>
    <n v="3500"/>
    <n v="2100"/>
    <n v="350"/>
    <n v="350"/>
    <n v="2800"/>
    <n v="700"/>
    <x v="1"/>
    <x v="9"/>
    <n v="2022"/>
    <n v="1"/>
    <x v="1"/>
  </r>
  <r>
    <d v="2022-10-08T00:00:00"/>
    <s v="DH02243"/>
    <x v="6"/>
    <n v="1"/>
    <n v="1000"/>
    <n v="1000"/>
    <n v="700"/>
    <n v="100"/>
    <n v="100"/>
    <n v="900"/>
    <n v="100"/>
    <x v="2"/>
    <x v="9"/>
    <n v="2022"/>
    <n v="1"/>
    <x v="1"/>
  </r>
  <r>
    <d v="2022-10-08T00:00:00"/>
    <s v="DH02244"/>
    <x v="4"/>
    <n v="20"/>
    <n v="450"/>
    <n v="9000"/>
    <n v="6300"/>
    <n v="900"/>
    <n v="900"/>
    <n v="8100"/>
    <n v="900"/>
    <x v="3"/>
    <x v="9"/>
    <n v="2022"/>
    <n v="1"/>
    <x v="1"/>
  </r>
  <r>
    <d v="2022-10-08T00:00:00"/>
    <s v="DH02245"/>
    <x v="5"/>
    <n v="4"/>
    <n v="500"/>
    <n v="2000"/>
    <n v="1400"/>
    <n v="200"/>
    <n v="200"/>
    <n v="1800"/>
    <n v="200"/>
    <x v="4"/>
    <x v="9"/>
    <n v="2022"/>
    <n v="1"/>
    <x v="0"/>
  </r>
  <r>
    <d v="2022-10-08T00:00:00"/>
    <s v="DH02246"/>
    <x v="5"/>
    <n v="1"/>
    <n v="500"/>
    <n v="500"/>
    <n v="350"/>
    <n v="50"/>
    <n v="50"/>
    <n v="450"/>
    <n v="50"/>
    <x v="5"/>
    <x v="9"/>
    <n v="2022"/>
    <n v="1"/>
    <x v="1"/>
  </r>
  <r>
    <d v="2022-10-08T00:00:00"/>
    <s v="DH02247"/>
    <x v="0"/>
    <n v="2"/>
    <n v="1000"/>
    <n v="2000"/>
    <n v="1400"/>
    <n v="200"/>
    <n v="200"/>
    <n v="1800"/>
    <n v="200"/>
    <x v="0"/>
    <x v="9"/>
    <n v="2022"/>
    <n v="1"/>
    <x v="0"/>
  </r>
  <r>
    <d v="2022-10-08T00:00:00"/>
    <s v="DH02248"/>
    <x v="2"/>
    <n v="1"/>
    <n v="3500"/>
    <n v="3500"/>
    <n v="2100"/>
    <n v="350"/>
    <n v="350"/>
    <n v="2800"/>
    <n v="700"/>
    <x v="0"/>
    <x v="9"/>
    <n v="2022"/>
    <n v="1"/>
    <x v="1"/>
  </r>
  <r>
    <d v="2022-10-08T00:00:00"/>
    <s v="DH02248"/>
    <x v="1"/>
    <n v="1"/>
    <n v="2500"/>
    <n v="2500"/>
    <n v="1750"/>
    <n v="250"/>
    <n v="250"/>
    <n v="2250"/>
    <n v="250"/>
    <x v="0"/>
    <x v="9"/>
    <n v="2022"/>
    <n v="0"/>
    <x v="1"/>
  </r>
  <r>
    <d v="2022-10-08T00:00:00"/>
    <s v="DH02248"/>
    <x v="7"/>
    <n v="1"/>
    <n v="3200"/>
    <n v="3200"/>
    <n v="1920"/>
    <n v="320"/>
    <n v="320"/>
    <n v="2560"/>
    <n v="640"/>
    <x v="0"/>
    <x v="9"/>
    <n v="2022"/>
    <n v="0"/>
    <x v="1"/>
  </r>
  <r>
    <d v="2022-10-09T00:00:00"/>
    <s v="DH02249"/>
    <x v="7"/>
    <n v="3"/>
    <n v="3200"/>
    <n v="9600"/>
    <n v="5760"/>
    <n v="960"/>
    <n v="960"/>
    <n v="7680"/>
    <n v="1920"/>
    <x v="4"/>
    <x v="9"/>
    <n v="2022"/>
    <n v="1"/>
    <x v="0"/>
  </r>
  <r>
    <d v="2022-10-09T00:00:00"/>
    <s v="DH02250"/>
    <x v="2"/>
    <n v="1"/>
    <n v="3500"/>
    <n v="3500"/>
    <n v="2100"/>
    <n v="350"/>
    <n v="350"/>
    <n v="2800"/>
    <n v="700"/>
    <x v="5"/>
    <x v="9"/>
    <n v="2022"/>
    <n v="1"/>
    <x v="0"/>
  </r>
  <r>
    <d v="2022-10-09T00:00:00"/>
    <s v="DH02251"/>
    <x v="5"/>
    <n v="3"/>
    <n v="500"/>
    <n v="1500"/>
    <n v="1050"/>
    <n v="150"/>
    <n v="150"/>
    <n v="1350"/>
    <n v="150"/>
    <x v="4"/>
    <x v="9"/>
    <n v="2022"/>
    <n v="1"/>
    <x v="1"/>
  </r>
  <r>
    <d v="2022-10-09T00:00:00"/>
    <s v="DH02252"/>
    <x v="1"/>
    <n v="4"/>
    <n v="2500"/>
    <n v="10000"/>
    <n v="7000"/>
    <n v="1000"/>
    <n v="1000"/>
    <n v="9000"/>
    <n v="1000"/>
    <x v="5"/>
    <x v="9"/>
    <n v="2022"/>
    <n v="1"/>
    <x v="0"/>
  </r>
  <r>
    <d v="2022-10-09T00:00:00"/>
    <s v="DH02253"/>
    <x v="3"/>
    <n v="6"/>
    <n v="1200"/>
    <n v="7200"/>
    <n v="5040"/>
    <n v="720"/>
    <n v="720"/>
    <n v="6480"/>
    <n v="720"/>
    <x v="0"/>
    <x v="9"/>
    <n v="2022"/>
    <n v="1"/>
    <x v="1"/>
  </r>
  <r>
    <d v="2022-10-09T00:00:00"/>
    <s v="DH02254"/>
    <x v="0"/>
    <n v="8"/>
    <n v="1000"/>
    <n v="8000"/>
    <n v="5600"/>
    <n v="800"/>
    <n v="800"/>
    <n v="7200"/>
    <n v="800"/>
    <x v="1"/>
    <x v="9"/>
    <n v="2022"/>
    <n v="1"/>
    <x v="1"/>
  </r>
  <r>
    <d v="2022-10-09T00:00:00"/>
    <s v="DH02255"/>
    <x v="8"/>
    <n v="1"/>
    <n v="4000"/>
    <n v="4000"/>
    <n v="2400"/>
    <n v="400"/>
    <n v="400"/>
    <n v="3200"/>
    <n v="800"/>
    <x v="2"/>
    <x v="9"/>
    <n v="2022"/>
    <n v="1"/>
    <x v="1"/>
  </r>
  <r>
    <d v="2022-10-09T00:00:00"/>
    <s v="DH02256"/>
    <x v="1"/>
    <n v="10"/>
    <n v="2500"/>
    <n v="25000"/>
    <n v="17500"/>
    <n v="2500"/>
    <n v="2500"/>
    <n v="22500"/>
    <n v="2500"/>
    <x v="3"/>
    <x v="9"/>
    <n v="2022"/>
    <n v="1"/>
    <x v="1"/>
  </r>
  <r>
    <d v="2022-10-10T00:00:00"/>
    <s v="DH02257"/>
    <x v="2"/>
    <n v="1"/>
    <n v="3500"/>
    <n v="3500"/>
    <n v="2100"/>
    <n v="350"/>
    <n v="350"/>
    <n v="2800"/>
    <n v="700"/>
    <x v="0"/>
    <x v="9"/>
    <n v="2022"/>
    <n v="1"/>
    <x v="1"/>
  </r>
  <r>
    <d v="2022-10-10T00:00:00"/>
    <s v="DH02258"/>
    <x v="6"/>
    <n v="5"/>
    <n v="1000"/>
    <n v="5000"/>
    <n v="3500"/>
    <n v="500"/>
    <n v="500"/>
    <n v="4500"/>
    <n v="500"/>
    <x v="1"/>
    <x v="9"/>
    <n v="2022"/>
    <n v="1"/>
    <x v="0"/>
  </r>
  <r>
    <d v="2022-10-10T00:00:00"/>
    <s v="DH02259"/>
    <x v="0"/>
    <n v="16"/>
    <n v="1000"/>
    <n v="16000"/>
    <n v="11200"/>
    <n v="1600"/>
    <n v="1600"/>
    <n v="14400"/>
    <n v="1600"/>
    <x v="2"/>
    <x v="9"/>
    <n v="2022"/>
    <n v="1"/>
    <x v="1"/>
  </r>
  <r>
    <d v="2022-10-10T00:00:00"/>
    <s v="DH02260"/>
    <x v="1"/>
    <n v="1"/>
    <n v="2500"/>
    <n v="2500"/>
    <n v="1750"/>
    <n v="250"/>
    <n v="250"/>
    <n v="2250"/>
    <n v="250"/>
    <x v="3"/>
    <x v="9"/>
    <n v="2022"/>
    <n v="1"/>
    <x v="1"/>
  </r>
  <r>
    <d v="2022-10-10T00:00:00"/>
    <s v="DH02261"/>
    <x v="0"/>
    <n v="1"/>
    <n v="1000"/>
    <n v="1000"/>
    <n v="700"/>
    <n v="100"/>
    <n v="100"/>
    <n v="900"/>
    <n v="100"/>
    <x v="4"/>
    <x v="9"/>
    <n v="2022"/>
    <n v="1"/>
    <x v="1"/>
  </r>
  <r>
    <d v="2022-10-10T00:00:00"/>
    <s v="DH02262"/>
    <x v="0"/>
    <n v="2"/>
    <n v="1000"/>
    <n v="2000"/>
    <n v="1400"/>
    <n v="200"/>
    <n v="200"/>
    <n v="1800"/>
    <n v="200"/>
    <x v="5"/>
    <x v="9"/>
    <n v="2022"/>
    <n v="1"/>
    <x v="1"/>
  </r>
  <r>
    <d v="2022-10-10T00:00:00"/>
    <s v="DH02263"/>
    <x v="1"/>
    <n v="5"/>
    <n v="2500"/>
    <n v="12500"/>
    <n v="8750"/>
    <n v="1250"/>
    <n v="1250"/>
    <n v="11250"/>
    <n v="1250"/>
    <x v="0"/>
    <x v="9"/>
    <n v="2022"/>
    <n v="1"/>
    <x v="1"/>
  </r>
  <r>
    <d v="2022-10-10T00:00:00"/>
    <s v="DH02264"/>
    <x v="2"/>
    <n v="1"/>
    <n v="3500"/>
    <n v="3500"/>
    <n v="2100"/>
    <n v="350"/>
    <n v="350"/>
    <n v="2800"/>
    <n v="700"/>
    <x v="3"/>
    <x v="9"/>
    <n v="2022"/>
    <n v="1"/>
    <x v="1"/>
  </r>
  <r>
    <d v="2022-10-10T00:00:00"/>
    <s v="DH02264"/>
    <x v="3"/>
    <n v="8"/>
    <n v="1200"/>
    <n v="9600"/>
    <n v="6720"/>
    <n v="960"/>
    <n v="960"/>
    <n v="8640"/>
    <n v="960"/>
    <x v="3"/>
    <x v="9"/>
    <n v="2022"/>
    <n v="0"/>
    <x v="1"/>
  </r>
  <r>
    <d v="2022-10-10T00:00:00"/>
    <s v="DH02264"/>
    <x v="4"/>
    <n v="1"/>
    <n v="450"/>
    <n v="450"/>
    <n v="315"/>
    <n v="45"/>
    <n v="45"/>
    <n v="405"/>
    <n v="45"/>
    <x v="3"/>
    <x v="9"/>
    <n v="2022"/>
    <n v="0"/>
    <x v="1"/>
  </r>
  <r>
    <d v="2022-10-11T00:00:00"/>
    <s v="DH02265"/>
    <x v="5"/>
    <n v="1"/>
    <n v="500"/>
    <n v="500"/>
    <n v="350"/>
    <n v="50"/>
    <n v="50"/>
    <n v="450"/>
    <n v="50"/>
    <x v="4"/>
    <x v="9"/>
    <n v="2022"/>
    <n v="1"/>
    <x v="1"/>
  </r>
  <r>
    <d v="2022-10-11T00:00:00"/>
    <s v="DH02266"/>
    <x v="6"/>
    <n v="2"/>
    <n v="1000"/>
    <n v="2000"/>
    <n v="1400"/>
    <n v="200"/>
    <n v="200"/>
    <n v="1800"/>
    <n v="200"/>
    <x v="5"/>
    <x v="9"/>
    <n v="2022"/>
    <n v="1"/>
    <x v="0"/>
  </r>
  <r>
    <d v="2022-10-11T00:00:00"/>
    <s v="DH02267"/>
    <x v="7"/>
    <n v="3"/>
    <n v="3200"/>
    <n v="9600"/>
    <n v="5760"/>
    <n v="960"/>
    <n v="960"/>
    <n v="7680"/>
    <n v="1920"/>
    <x v="2"/>
    <x v="9"/>
    <n v="2022"/>
    <n v="1"/>
    <x v="1"/>
  </r>
  <r>
    <d v="2022-10-11T00:00:00"/>
    <s v="DH02268"/>
    <x v="8"/>
    <n v="1"/>
    <n v="4000"/>
    <n v="4000"/>
    <n v="2400"/>
    <n v="400"/>
    <n v="400"/>
    <n v="3200"/>
    <n v="800"/>
    <x v="3"/>
    <x v="9"/>
    <n v="2022"/>
    <n v="1"/>
    <x v="1"/>
  </r>
  <r>
    <d v="2022-10-11T00:00:00"/>
    <s v="DH02269"/>
    <x v="8"/>
    <n v="1"/>
    <n v="4000"/>
    <n v="4000"/>
    <n v="2400"/>
    <n v="400"/>
    <n v="400"/>
    <n v="3200"/>
    <n v="800"/>
    <x v="4"/>
    <x v="9"/>
    <n v="2022"/>
    <n v="1"/>
    <x v="1"/>
  </r>
  <r>
    <d v="2022-10-11T00:00:00"/>
    <s v="DH02270"/>
    <x v="8"/>
    <n v="1"/>
    <n v="4000"/>
    <n v="4000"/>
    <n v="2400"/>
    <n v="400"/>
    <n v="400"/>
    <n v="3200"/>
    <n v="800"/>
    <x v="5"/>
    <x v="9"/>
    <n v="2022"/>
    <n v="1"/>
    <x v="0"/>
  </r>
  <r>
    <d v="2022-10-11T00:00:00"/>
    <s v="DH02271"/>
    <x v="2"/>
    <n v="1"/>
    <n v="3500"/>
    <n v="3500"/>
    <n v="2100"/>
    <n v="350"/>
    <n v="350"/>
    <n v="2800"/>
    <n v="700"/>
    <x v="0"/>
    <x v="9"/>
    <n v="2022"/>
    <n v="1"/>
    <x v="0"/>
  </r>
  <r>
    <d v="2022-10-11T00:00:00"/>
    <s v="DH02272"/>
    <x v="3"/>
    <n v="1"/>
    <n v="1200"/>
    <n v="1200"/>
    <n v="840"/>
    <n v="120"/>
    <n v="120"/>
    <n v="1080"/>
    <n v="120"/>
    <x v="1"/>
    <x v="9"/>
    <n v="2022"/>
    <n v="1"/>
    <x v="1"/>
  </r>
  <r>
    <d v="2022-10-12T00:00:00"/>
    <s v="DH02273"/>
    <x v="4"/>
    <n v="2"/>
    <n v="450"/>
    <n v="900"/>
    <n v="630"/>
    <n v="90"/>
    <n v="90"/>
    <n v="810"/>
    <n v="90"/>
    <x v="2"/>
    <x v="9"/>
    <n v="2022"/>
    <n v="1"/>
    <x v="1"/>
  </r>
  <r>
    <d v="2022-10-12T00:00:00"/>
    <s v="DH02274"/>
    <x v="5"/>
    <n v="2"/>
    <n v="500"/>
    <n v="1000"/>
    <n v="700"/>
    <n v="100"/>
    <n v="100"/>
    <n v="900"/>
    <n v="100"/>
    <x v="3"/>
    <x v="9"/>
    <n v="2022"/>
    <n v="1"/>
    <x v="0"/>
  </r>
  <r>
    <d v="2022-10-12T00:00:00"/>
    <s v="DH02275"/>
    <x v="6"/>
    <n v="3"/>
    <n v="1000"/>
    <n v="3000"/>
    <n v="2100"/>
    <n v="300"/>
    <n v="300"/>
    <n v="2700"/>
    <n v="300"/>
    <x v="0"/>
    <x v="9"/>
    <n v="2022"/>
    <n v="1"/>
    <x v="1"/>
  </r>
  <r>
    <d v="2022-10-12T00:00:00"/>
    <s v="DH02276"/>
    <x v="6"/>
    <n v="8"/>
    <n v="1000"/>
    <n v="8000"/>
    <n v="5600"/>
    <n v="800"/>
    <n v="800"/>
    <n v="7200"/>
    <n v="800"/>
    <x v="1"/>
    <x v="9"/>
    <n v="2022"/>
    <n v="1"/>
    <x v="1"/>
  </r>
  <r>
    <d v="2022-10-12T00:00:00"/>
    <s v="DH02277"/>
    <x v="8"/>
    <n v="1"/>
    <n v="4000"/>
    <n v="4000"/>
    <n v="2400"/>
    <n v="400"/>
    <n v="400"/>
    <n v="3200"/>
    <n v="800"/>
    <x v="2"/>
    <x v="9"/>
    <n v="2022"/>
    <n v="1"/>
    <x v="1"/>
  </r>
  <r>
    <d v="2022-10-12T00:00:00"/>
    <s v="DH02278"/>
    <x v="0"/>
    <n v="1"/>
    <n v="1000"/>
    <n v="1000"/>
    <n v="700"/>
    <n v="100"/>
    <n v="100"/>
    <n v="900"/>
    <n v="100"/>
    <x v="3"/>
    <x v="9"/>
    <n v="2022"/>
    <n v="1"/>
    <x v="1"/>
  </r>
  <r>
    <d v="2022-10-12T00:00:00"/>
    <s v="DH02279"/>
    <x v="1"/>
    <n v="3"/>
    <n v="2500"/>
    <n v="7500"/>
    <n v="5250"/>
    <n v="750"/>
    <n v="750"/>
    <n v="6750"/>
    <n v="750"/>
    <x v="2"/>
    <x v="9"/>
    <n v="2022"/>
    <n v="1"/>
    <x v="1"/>
  </r>
  <r>
    <d v="2022-10-12T00:00:00"/>
    <s v="DH02280"/>
    <x v="0"/>
    <n v="6"/>
    <n v="1000"/>
    <n v="6000"/>
    <n v="4200"/>
    <n v="600"/>
    <n v="600"/>
    <n v="5400"/>
    <n v="600"/>
    <x v="1"/>
    <x v="9"/>
    <n v="2022"/>
    <n v="1"/>
    <x v="1"/>
  </r>
  <r>
    <d v="2022-10-12T00:00:00"/>
    <s v="DH02280"/>
    <x v="1"/>
    <n v="15"/>
    <n v="2500"/>
    <n v="37500"/>
    <n v="26250"/>
    <n v="3750"/>
    <n v="3750"/>
    <n v="33750"/>
    <n v="3750"/>
    <x v="1"/>
    <x v="9"/>
    <n v="2022"/>
    <n v="0"/>
    <x v="1"/>
  </r>
  <r>
    <d v="2022-10-12T00:00:00"/>
    <s v="DH02280"/>
    <x v="8"/>
    <n v="1"/>
    <n v="4000"/>
    <n v="4000"/>
    <n v="2400"/>
    <n v="400"/>
    <n v="400"/>
    <n v="3200"/>
    <n v="800"/>
    <x v="1"/>
    <x v="9"/>
    <n v="2022"/>
    <n v="0"/>
    <x v="1"/>
  </r>
  <r>
    <d v="2022-10-13T00:00:00"/>
    <s v="DH02281"/>
    <x v="2"/>
    <n v="1"/>
    <n v="3500"/>
    <n v="3500"/>
    <n v="2100"/>
    <n v="350"/>
    <n v="350"/>
    <n v="2800"/>
    <n v="700"/>
    <x v="0"/>
    <x v="9"/>
    <n v="2022"/>
    <n v="1"/>
    <x v="1"/>
  </r>
  <r>
    <d v="2022-10-13T00:00:00"/>
    <s v="DH02282"/>
    <x v="3"/>
    <n v="4"/>
    <n v="1200"/>
    <n v="4800"/>
    <n v="3360"/>
    <n v="480"/>
    <n v="480"/>
    <n v="4320"/>
    <n v="480"/>
    <x v="1"/>
    <x v="9"/>
    <n v="2022"/>
    <n v="1"/>
    <x v="1"/>
  </r>
  <r>
    <d v="2022-10-13T00:00:00"/>
    <s v="DH02283"/>
    <x v="4"/>
    <n v="1"/>
    <n v="450"/>
    <n v="450"/>
    <n v="315"/>
    <n v="45"/>
    <n v="45"/>
    <n v="405"/>
    <n v="45"/>
    <x v="2"/>
    <x v="9"/>
    <n v="2022"/>
    <n v="1"/>
    <x v="1"/>
  </r>
  <r>
    <d v="2022-10-13T00:00:00"/>
    <s v="DH02284"/>
    <x v="0"/>
    <n v="5"/>
    <n v="1000"/>
    <n v="5000"/>
    <n v="3500"/>
    <n v="500"/>
    <n v="500"/>
    <n v="4500"/>
    <n v="500"/>
    <x v="3"/>
    <x v="9"/>
    <n v="2022"/>
    <n v="1"/>
    <x v="0"/>
  </r>
  <r>
    <d v="2022-10-13T00:00:00"/>
    <s v="DH02285"/>
    <x v="8"/>
    <n v="1"/>
    <n v="4000"/>
    <n v="4000"/>
    <n v="2400"/>
    <n v="400"/>
    <n v="400"/>
    <n v="3200"/>
    <n v="800"/>
    <x v="0"/>
    <x v="9"/>
    <n v="2022"/>
    <n v="1"/>
    <x v="1"/>
  </r>
  <r>
    <d v="2022-10-13T00:00:00"/>
    <s v="DH02286"/>
    <x v="1"/>
    <n v="1"/>
    <n v="2500"/>
    <n v="2500"/>
    <n v="1750"/>
    <n v="250"/>
    <n v="250"/>
    <n v="2250"/>
    <n v="250"/>
    <x v="1"/>
    <x v="9"/>
    <n v="2022"/>
    <n v="1"/>
    <x v="1"/>
  </r>
  <r>
    <d v="2022-10-13T00:00:00"/>
    <s v="DH02287"/>
    <x v="2"/>
    <n v="1"/>
    <n v="3500"/>
    <n v="3500"/>
    <n v="2100"/>
    <n v="350"/>
    <n v="350"/>
    <n v="2800"/>
    <n v="700"/>
    <x v="2"/>
    <x v="9"/>
    <n v="2022"/>
    <n v="1"/>
    <x v="1"/>
  </r>
  <r>
    <d v="2022-10-13T00:00:00"/>
    <s v="DH02288"/>
    <x v="6"/>
    <n v="1"/>
    <n v="1000"/>
    <n v="1000"/>
    <n v="700"/>
    <n v="100"/>
    <n v="100"/>
    <n v="900"/>
    <n v="100"/>
    <x v="3"/>
    <x v="9"/>
    <n v="2022"/>
    <n v="1"/>
    <x v="1"/>
  </r>
  <r>
    <d v="2022-10-14T00:00:00"/>
    <s v="DH02289"/>
    <x v="4"/>
    <n v="5"/>
    <n v="450"/>
    <n v="2250"/>
    <n v="1575"/>
    <n v="225"/>
    <n v="225"/>
    <n v="2025"/>
    <n v="225"/>
    <x v="0"/>
    <x v="9"/>
    <n v="2022"/>
    <n v="1"/>
    <x v="1"/>
  </r>
  <r>
    <d v="2022-10-14T00:00:00"/>
    <s v="DH02290"/>
    <x v="5"/>
    <n v="1"/>
    <n v="500"/>
    <n v="500"/>
    <n v="350"/>
    <n v="50"/>
    <n v="50"/>
    <n v="450"/>
    <n v="50"/>
    <x v="1"/>
    <x v="9"/>
    <n v="2022"/>
    <n v="1"/>
    <x v="0"/>
  </r>
  <r>
    <d v="2022-10-14T00:00:00"/>
    <s v="DH02291"/>
    <x v="5"/>
    <n v="3"/>
    <n v="500"/>
    <n v="1500"/>
    <n v="1050"/>
    <n v="150"/>
    <n v="150"/>
    <n v="1350"/>
    <n v="150"/>
    <x v="2"/>
    <x v="9"/>
    <n v="2022"/>
    <n v="1"/>
    <x v="0"/>
  </r>
  <r>
    <d v="2022-10-14T00:00:00"/>
    <s v="DH02292"/>
    <x v="0"/>
    <n v="5"/>
    <n v="1000"/>
    <n v="5000"/>
    <n v="3500"/>
    <n v="500"/>
    <n v="500"/>
    <n v="4500"/>
    <n v="500"/>
    <x v="3"/>
    <x v="9"/>
    <n v="2022"/>
    <n v="1"/>
    <x v="0"/>
  </r>
  <r>
    <d v="2022-10-14T00:00:00"/>
    <s v="DH02293"/>
    <x v="2"/>
    <n v="1"/>
    <n v="3500"/>
    <n v="3500"/>
    <n v="2100"/>
    <n v="350"/>
    <n v="350"/>
    <n v="2800"/>
    <n v="700"/>
    <x v="4"/>
    <x v="9"/>
    <n v="2022"/>
    <n v="1"/>
    <x v="0"/>
  </r>
  <r>
    <d v="2022-10-14T00:00:00"/>
    <s v="DH02294"/>
    <x v="1"/>
    <n v="1"/>
    <n v="2500"/>
    <n v="2500"/>
    <n v="1750"/>
    <n v="250"/>
    <n v="250"/>
    <n v="2250"/>
    <n v="250"/>
    <x v="5"/>
    <x v="9"/>
    <n v="2022"/>
    <n v="1"/>
    <x v="0"/>
  </r>
  <r>
    <d v="2022-10-14T00:00:00"/>
    <s v="DH02295"/>
    <x v="7"/>
    <n v="3"/>
    <n v="3200"/>
    <n v="9600"/>
    <n v="5760"/>
    <n v="960"/>
    <n v="960"/>
    <n v="7680"/>
    <n v="1920"/>
    <x v="0"/>
    <x v="9"/>
    <n v="2022"/>
    <n v="1"/>
    <x v="1"/>
  </r>
  <r>
    <d v="2022-10-14T00:00:00"/>
    <s v="DH02296"/>
    <x v="7"/>
    <n v="2"/>
    <n v="3200"/>
    <n v="6400"/>
    <n v="3840"/>
    <n v="640"/>
    <n v="640"/>
    <n v="5120"/>
    <n v="1280"/>
    <x v="1"/>
    <x v="9"/>
    <n v="2022"/>
    <n v="1"/>
    <x v="1"/>
  </r>
  <r>
    <d v="2022-10-14T00:00:00"/>
    <s v="DH02296"/>
    <x v="2"/>
    <n v="1"/>
    <n v="3500"/>
    <n v="3500"/>
    <n v="2100"/>
    <n v="350"/>
    <n v="350"/>
    <n v="2800"/>
    <n v="700"/>
    <x v="1"/>
    <x v="9"/>
    <n v="2022"/>
    <n v="0"/>
    <x v="1"/>
  </r>
  <r>
    <d v="2022-10-14T00:00:00"/>
    <s v="DH02296"/>
    <x v="5"/>
    <n v="4"/>
    <n v="500"/>
    <n v="2000"/>
    <n v="1400"/>
    <n v="200"/>
    <n v="200"/>
    <n v="1800"/>
    <n v="200"/>
    <x v="1"/>
    <x v="9"/>
    <n v="2022"/>
    <n v="0"/>
    <x v="1"/>
  </r>
  <r>
    <d v="2022-10-15T00:00:00"/>
    <s v="DH02297"/>
    <x v="1"/>
    <n v="5"/>
    <n v="2500"/>
    <n v="12500"/>
    <n v="8750"/>
    <n v="1250"/>
    <n v="1250"/>
    <n v="11250"/>
    <n v="1250"/>
    <x v="4"/>
    <x v="9"/>
    <n v="2022"/>
    <n v="1"/>
    <x v="1"/>
  </r>
  <r>
    <d v="2022-10-15T00:00:00"/>
    <s v="DH02298"/>
    <x v="3"/>
    <n v="8"/>
    <n v="1200"/>
    <n v="9600"/>
    <n v="6720"/>
    <n v="960"/>
    <n v="960"/>
    <n v="8640"/>
    <n v="960"/>
    <x v="5"/>
    <x v="9"/>
    <n v="2022"/>
    <n v="1"/>
    <x v="0"/>
  </r>
  <r>
    <d v="2022-10-15T00:00:00"/>
    <s v="DH02299"/>
    <x v="0"/>
    <n v="2"/>
    <n v="1000"/>
    <n v="2000"/>
    <n v="1400"/>
    <n v="200"/>
    <n v="200"/>
    <n v="1800"/>
    <n v="200"/>
    <x v="4"/>
    <x v="9"/>
    <n v="2022"/>
    <n v="1"/>
    <x v="1"/>
  </r>
  <r>
    <d v="2022-10-15T00:00:00"/>
    <s v="DH02300"/>
    <x v="8"/>
    <n v="1"/>
    <n v="4000"/>
    <n v="4000"/>
    <n v="2400"/>
    <n v="400"/>
    <n v="400"/>
    <n v="3200"/>
    <n v="800"/>
    <x v="5"/>
    <x v="9"/>
    <n v="2022"/>
    <n v="1"/>
    <x v="1"/>
  </r>
  <r>
    <d v="2022-10-15T00:00:00"/>
    <s v="DH02301"/>
    <x v="0"/>
    <n v="7"/>
    <n v="1000"/>
    <n v="7000"/>
    <n v="4900"/>
    <n v="700"/>
    <n v="700"/>
    <n v="6300"/>
    <n v="700"/>
    <x v="0"/>
    <x v="9"/>
    <n v="2022"/>
    <n v="1"/>
    <x v="1"/>
  </r>
  <r>
    <d v="2022-10-15T00:00:00"/>
    <s v="DH02302"/>
    <x v="1"/>
    <n v="8"/>
    <n v="2500"/>
    <n v="20000"/>
    <n v="14000"/>
    <n v="2000"/>
    <n v="2000"/>
    <n v="18000"/>
    <n v="2000"/>
    <x v="1"/>
    <x v="9"/>
    <n v="2022"/>
    <n v="1"/>
    <x v="0"/>
  </r>
  <r>
    <d v="2022-10-15T00:00:00"/>
    <s v="DH02303"/>
    <x v="2"/>
    <n v="1"/>
    <n v="3500"/>
    <n v="3500"/>
    <n v="2100"/>
    <n v="350"/>
    <n v="350"/>
    <n v="2800"/>
    <n v="700"/>
    <x v="2"/>
    <x v="9"/>
    <n v="2022"/>
    <n v="1"/>
    <x v="0"/>
  </r>
  <r>
    <d v="2022-10-15T00:00:00"/>
    <s v="DH02304"/>
    <x v="3"/>
    <n v="2"/>
    <n v="1200"/>
    <n v="2400"/>
    <n v="1680"/>
    <n v="240"/>
    <n v="240"/>
    <n v="2160"/>
    <n v="240"/>
    <x v="3"/>
    <x v="9"/>
    <n v="2022"/>
    <n v="1"/>
    <x v="0"/>
  </r>
  <r>
    <d v="2022-10-16T00:00:00"/>
    <s v="DH02305"/>
    <x v="4"/>
    <n v="4"/>
    <n v="450"/>
    <n v="1800"/>
    <n v="1260"/>
    <n v="180"/>
    <n v="180"/>
    <n v="1620"/>
    <n v="180"/>
    <x v="0"/>
    <x v="9"/>
    <n v="2022"/>
    <n v="1"/>
    <x v="1"/>
  </r>
  <r>
    <d v="2022-10-16T00:00:00"/>
    <s v="DH02306"/>
    <x v="5"/>
    <n v="6"/>
    <n v="500"/>
    <n v="3000"/>
    <n v="2100"/>
    <n v="300"/>
    <n v="300"/>
    <n v="2700"/>
    <n v="300"/>
    <x v="1"/>
    <x v="9"/>
    <n v="2022"/>
    <n v="1"/>
    <x v="1"/>
  </r>
  <r>
    <d v="2022-10-16T00:00:00"/>
    <s v="DH02307"/>
    <x v="6"/>
    <n v="7"/>
    <n v="1000"/>
    <n v="7000"/>
    <n v="4900"/>
    <n v="700"/>
    <n v="700"/>
    <n v="6300"/>
    <n v="700"/>
    <x v="2"/>
    <x v="9"/>
    <n v="2022"/>
    <n v="1"/>
    <x v="1"/>
  </r>
  <r>
    <d v="2022-10-16T00:00:00"/>
    <s v="DH02308"/>
    <x v="7"/>
    <n v="4"/>
    <n v="3200"/>
    <n v="12800"/>
    <n v="7680"/>
    <n v="1280"/>
    <n v="1280"/>
    <n v="10240"/>
    <n v="2560"/>
    <x v="3"/>
    <x v="9"/>
    <n v="2022"/>
    <n v="1"/>
    <x v="1"/>
  </r>
  <r>
    <d v="2022-10-16T00:00:00"/>
    <s v="DH02309"/>
    <x v="8"/>
    <n v="1"/>
    <n v="4000"/>
    <n v="4000"/>
    <n v="2400"/>
    <n v="400"/>
    <n v="400"/>
    <n v="3200"/>
    <n v="800"/>
    <x v="4"/>
    <x v="9"/>
    <n v="2022"/>
    <n v="1"/>
    <x v="1"/>
  </r>
  <r>
    <d v="2022-10-16T00:00:00"/>
    <s v="DH02310"/>
    <x v="8"/>
    <n v="1"/>
    <n v="4000"/>
    <n v="4000"/>
    <n v="2400"/>
    <n v="400"/>
    <n v="400"/>
    <n v="3200"/>
    <n v="800"/>
    <x v="5"/>
    <x v="9"/>
    <n v="2022"/>
    <n v="1"/>
    <x v="1"/>
  </r>
  <r>
    <d v="2022-10-16T00:00:00"/>
    <s v="DH02311"/>
    <x v="8"/>
    <n v="1"/>
    <n v="4000"/>
    <n v="4000"/>
    <n v="2400"/>
    <n v="400"/>
    <n v="400"/>
    <n v="3200"/>
    <n v="800"/>
    <x v="0"/>
    <x v="9"/>
    <n v="2022"/>
    <n v="1"/>
    <x v="0"/>
  </r>
  <r>
    <d v="2022-10-16T00:00:00"/>
    <s v="DH02312"/>
    <x v="2"/>
    <n v="1"/>
    <n v="3500"/>
    <n v="3500"/>
    <n v="2100"/>
    <n v="350"/>
    <n v="350"/>
    <n v="2800"/>
    <n v="700"/>
    <x v="1"/>
    <x v="9"/>
    <n v="2022"/>
    <n v="1"/>
    <x v="1"/>
  </r>
  <r>
    <d v="2022-10-16T00:00:00"/>
    <s v="DH02312"/>
    <x v="3"/>
    <n v="1"/>
    <n v="1200"/>
    <n v="1200"/>
    <n v="840"/>
    <n v="120"/>
    <n v="120"/>
    <n v="1080"/>
    <n v="120"/>
    <x v="1"/>
    <x v="9"/>
    <n v="2022"/>
    <n v="0"/>
    <x v="1"/>
  </r>
  <r>
    <d v="2022-10-16T00:00:00"/>
    <s v="DH02312"/>
    <x v="4"/>
    <n v="1"/>
    <n v="450"/>
    <n v="450"/>
    <n v="315"/>
    <n v="45"/>
    <n v="45"/>
    <n v="405"/>
    <n v="45"/>
    <x v="1"/>
    <x v="9"/>
    <n v="2022"/>
    <n v="0"/>
    <x v="1"/>
  </r>
  <r>
    <d v="2022-10-16T00:00:00"/>
    <s v="DH02312"/>
    <x v="5"/>
    <n v="1"/>
    <n v="500"/>
    <n v="500"/>
    <n v="350"/>
    <n v="50"/>
    <n v="50"/>
    <n v="450"/>
    <n v="50"/>
    <x v="1"/>
    <x v="9"/>
    <n v="2022"/>
    <n v="0"/>
    <x v="1"/>
  </r>
  <r>
    <d v="2022-10-16T00:00:00"/>
    <s v="DH02312"/>
    <x v="6"/>
    <n v="3"/>
    <n v="1000"/>
    <n v="3000"/>
    <n v="2100"/>
    <n v="300"/>
    <n v="300"/>
    <n v="2700"/>
    <n v="300"/>
    <x v="1"/>
    <x v="9"/>
    <n v="2022"/>
    <n v="0"/>
    <x v="1"/>
  </r>
  <r>
    <d v="2022-10-16T00:00:00"/>
    <s v="DH02312"/>
    <x v="6"/>
    <n v="4"/>
    <n v="1000"/>
    <n v="4000"/>
    <n v="2800"/>
    <n v="400"/>
    <n v="400"/>
    <n v="3600"/>
    <n v="400"/>
    <x v="1"/>
    <x v="9"/>
    <n v="2022"/>
    <n v="0"/>
    <x v="1"/>
  </r>
  <r>
    <d v="2022-10-16T00:00:00"/>
    <s v="DH02312"/>
    <x v="8"/>
    <n v="1"/>
    <n v="4000"/>
    <n v="4000"/>
    <n v="2400"/>
    <n v="400"/>
    <n v="400"/>
    <n v="3200"/>
    <n v="800"/>
    <x v="1"/>
    <x v="9"/>
    <n v="2022"/>
    <n v="0"/>
    <x v="1"/>
  </r>
  <r>
    <d v="2022-10-16T00:00:00"/>
    <s v="DH02312"/>
    <x v="0"/>
    <n v="2"/>
    <n v="1000"/>
    <n v="2000"/>
    <n v="1400"/>
    <n v="200"/>
    <n v="200"/>
    <n v="1800"/>
    <n v="200"/>
    <x v="1"/>
    <x v="9"/>
    <n v="2022"/>
    <n v="0"/>
    <x v="1"/>
  </r>
  <r>
    <d v="2022-10-17T00:00:00"/>
    <s v="DH02313"/>
    <x v="1"/>
    <n v="4"/>
    <n v="2500"/>
    <n v="10000"/>
    <n v="7000"/>
    <n v="1000"/>
    <n v="1000"/>
    <n v="9000"/>
    <n v="1000"/>
    <x v="5"/>
    <x v="9"/>
    <n v="2022"/>
    <n v="1"/>
    <x v="1"/>
  </r>
  <r>
    <d v="2022-10-17T00:00:00"/>
    <s v="DH02314"/>
    <x v="0"/>
    <n v="1"/>
    <n v="1000"/>
    <n v="1000"/>
    <n v="700"/>
    <n v="100"/>
    <n v="100"/>
    <n v="900"/>
    <n v="100"/>
    <x v="0"/>
    <x v="9"/>
    <n v="2022"/>
    <n v="1"/>
    <x v="1"/>
  </r>
  <r>
    <d v="2022-10-17T00:00:00"/>
    <s v="DH02315"/>
    <x v="1"/>
    <n v="1"/>
    <n v="2500"/>
    <n v="2500"/>
    <n v="1750"/>
    <n v="250"/>
    <n v="250"/>
    <n v="2250"/>
    <n v="250"/>
    <x v="1"/>
    <x v="9"/>
    <n v="2022"/>
    <n v="1"/>
    <x v="0"/>
  </r>
  <r>
    <d v="2022-10-17T00:00:00"/>
    <s v="DH02316"/>
    <x v="8"/>
    <n v="1"/>
    <n v="4000"/>
    <n v="4000"/>
    <n v="2400"/>
    <n v="400"/>
    <n v="400"/>
    <n v="3200"/>
    <n v="800"/>
    <x v="2"/>
    <x v="9"/>
    <n v="2022"/>
    <n v="1"/>
    <x v="1"/>
  </r>
  <r>
    <d v="2022-10-17T00:00:00"/>
    <s v="DH02317"/>
    <x v="2"/>
    <n v="1"/>
    <n v="3500"/>
    <n v="3500"/>
    <n v="2100"/>
    <n v="350"/>
    <n v="350"/>
    <n v="2800"/>
    <n v="700"/>
    <x v="3"/>
    <x v="9"/>
    <n v="2022"/>
    <n v="1"/>
    <x v="1"/>
  </r>
  <r>
    <d v="2022-10-17T00:00:00"/>
    <s v="DH02318"/>
    <x v="3"/>
    <n v="3"/>
    <n v="1200"/>
    <n v="3600"/>
    <n v="2520"/>
    <n v="360"/>
    <n v="360"/>
    <n v="3240"/>
    <n v="360"/>
    <x v="0"/>
    <x v="9"/>
    <n v="2022"/>
    <n v="1"/>
    <x v="1"/>
  </r>
  <r>
    <d v="2022-10-17T00:00:00"/>
    <s v="DH02319"/>
    <x v="4"/>
    <n v="4"/>
    <n v="450"/>
    <n v="1800"/>
    <n v="1260"/>
    <n v="180"/>
    <n v="180"/>
    <n v="1620"/>
    <n v="180"/>
    <x v="1"/>
    <x v="9"/>
    <n v="2022"/>
    <n v="1"/>
    <x v="1"/>
  </r>
  <r>
    <d v="2022-10-17T00:00:00"/>
    <s v="DH02320"/>
    <x v="0"/>
    <n v="6"/>
    <n v="1000"/>
    <n v="6000"/>
    <n v="4200"/>
    <n v="600"/>
    <n v="600"/>
    <n v="5400"/>
    <n v="600"/>
    <x v="2"/>
    <x v="9"/>
    <n v="2022"/>
    <n v="1"/>
    <x v="1"/>
  </r>
  <r>
    <d v="2022-10-18T00:00:00"/>
    <s v="DH02321"/>
    <x v="8"/>
    <n v="1"/>
    <n v="4000"/>
    <n v="4000"/>
    <n v="2400"/>
    <n v="400"/>
    <n v="400"/>
    <n v="3200"/>
    <n v="800"/>
    <x v="3"/>
    <x v="9"/>
    <n v="2022"/>
    <n v="1"/>
    <x v="0"/>
  </r>
  <r>
    <d v="2022-10-18T00:00:00"/>
    <s v="DH02322"/>
    <x v="1"/>
    <n v="9"/>
    <n v="2500"/>
    <n v="22500"/>
    <n v="15749.999999999998"/>
    <n v="2250"/>
    <n v="2250"/>
    <n v="20250"/>
    <n v="2250.0000000000018"/>
    <x v="2"/>
    <x v="9"/>
    <n v="2022"/>
    <n v="1"/>
    <x v="1"/>
  </r>
  <r>
    <d v="2022-10-18T00:00:00"/>
    <s v="DH02323"/>
    <x v="2"/>
    <n v="1"/>
    <n v="3500"/>
    <n v="3500"/>
    <n v="2100"/>
    <n v="350"/>
    <n v="350"/>
    <n v="2800"/>
    <n v="700"/>
    <x v="3"/>
    <x v="9"/>
    <n v="2022"/>
    <n v="1"/>
    <x v="0"/>
  </r>
  <r>
    <d v="2022-10-18T00:00:00"/>
    <s v="DH02324"/>
    <x v="6"/>
    <n v="12"/>
    <n v="1000"/>
    <n v="12000"/>
    <n v="8400"/>
    <n v="1200"/>
    <n v="1200"/>
    <n v="10800"/>
    <n v="1200"/>
    <x v="4"/>
    <x v="9"/>
    <n v="2022"/>
    <n v="1"/>
    <x v="1"/>
  </r>
  <r>
    <d v="2022-10-18T00:00:00"/>
    <s v="DH02325"/>
    <x v="4"/>
    <n v="5"/>
    <n v="450"/>
    <n v="2250"/>
    <n v="1575"/>
    <n v="225"/>
    <n v="225"/>
    <n v="2025"/>
    <n v="225"/>
    <x v="5"/>
    <x v="9"/>
    <n v="2022"/>
    <n v="1"/>
    <x v="0"/>
  </r>
  <r>
    <d v="2022-10-18T00:00:00"/>
    <s v="DH02326"/>
    <x v="5"/>
    <n v="16"/>
    <n v="500"/>
    <n v="8000"/>
    <n v="5600"/>
    <n v="800"/>
    <n v="800"/>
    <n v="7200"/>
    <n v="800"/>
    <x v="0"/>
    <x v="9"/>
    <n v="2022"/>
    <n v="1"/>
    <x v="1"/>
  </r>
  <r>
    <d v="2022-10-18T00:00:00"/>
    <s v="DH02327"/>
    <x v="5"/>
    <n v="1"/>
    <n v="500"/>
    <n v="500"/>
    <n v="350"/>
    <n v="50"/>
    <n v="50"/>
    <n v="450"/>
    <n v="50"/>
    <x v="1"/>
    <x v="9"/>
    <n v="2022"/>
    <n v="1"/>
    <x v="1"/>
  </r>
  <r>
    <d v="2022-10-18T00:00:00"/>
    <s v="DH02328"/>
    <x v="0"/>
    <n v="1"/>
    <n v="1000"/>
    <n v="1000"/>
    <n v="700"/>
    <n v="100"/>
    <n v="100"/>
    <n v="900"/>
    <n v="100"/>
    <x v="3"/>
    <x v="9"/>
    <n v="2022"/>
    <n v="1"/>
    <x v="1"/>
  </r>
  <r>
    <d v="2022-10-18T00:00:00"/>
    <s v="DH02328"/>
    <x v="2"/>
    <n v="1"/>
    <n v="3500"/>
    <n v="3500"/>
    <n v="2100"/>
    <n v="350"/>
    <n v="350"/>
    <n v="2800"/>
    <n v="700"/>
    <x v="3"/>
    <x v="9"/>
    <n v="2022"/>
    <n v="0"/>
    <x v="1"/>
  </r>
  <r>
    <d v="2022-10-18T00:00:00"/>
    <s v="DH02328"/>
    <x v="1"/>
    <n v="5"/>
    <n v="2500"/>
    <n v="12500"/>
    <n v="8750"/>
    <n v="1250"/>
    <n v="1250"/>
    <n v="11250"/>
    <n v="1250"/>
    <x v="3"/>
    <x v="9"/>
    <n v="2022"/>
    <n v="0"/>
    <x v="1"/>
  </r>
  <r>
    <d v="2022-10-19T00:00:00"/>
    <s v="DH02329"/>
    <x v="7"/>
    <n v="7"/>
    <n v="3200"/>
    <n v="22400"/>
    <n v="13440"/>
    <n v="2240"/>
    <n v="2240"/>
    <n v="17920"/>
    <n v="4480"/>
    <x v="1"/>
    <x v="9"/>
    <n v="2022"/>
    <n v="1"/>
    <x v="1"/>
  </r>
  <r>
    <d v="2022-10-19T00:00:00"/>
    <s v="DH02330"/>
    <x v="7"/>
    <n v="8"/>
    <n v="3200"/>
    <n v="25600"/>
    <n v="15360"/>
    <n v="2560"/>
    <n v="2560"/>
    <n v="20480"/>
    <n v="5120"/>
    <x v="2"/>
    <x v="9"/>
    <n v="2022"/>
    <n v="1"/>
    <x v="1"/>
  </r>
  <r>
    <d v="2022-10-19T00:00:00"/>
    <s v="DH02331"/>
    <x v="2"/>
    <n v="1"/>
    <n v="3500"/>
    <n v="3500"/>
    <n v="2100"/>
    <n v="350"/>
    <n v="350"/>
    <n v="2800"/>
    <n v="700"/>
    <x v="3"/>
    <x v="9"/>
    <n v="2022"/>
    <n v="1"/>
    <x v="1"/>
  </r>
  <r>
    <d v="2022-10-19T00:00:00"/>
    <s v="DH02332"/>
    <x v="5"/>
    <n v="1"/>
    <n v="500"/>
    <n v="500"/>
    <n v="350"/>
    <n v="50"/>
    <n v="50"/>
    <n v="450"/>
    <n v="50"/>
    <x v="0"/>
    <x v="9"/>
    <n v="2022"/>
    <n v="1"/>
    <x v="1"/>
  </r>
  <r>
    <d v="2022-10-19T00:00:00"/>
    <s v="DH02333"/>
    <x v="1"/>
    <n v="2"/>
    <n v="2500"/>
    <n v="5000"/>
    <n v="3500"/>
    <n v="500"/>
    <n v="500"/>
    <n v="4500"/>
    <n v="500"/>
    <x v="1"/>
    <x v="9"/>
    <n v="2022"/>
    <n v="1"/>
    <x v="1"/>
  </r>
  <r>
    <d v="2022-10-19T00:00:00"/>
    <s v="DH02334"/>
    <x v="3"/>
    <n v="3"/>
    <n v="1200"/>
    <n v="3600"/>
    <n v="2520"/>
    <n v="360"/>
    <n v="360"/>
    <n v="3240"/>
    <n v="360"/>
    <x v="2"/>
    <x v="9"/>
    <n v="2022"/>
    <n v="1"/>
    <x v="1"/>
  </r>
  <r>
    <d v="2022-10-19T00:00:00"/>
    <s v="DH02335"/>
    <x v="0"/>
    <n v="4"/>
    <n v="1000"/>
    <n v="4000"/>
    <n v="2800"/>
    <n v="400"/>
    <n v="400"/>
    <n v="3600"/>
    <n v="400"/>
    <x v="3"/>
    <x v="9"/>
    <n v="2022"/>
    <n v="1"/>
    <x v="0"/>
  </r>
  <r>
    <d v="2022-10-19T00:00:00"/>
    <s v="DH02336"/>
    <x v="8"/>
    <n v="1"/>
    <n v="4000"/>
    <n v="4000"/>
    <n v="2400"/>
    <n v="400"/>
    <n v="400"/>
    <n v="3200"/>
    <n v="800"/>
    <x v="4"/>
    <x v="9"/>
    <n v="2022"/>
    <n v="1"/>
    <x v="0"/>
  </r>
  <r>
    <d v="2022-10-20T00:00:00"/>
    <s v="DH02337"/>
    <x v="0"/>
    <n v="1"/>
    <n v="1000"/>
    <n v="1000"/>
    <n v="700"/>
    <n v="100"/>
    <n v="100"/>
    <n v="900"/>
    <n v="100"/>
    <x v="5"/>
    <x v="9"/>
    <n v="2022"/>
    <n v="1"/>
    <x v="1"/>
  </r>
  <r>
    <d v="2022-10-20T00:00:00"/>
    <s v="DH02338"/>
    <x v="2"/>
    <n v="1"/>
    <n v="3500"/>
    <n v="3500"/>
    <n v="2100"/>
    <n v="350"/>
    <n v="350"/>
    <n v="2800"/>
    <n v="700"/>
    <x v="0"/>
    <x v="9"/>
    <n v="2022"/>
    <n v="1"/>
    <x v="0"/>
  </r>
  <r>
    <d v="2022-10-20T00:00:00"/>
    <s v="DH02339"/>
    <x v="1"/>
    <n v="1"/>
    <n v="2500"/>
    <n v="2500"/>
    <n v="1750"/>
    <n v="250"/>
    <n v="250"/>
    <n v="2250"/>
    <n v="250"/>
    <x v="1"/>
    <x v="9"/>
    <n v="2022"/>
    <n v="1"/>
    <x v="1"/>
  </r>
  <r>
    <d v="2022-10-20T00:00:00"/>
    <s v="DH02340"/>
    <x v="1"/>
    <n v="2"/>
    <n v="2500"/>
    <n v="5000"/>
    <n v="3500"/>
    <n v="500"/>
    <n v="500"/>
    <n v="4500"/>
    <n v="500"/>
    <x v="2"/>
    <x v="9"/>
    <n v="2022"/>
    <n v="1"/>
    <x v="1"/>
  </r>
  <r>
    <d v="2022-10-20T00:00:00"/>
    <s v="DH02341"/>
    <x v="0"/>
    <n v="2"/>
    <n v="1000"/>
    <n v="2000"/>
    <n v="1400"/>
    <n v="200"/>
    <n v="200"/>
    <n v="1800"/>
    <n v="200"/>
    <x v="3"/>
    <x v="9"/>
    <n v="2022"/>
    <n v="1"/>
    <x v="0"/>
  </r>
  <r>
    <d v="2022-10-20T00:00:00"/>
    <s v="DH02342"/>
    <x v="1"/>
    <n v="3"/>
    <n v="2500"/>
    <n v="7500"/>
    <n v="5250"/>
    <n v="750"/>
    <n v="750"/>
    <n v="6750"/>
    <n v="750"/>
    <x v="4"/>
    <x v="9"/>
    <n v="2022"/>
    <n v="1"/>
    <x v="1"/>
  </r>
  <r>
    <d v="2022-10-20T00:00:00"/>
    <s v="DH02343"/>
    <x v="2"/>
    <n v="1"/>
    <n v="3500"/>
    <n v="3500"/>
    <n v="2100"/>
    <n v="350"/>
    <n v="350"/>
    <n v="2800"/>
    <n v="700"/>
    <x v="5"/>
    <x v="9"/>
    <n v="2022"/>
    <n v="1"/>
    <x v="0"/>
  </r>
  <r>
    <d v="2022-10-20T00:00:00"/>
    <s v="DH02344"/>
    <x v="3"/>
    <n v="9"/>
    <n v="1200"/>
    <n v="10800"/>
    <n v="7559.9999999999991"/>
    <n v="1080"/>
    <n v="1080"/>
    <n v="9720"/>
    <n v="1080.0000000000009"/>
    <x v="1"/>
    <x v="9"/>
    <n v="2022"/>
    <n v="1"/>
    <x v="1"/>
  </r>
  <r>
    <d v="2022-10-20T00:00:00"/>
    <s v="DH02344"/>
    <x v="4"/>
    <n v="1"/>
    <n v="450"/>
    <n v="450"/>
    <n v="315"/>
    <n v="45"/>
    <n v="45"/>
    <n v="405"/>
    <n v="45"/>
    <x v="1"/>
    <x v="9"/>
    <n v="2022"/>
    <n v="0"/>
    <x v="1"/>
  </r>
  <r>
    <d v="2022-10-20T00:00:00"/>
    <s v="DH02344"/>
    <x v="5"/>
    <n v="3"/>
    <n v="500"/>
    <n v="1500"/>
    <n v="1050"/>
    <n v="150"/>
    <n v="150"/>
    <n v="1350"/>
    <n v="150"/>
    <x v="1"/>
    <x v="9"/>
    <n v="2022"/>
    <n v="0"/>
    <x v="1"/>
  </r>
  <r>
    <d v="2022-10-21T00:00:00"/>
    <s v="DH02345"/>
    <x v="6"/>
    <n v="6"/>
    <n v="1000"/>
    <n v="6000"/>
    <n v="4200"/>
    <n v="600"/>
    <n v="600"/>
    <n v="5400"/>
    <n v="600"/>
    <x v="1"/>
    <x v="9"/>
    <n v="2022"/>
    <n v="1"/>
    <x v="1"/>
  </r>
  <r>
    <d v="2022-10-21T00:00:00"/>
    <s v="DH02346"/>
    <x v="7"/>
    <n v="15"/>
    <n v="3200"/>
    <n v="48000"/>
    <n v="28800"/>
    <n v="4800"/>
    <n v="4800"/>
    <n v="38400"/>
    <n v="9600"/>
    <x v="2"/>
    <x v="9"/>
    <n v="2022"/>
    <n v="1"/>
    <x v="1"/>
  </r>
  <r>
    <d v="2022-10-21T00:00:00"/>
    <s v="DH02347"/>
    <x v="8"/>
    <n v="1"/>
    <n v="4000"/>
    <n v="4000"/>
    <n v="2400"/>
    <n v="400"/>
    <n v="400"/>
    <n v="3200"/>
    <n v="800"/>
    <x v="3"/>
    <x v="9"/>
    <n v="2022"/>
    <n v="1"/>
    <x v="0"/>
  </r>
  <r>
    <d v="2022-10-21T00:00:00"/>
    <s v="DH02348"/>
    <x v="8"/>
    <n v="1"/>
    <n v="4000"/>
    <n v="4000"/>
    <n v="2400"/>
    <n v="400"/>
    <n v="400"/>
    <n v="3200"/>
    <n v="800"/>
    <x v="0"/>
    <x v="9"/>
    <n v="2022"/>
    <n v="1"/>
    <x v="1"/>
  </r>
  <r>
    <d v="2022-10-21T00:00:00"/>
    <s v="DH02349"/>
    <x v="8"/>
    <n v="1"/>
    <n v="4000"/>
    <n v="4000"/>
    <n v="2400"/>
    <n v="400"/>
    <n v="400"/>
    <n v="3200"/>
    <n v="800"/>
    <x v="1"/>
    <x v="9"/>
    <n v="2022"/>
    <n v="1"/>
    <x v="0"/>
  </r>
  <r>
    <d v="2022-10-21T00:00:00"/>
    <s v="DH02350"/>
    <x v="2"/>
    <n v="1"/>
    <n v="3500"/>
    <n v="3500"/>
    <n v="2100"/>
    <n v="350"/>
    <n v="350"/>
    <n v="2800"/>
    <n v="700"/>
    <x v="2"/>
    <x v="9"/>
    <n v="2022"/>
    <n v="1"/>
    <x v="1"/>
  </r>
  <r>
    <d v="2022-10-21T00:00:00"/>
    <s v="DH02351"/>
    <x v="3"/>
    <n v="5"/>
    <n v="1200"/>
    <n v="6000"/>
    <n v="4200"/>
    <n v="600"/>
    <n v="600"/>
    <n v="5400"/>
    <n v="600"/>
    <x v="3"/>
    <x v="9"/>
    <n v="2022"/>
    <n v="1"/>
    <x v="1"/>
  </r>
  <r>
    <d v="2022-10-21T00:00:00"/>
    <s v="DH02352"/>
    <x v="4"/>
    <n v="1"/>
    <n v="450"/>
    <n v="450"/>
    <n v="315"/>
    <n v="45"/>
    <n v="45"/>
    <n v="405"/>
    <n v="45"/>
    <x v="4"/>
    <x v="9"/>
    <n v="2022"/>
    <n v="1"/>
    <x v="1"/>
  </r>
  <r>
    <d v="2022-10-22T00:00:00"/>
    <s v="DH02353"/>
    <x v="5"/>
    <n v="1"/>
    <n v="500"/>
    <n v="500"/>
    <n v="350"/>
    <n v="50"/>
    <n v="50"/>
    <n v="450"/>
    <n v="50"/>
    <x v="5"/>
    <x v="9"/>
    <n v="2022"/>
    <n v="1"/>
    <x v="1"/>
  </r>
  <r>
    <d v="2022-10-22T00:00:00"/>
    <s v="DH02354"/>
    <x v="6"/>
    <n v="1"/>
    <n v="1000"/>
    <n v="1000"/>
    <n v="700"/>
    <n v="100"/>
    <n v="100"/>
    <n v="900"/>
    <n v="100"/>
    <x v="0"/>
    <x v="9"/>
    <n v="2022"/>
    <n v="1"/>
    <x v="1"/>
  </r>
  <r>
    <d v="2022-10-22T00:00:00"/>
    <s v="DH02355"/>
    <x v="6"/>
    <n v="1"/>
    <n v="1000"/>
    <n v="1000"/>
    <n v="700"/>
    <n v="100"/>
    <n v="100"/>
    <n v="900"/>
    <n v="100"/>
    <x v="1"/>
    <x v="9"/>
    <n v="2022"/>
    <n v="1"/>
    <x v="1"/>
  </r>
  <r>
    <d v="2022-10-22T00:00:00"/>
    <s v="DH02356"/>
    <x v="6"/>
    <n v="5"/>
    <n v="1000"/>
    <n v="5000"/>
    <n v="3500"/>
    <n v="500"/>
    <n v="500"/>
    <n v="4500"/>
    <n v="500"/>
    <x v="2"/>
    <x v="9"/>
    <n v="2022"/>
    <n v="1"/>
    <x v="1"/>
  </r>
  <r>
    <d v="2022-10-22T00:00:00"/>
    <s v="DH02357"/>
    <x v="7"/>
    <n v="1"/>
    <n v="3200"/>
    <n v="3200"/>
    <n v="1920"/>
    <n v="320"/>
    <n v="320"/>
    <n v="2560"/>
    <n v="640"/>
    <x v="3"/>
    <x v="9"/>
    <n v="2022"/>
    <n v="1"/>
    <x v="1"/>
  </r>
  <r>
    <d v="2022-10-22T00:00:00"/>
    <s v="DH02358"/>
    <x v="8"/>
    <n v="1"/>
    <n v="4000"/>
    <n v="4000"/>
    <n v="2400"/>
    <n v="400"/>
    <n v="400"/>
    <n v="3200"/>
    <n v="800"/>
    <x v="4"/>
    <x v="9"/>
    <n v="2022"/>
    <n v="1"/>
    <x v="1"/>
  </r>
  <r>
    <d v="2022-10-22T00:00:00"/>
    <s v="DH02359"/>
    <x v="8"/>
    <n v="1"/>
    <n v="4000"/>
    <n v="4000"/>
    <n v="2400"/>
    <n v="400"/>
    <n v="400"/>
    <n v="3200"/>
    <n v="800"/>
    <x v="5"/>
    <x v="9"/>
    <n v="2022"/>
    <n v="1"/>
    <x v="1"/>
  </r>
  <r>
    <d v="2022-10-22T00:00:00"/>
    <s v="DH02360"/>
    <x v="8"/>
    <n v="1"/>
    <n v="4000"/>
    <n v="4000"/>
    <n v="2400"/>
    <n v="400"/>
    <n v="400"/>
    <n v="3200"/>
    <n v="800"/>
    <x v="1"/>
    <x v="9"/>
    <n v="2022"/>
    <n v="1"/>
    <x v="1"/>
  </r>
  <r>
    <d v="2022-10-22T00:00:00"/>
    <s v="DH02360"/>
    <x v="2"/>
    <n v="1"/>
    <n v="3500"/>
    <n v="3500"/>
    <n v="2100"/>
    <n v="350"/>
    <n v="350"/>
    <n v="2800"/>
    <n v="700"/>
    <x v="1"/>
    <x v="9"/>
    <n v="2022"/>
    <n v="0"/>
    <x v="1"/>
  </r>
  <r>
    <d v="2022-10-22T00:00:00"/>
    <s v="DH02360"/>
    <x v="3"/>
    <n v="3"/>
    <n v="1200"/>
    <n v="3600"/>
    <n v="2520"/>
    <n v="360"/>
    <n v="360"/>
    <n v="3240"/>
    <n v="360"/>
    <x v="1"/>
    <x v="9"/>
    <n v="2022"/>
    <n v="0"/>
    <x v="1"/>
  </r>
  <r>
    <d v="2022-10-23T00:00:00"/>
    <s v="DH02361"/>
    <x v="4"/>
    <n v="2"/>
    <n v="450"/>
    <n v="900"/>
    <n v="630"/>
    <n v="90"/>
    <n v="90"/>
    <n v="810"/>
    <n v="90"/>
    <x v="5"/>
    <x v="9"/>
    <n v="2022"/>
    <n v="1"/>
    <x v="1"/>
  </r>
  <r>
    <d v="2022-10-23T00:00:00"/>
    <s v="DH02362"/>
    <x v="5"/>
    <n v="1"/>
    <n v="500"/>
    <n v="500"/>
    <n v="350"/>
    <n v="50"/>
    <n v="50"/>
    <n v="450"/>
    <n v="50"/>
    <x v="0"/>
    <x v="9"/>
    <n v="2022"/>
    <n v="1"/>
    <x v="1"/>
  </r>
  <r>
    <d v="2022-10-23T00:00:00"/>
    <s v="DH02363"/>
    <x v="6"/>
    <n v="4"/>
    <n v="1000"/>
    <n v="4000"/>
    <n v="2800"/>
    <n v="400"/>
    <n v="400"/>
    <n v="3600"/>
    <n v="400"/>
    <x v="1"/>
    <x v="9"/>
    <n v="2022"/>
    <n v="1"/>
    <x v="1"/>
  </r>
  <r>
    <d v="2022-10-23T00:00:00"/>
    <s v="DH02364"/>
    <x v="6"/>
    <n v="1"/>
    <n v="1000"/>
    <n v="1000"/>
    <n v="700"/>
    <n v="100"/>
    <n v="100"/>
    <n v="900"/>
    <n v="100"/>
    <x v="2"/>
    <x v="9"/>
    <n v="2022"/>
    <n v="1"/>
    <x v="0"/>
  </r>
  <r>
    <d v="2022-10-23T00:00:00"/>
    <s v="DH02365"/>
    <x v="8"/>
    <n v="1"/>
    <n v="4000"/>
    <n v="4000"/>
    <n v="2400"/>
    <n v="400"/>
    <n v="400"/>
    <n v="3200"/>
    <n v="800"/>
    <x v="3"/>
    <x v="9"/>
    <n v="2022"/>
    <n v="1"/>
    <x v="1"/>
  </r>
  <r>
    <d v="2022-10-23T00:00:00"/>
    <s v="DH02366"/>
    <x v="0"/>
    <n v="1"/>
    <n v="1000"/>
    <n v="1000"/>
    <n v="700"/>
    <n v="100"/>
    <n v="100"/>
    <n v="900"/>
    <n v="100"/>
    <x v="0"/>
    <x v="9"/>
    <n v="2022"/>
    <n v="1"/>
    <x v="0"/>
  </r>
  <r>
    <d v="2022-10-23T00:00:00"/>
    <s v="DH02367"/>
    <x v="1"/>
    <n v="2"/>
    <n v="2500"/>
    <n v="5000"/>
    <n v="3500"/>
    <n v="500"/>
    <n v="500"/>
    <n v="4500"/>
    <n v="500"/>
    <x v="1"/>
    <x v="9"/>
    <n v="2022"/>
    <n v="1"/>
    <x v="1"/>
  </r>
  <r>
    <d v="2022-10-23T00:00:00"/>
    <s v="DH02368"/>
    <x v="0"/>
    <n v="1"/>
    <n v="1000"/>
    <n v="1000"/>
    <n v="700"/>
    <n v="100"/>
    <n v="100"/>
    <n v="900"/>
    <n v="100"/>
    <x v="2"/>
    <x v="9"/>
    <n v="2022"/>
    <n v="1"/>
    <x v="0"/>
  </r>
  <r>
    <d v="2022-10-24T00:00:00"/>
    <s v="DH02369"/>
    <x v="1"/>
    <n v="3"/>
    <n v="2500"/>
    <n v="7500"/>
    <n v="5250"/>
    <n v="750"/>
    <n v="750"/>
    <n v="6750"/>
    <n v="750"/>
    <x v="3"/>
    <x v="9"/>
    <n v="2022"/>
    <n v="1"/>
    <x v="1"/>
  </r>
  <r>
    <d v="2022-10-24T00:00:00"/>
    <s v="DH02370"/>
    <x v="8"/>
    <n v="1"/>
    <n v="4000"/>
    <n v="4000"/>
    <n v="2400"/>
    <n v="400"/>
    <n v="400"/>
    <n v="3200"/>
    <n v="800"/>
    <x v="2"/>
    <x v="9"/>
    <n v="2022"/>
    <n v="1"/>
    <x v="1"/>
  </r>
  <r>
    <d v="2022-10-24T00:00:00"/>
    <s v="DH02371"/>
    <x v="2"/>
    <n v="1"/>
    <n v="3500"/>
    <n v="3500"/>
    <n v="2100"/>
    <n v="350"/>
    <n v="350"/>
    <n v="2800"/>
    <n v="700"/>
    <x v="3"/>
    <x v="9"/>
    <n v="2022"/>
    <n v="1"/>
    <x v="1"/>
  </r>
  <r>
    <d v="2022-10-24T00:00:00"/>
    <s v="DH02372"/>
    <x v="3"/>
    <n v="4"/>
    <n v="1200"/>
    <n v="4800"/>
    <n v="3360"/>
    <n v="480"/>
    <n v="480"/>
    <n v="4320"/>
    <n v="480"/>
    <x v="4"/>
    <x v="9"/>
    <n v="2022"/>
    <n v="1"/>
    <x v="0"/>
  </r>
  <r>
    <d v="2022-10-24T00:00:00"/>
    <s v="DH02373"/>
    <x v="4"/>
    <n v="3"/>
    <n v="450"/>
    <n v="1350"/>
    <n v="944.99999999999989"/>
    <n v="135"/>
    <n v="135"/>
    <n v="1215"/>
    <n v="135.00000000000011"/>
    <x v="5"/>
    <x v="9"/>
    <n v="2022"/>
    <n v="1"/>
    <x v="1"/>
  </r>
  <r>
    <d v="2022-10-24T00:00:00"/>
    <s v="DH02374"/>
    <x v="0"/>
    <n v="1"/>
    <n v="1000"/>
    <n v="1000"/>
    <n v="700"/>
    <n v="100"/>
    <n v="100"/>
    <n v="900"/>
    <n v="100"/>
    <x v="0"/>
    <x v="9"/>
    <n v="2022"/>
    <n v="1"/>
    <x v="1"/>
  </r>
  <r>
    <d v="2022-10-24T00:00:00"/>
    <s v="DH02375"/>
    <x v="8"/>
    <n v="1"/>
    <n v="4000"/>
    <n v="4000"/>
    <n v="2400"/>
    <n v="400"/>
    <n v="400"/>
    <n v="3200"/>
    <n v="800"/>
    <x v="1"/>
    <x v="9"/>
    <n v="2022"/>
    <n v="1"/>
    <x v="1"/>
  </r>
  <r>
    <d v="2022-10-24T00:00:00"/>
    <s v="DH02376"/>
    <x v="1"/>
    <n v="4"/>
    <n v="2500"/>
    <n v="10000"/>
    <n v="7000"/>
    <n v="1000"/>
    <n v="1000"/>
    <n v="9000"/>
    <n v="1000"/>
    <x v="2"/>
    <x v="9"/>
    <n v="2022"/>
    <n v="1"/>
    <x v="1"/>
  </r>
  <r>
    <d v="2022-10-24T00:00:00"/>
    <s v="DH02376"/>
    <x v="2"/>
    <n v="1"/>
    <n v="3500"/>
    <n v="3500"/>
    <n v="2100"/>
    <n v="350"/>
    <n v="350"/>
    <n v="2800"/>
    <n v="700"/>
    <x v="2"/>
    <x v="9"/>
    <n v="2022"/>
    <n v="0"/>
    <x v="1"/>
  </r>
  <r>
    <d v="2022-10-24T00:00:00"/>
    <s v="DH02376"/>
    <x v="6"/>
    <n v="8"/>
    <n v="1000"/>
    <n v="8000"/>
    <n v="5600"/>
    <n v="800"/>
    <n v="800"/>
    <n v="7200"/>
    <n v="800"/>
    <x v="2"/>
    <x v="9"/>
    <n v="2022"/>
    <n v="0"/>
    <x v="1"/>
  </r>
  <r>
    <d v="2022-10-25T00:00:00"/>
    <s v="DH02377"/>
    <x v="4"/>
    <n v="2"/>
    <n v="450"/>
    <n v="900"/>
    <n v="630"/>
    <n v="90"/>
    <n v="90"/>
    <n v="810"/>
    <n v="90"/>
    <x v="1"/>
    <x v="9"/>
    <n v="2022"/>
    <n v="1"/>
    <x v="1"/>
  </r>
  <r>
    <d v="2022-10-25T00:00:00"/>
    <s v="DH02378"/>
    <x v="5"/>
    <n v="1"/>
    <n v="500"/>
    <n v="500"/>
    <n v="350"/>
    <n v="50"/>
    <n v="50"/>
    <n v="450"/>
    <n v="50"/>
    <x v="2"/>
    <x v="9"/>
    <n v="2022"/>
    <n v="1"/>
    <x v="1"/>
  </r>
  <r>
    <d v="2022-10-25T00:00:00"/>
    <s v="DH02379"/>
    <x v="5"/>
    <n v="7"/>
    <n v="500"/>
    <n v="3500"/>
    <n v="2450"/>
    <n v="350"/>
    <n v="350"/>
    <n v="3150"/>
    <n v="350"/>
    <x v="3"/>
    <x v="9"/>
    <n v="2022"/>
    <n v="1"/>
    <x v="1"/>
  </r>
  <r>
    <d v="2022-10-25T00:00:00"/>
    <s v="DH02380"/>
    <x v="0"/>
    <n v="8"/>
    <n v="1000"/>
    <n v="8000"/>
    <n v="5600"/>
    <n v="800"/>
    <n v="800"/>
    <n v="7200"/>
    <n v="800"/>
    <x v="0"/>
    <x v="9"/>
    <n v="2022"/>
    <n v="1"/>
    <x v="1"/>
  </r>
  <r>
    <d v="2022-10-25T00:00:00"/>
    <s v="DH02381"/>
    <x v="2"/>
    <n v="1"/>
    <n v="3500"/>
    <n v="3500"/>
    <n v="2100"/>
    <n v="350"/>
    <n v="350"/>
    <n v="2800"/>
    <n v="700"/>
    <x v="1"/>
    <x v="9"/>
    <n v="2022"/>
    <n v="1"/>
    <x v="1"/>
  </r>
  <r>
    <d v="2022-10-25T00:00:00"/>
    <s v="DH02382"/>
    <x v="1"/>
    <n v="2"/>
    <n v="2500"/>
    <n v="5000"/>
    <n v="3500"/>
    <n v="500"/>
    <n v="500"/>
    <n v="4500"/>
    <n v="500"/>
    <x v="2"/>
    <x v="9"/>
    <n v="2022"/>
    <n v="1"/>
    <x v="1"/>
  </r>
  <r>
    <d v="2022-10-25T00:00:00"/>
    <s v="DH02383"/>
    <x v="7"/>
    <n v="4"/>
    <n v="3200"/>
    <n v="12800"/>
    <n v="7680"/>
    <n v="1280"/>
    <n v="1280"/>
    <n v="10240"/>
    <n v="2560"/>
    <x v="3"/>
    <x v="9"/>
    <n v="2022"/>
    <n v="1"/>
    <x v="1"/>
  </r>
  <r>
    <d v="2022-10-25T00:00:00"/>
    <s v="DH02384"/>
    <x v="7"/>
    <n v="6"/>
    <n v="3200"/>
    <n v="19200"/>
    <n v="11520"/>
    <n v="1920"/>
    <n v="1920"/>
    <n v="15360"/>
    <n v="3840"/>
    <x v="4"/>
    <x v="9"/>
    <n v="2022"/>
    <n v="1"/>
    <x v="1"/>
  </r>
  <r>
    <d v="2022-10-25T00:00:00"/>
    <s v="DH02384"/>
    <x v="2"/>
    <n v="1"/>
    <n v="3500"/>
    <n v="3500"/>
    <n v="2100"/>
    <n v="350"/>
    <n v="350"/>
    <n v="2800"/>
    <n v="700"/>
    <x v="5"/>
    <x v="9"/>
    <n v="2022"/>
    <n v="0"/>
    <x v="1"/>
  </r>
  <r>
    <d v="2022-10-25T00:00:00"/>
    <s v="DH02384"/>
    <x v="5"/>
    <n v="4"/>
    <n v="500"/>
    <n v="2000"/>
    <n v="1400"/>
    <n v="200"/>
    <n v="200"/>
    <n v="1800"/>
    <n v="200"/>
    <x v="5"/>
    <x v="9"/>
    <n v="2022"/>
    <n v="0"/>
    <x v="1"/>
  </r>
  <r>
    <d v="2022-10-25T00:00:00"/>
    <s v="DH02384"/>
    <x v="1"/>
    <n v="1"/>
    <n v="2500"/>
    <n v="2500"/>
    <n v="1750"/>
    <n v="250"/>
    <n v="250"/>
    <n v="2250"/>
    <n v="250"/>
    <x v="5"/>
    <x v="9"/>
    <n v="2022"/>
    <n v="0"/>
    <x v="1"/>
  </r>
  <r>
    <d v="2022-10-25T00:00:00"/>
    <s v="DH02384"/>
    <x v="3"/>
    <n v="2"/>
    <n v="1200"/>
    <n v="2400"/>
    <n v="1680"/>
    <n v="240"/>
    <n v="240"/>
    <n v="2160"/>
    <n v="240"/>
    <x v="5"/>
    <x v="9"/>
    <n v="2022"/>
    <n v="0"/>
    <x v="1"/>
  </r>
  <r>
    <d v="2022-10-25T00:00:00"/>
    <s v="DH02384"/>
    <x v="0"/>
    <n v="1"/>
    <n v="1000"/>
    <n v="1000"/>
    <n v="700"/>
    <n v="100"/>
    <n v="100"/>
    <n v="900"/>
    <n v="100"/>
    <x v="5"/>
    <x v="9"/>
    <n v="2022"/>
    <n v="0"/>
    <x v="1"/>
  </r>
  <r>
    <d v="2022-10-26T00:00:00"/>
    <s v="DH02385"/>
    <x v="8"/>
    <n v="1"/>
    <n v="4000"/>
    <n v="4000"/>
    <n v="2400"/>
    <n v="400"/>
    <n v="400"/>
    <n v="3200"/>
    <n v="800"/>
    <x v="4"/>
    <x v="9"/>
    <n v="2022"/>
    <n v="1"/>
    <x v="1"/>
  </r>
  <r>
    <d v="2022-10-26T00:00:00"/>
    <s v="DH02386"/>
    <x v="1"/>
    <n v="1"/>
    <n v="2500"/>
    <n v="2500"/>
    <n v="1750"/>
    <n v="250"/>
    <n v="250"/>
    <n v="2250"/>
    <n v="250"/>
    <x v="5"/>
    <x v="9"/>
    <n v="2022"/>
    <n v="1"/>
    <x v="1"/>
  </r>
  <r>
    <d v="2022-10-26T00:00:00"/>
    <s v="DH02387"/>
    <x v="2"/>
    <n v="1"/>
    <n v="3500"/>
    <n v="3500"/>
    <n v="2100"/>
    <n v="350"/>
    <n v="350"/>
    <n v="2800"/>
    <n v="700"/>
    <x v="4"/>
    <x v="9"/>
    <n v="2022"/>
    <n v="1"/>
    <x v="1"/>
  </r>
  <r>
    <d v="2022-10-26T00:00:00"/>
    <s v="DH02388"/>
    <x v="6"/>
    <n v="1"/>
    <n v="1000"/>
    <n v="1000"/>
    <n v="700"/>
    <n v="100"/>
    <n v="100"/>
    <n v="900"/>
    <n v="100"/>
    <x v="5"/>
    <x v="9"/>
    <n v="2022"/>
    <n v="1"/>
    <x v="1"/>
  </r>
  <r>
    <d v="2022-10-26T00:00:00"/>
    <s v="DH02389"/>
    <x v="0"/>
    <n v="3"/>
    <n v="1000"/>
    <n v="3000"/>
    <n v="2100"/>
    <n v="300"/>
    <n v="300"/>
    <n v="2700"/>
    <n v="300"/>
    <x v="0"/>
    <x v="9"/>
    <n v="2022"/>
    <n v="1"/>
    <x v="0"/>
  </r>
  <r>
    <d v="2022-10-26T00:00:00"/>
    <s v="DH02390"/>
    <x v="1"/>
    <n v="4"/>
    <n v="2500"/>
    <n v="10000"/>
    <n v="7000"/>
    <n v="1000"/>
    <n v="1000"/>
    <n v="9000"/>
    <n v="1000"/>
    <x v="1"/>
    <x v="9"/>
    <n v="2022"/>
    <n v="1"/>
    <x v="0"/>
  </r>
  <r>
    <d v="2022-10-26T00:00:00"/>
    <s v="DH02391"/>
    <x v="0"/>
    <n v="1"/>
    <n v="1000"/>
    <n v="1000"/>
    <n v="700"/>
    <n v="100"/>
    <n v="100"/>
    <n v="900"/>
    <n v="100"/>
    <x v="2"/>
    <x v="9"/>
    <n v="2022"/>
    <n v="1"/>
    <x v="0"/>
  </r>
  <r>
    <d v="2022-10-26T00:00:00"/>
    <s v="DH02392"/>
    <x v="0"/>
    <n v="2"/>
    <n v="1000"/>
    <n v="2000"/>
    <n v="1400"/>
    <n v="200"/>
    <n v="200"/>
    <n v="1800"/>
    <n v="200"/>
    <x v="3"/>
    <x v="9"/>
    <n v="2022"/>
    <n v="1"/>
    <x v="1"/>
  </r>
  <r>
    <d v="2022-10-26T00:00:00"/>
    <s v="DH02392"/>
    <x v="1"/>
    <n v="4"/>
    <n v="2500"/>
    <n v="10000"/>
    <n v="7000"/>
    <n v="1000"/>
    <n v="1000"/>
    <n v="9000"/>
    <n v="1000"/>
    <x v="3"/>
    <x v="9"/>
    <n v="2022"/>
    <n v="0"/>
    <x v="1"/>
  </r>
  <r>
    <d v="2022-10-26T00:00:00"/>
    <s v="DH02392"/>
    <x v="2"/>
    <n v="1"/>
    <n v="3500"/>
    <n v="3500"/>
    <n v="2100"/>
    <n v="350"/>
    <n v="350"/>
    <n v="2800"/>
    <n v="700"/>
    <x v="3"/>
    <x v="9"/>
    <n v="2022"/>
    <n v="0"/>
    <x v="1"/>
  </r>
  <r>
    <d v="2022-10-27T00:00:00"/>
    <s v="DH02393"/>
    <x v="3"/>
    <n v="1"/>
    <n v="1200"/>
    <n v="1200"/>
    <n v="840"/>
    <n v="120"/>
    <n v="120"/>
    <n v="1080"/>
    <n v="120"/>
    <x v="2"/>
    <x v="9"/>
    <n v="2022"/>
    <n v="1"/>
    <x v="0"/>
  </r>
  <r>
    <d v="2022-10-27T00:00:00"/>
    <s v="DH02394"/>
    <x v="4"/>
    <n v="3"/>
    <n v="450"/>
    <n v="1350"/>
    <n v="944.99999999999989"/>
    <n v="135"/>
    <n v="135"/>
    <n v="1215"/>
    <n v="135.00000000000011"/>
    <x v="3"/>
    <x v="9"/>
    <n v="2022"/>
    <n v="1"/>
    <x v="0"/>
  </r>
  <r>
    <d v="2022-10-27T00:00:00"/>
    <s v="DH02395"/>
    <x v="5"/>
    <n v="2"/>
    <n v="500"/>
    <n v="1000"/>
    <n v="700"/>
    <n v="100"/>
    <n v="100"/>
    <n v="900"/>
    <n v="100"/>
    <x v="4"/>
    <x v="9"/>
    <n v="2022"/>
    <n v="1"/>
    <x v="1"/>
  </r>
  <r>
    <d v="2022-10-27T00:00:00"/>
    <s v="DH02396"/>
    <x v="6"/>
    <n v="3"/>
    <n v="1000"/>
    <n v="3000"/>
    <n v="2100"/>
    <n v="300"/>
    <n v="300"/>
    <n v="2700"/>
    <n v="300"/>
    <x v="5"/>
    <x v="9"/>
    <n v="2022"/>
    <n v="1"/>
    <x v="0"/>
  </r>
  <r>
    <d v="2022-10-27T00:00:00"/>
    <s v="DH02397"/>
    <x v="7"/>
    <n v="4"/>
    <n v="3200"/>
    <n v="12800"/>
    <n v="7680"/>
    <n v="1280"/>
    <n v="1280"/>
    <n v="10240"/>
    <n v="2560"/>
    <x v="0"/>
    <x v="9"/>
    <n v="2022"/>
    <n v="1"/>
    <x v="1"/>
  </r>
  <r>
    <d v="2022-10-27T00:00:00"/>
    <s v="DH02398"/>
    <x v="8"/>
    <n v="1"/>
    <n v="4000"/>
    <n v="4000"/>
    <n v="2400"/>
    <n v="400"/>
    <n v="400"/>
    <n v="3200"/>
    <n v="800"/>
    <x v="1"/>
    <x v="9"/>
    <n v="2022"/>
    <n v="1"/>
    <x v="1"/>
  </r>
  <r>
    <d v="2022-10-27T00:00:00"/>
    <s v="DH02399"/>
    <x v="8"/>
    <n v="1"/>
    <n v="4000"/>
    <n v="4000"/>
    <n v="2400"/>
    <n v="400"/>
    <n v="400"/>
    <n v="3200"/>
    <n v="800"/>
    <x v="2"/>
    <x v="9"/>
    <n v="2022"/>
    <n v="1"/>
    <x v="0"/>
  </r>
  <r>
    <d v="2022-10-27T00:00:00"/>
    <s v="DH02400"/>
    <x v="8"/>
    <n v="1"/>
    <n v="4000"/>
    <n v="4000"/>
    <n v="2400"/>
    <n v="400"/>
    <n v="400"/>
    <n v="3200"/>
    <n v="800"/>
    <x v="3"/>
    <x v="9"/>
    <n v="2022"/>
    <n v="1"/>
    <x v="1"/>
  </r>
  <r>
    <d v="2022-10-28T00:00:00"/>
    <s v="DH02401"/>
    <x v="2"/>
    <n v="1"/>
    <n v="3500"/>
    <n v="3500"/>
    <n v="2100"/>
    <n v="350"/>
    <n v="350"/>
    <n v="2800"/>
    <n v="700"/>
    <x v="4"/>
    <x v="9"/>
    <n v="2022"/>
    <n v="1"/>
    <x v="0"/>
  </r>
  <r>
    <d v="2022-10-28T00:00:00"/>
    <s v="DH02402"/>
    <x v="3"/>
    <n v="12"/>
    <n v="1200"/>
    <n v="14400"/>
    <n v="10080"/>
    <n v="1440"/>
    <n v="1440"/>
    <n v="12960"/>
    <n v="1440"/>
    <x v="5"/>
    <x v="9"/>
    <n v="2022"/>
    <n v="1"/>
    <x v="1"/>
  </r>
  <r>
    <d v="2022-10-28T00:00:00"/>
    <s v="DH02403"/>
    <x v="4"/>
    <n v="5"/>
    <n v="450"/>
    <n v="2250"/>
    <n v="1575"/>
    <n v="225"/>
    <n v="225"/>
    <n v="2025"/>
    <n v="225"/>
    <x v="2"/>
    <x v="9"/>
    <n v="2022"/>
    <n v="1"/>
    <x v="1"/>
  </r>
  <r>
    <d v="2022-10-28T00:00:00"/>
    <s v="DH02404"/>
    <x v="5"/>
    <n v="16"/>
    <n v="500"/>
    <n v="8000"/>
    <n v="5600"/>
    <n v="800"/>
    <n v="800"/>
    <n v="7200"/>
    <n v="800"/>
    <x v="3"/>
    <x v="9"/>
    <n v="2022"/>
    <n v="1"/>
    <x v="0"/>
  </r>
  <r>
    <d v="2022-10-28T00:00:00"/>
    <s v="DH02405"/>
    <x v="6"/>
    <n v="1"/>
    <n v="1000"/>
    <n v="1000"/>
    <n v="700"/>
    <n v="100"/>
    <n v="100"/>
    <n v="900"/>
    <n v="100"/>
    <x v="4"/>
    <x v="9"/>
    <n v="2022"/>
    <n v="1"/>
    <x v="1"/>
  </r>
  <r>
    <d v="2022-10-28T00:00:00"/>
    <s v="DH02406"/>
    <x v="6"/>
    <n v="1"/>
    <n v="1000"/>
    <n v="1000"/>
    <n v="700"/>
    <n v="100"/>
    <n v="100"/>
    <n v="900"/>
    <n v="100"/>
    <x v="5"/>
    <x v="9"/>
    <n v="2022"/>
    <n v="1"/>
    <x v="1"/>
  </r>
  <r>
    <d v="2022-10-28T00:00:00"/>
    <s v="DH02407"/>
    <x v="8"/>
    <n v="1"/>
    <n v="4000"/>
    <n v="4000"/>
    <n v="2400"/>
    <n v="400"/>
    <n v="400"/>
    <n v="3200"/>
    <n v="800"/>
    <x v="0"/>
    <x v="9"/>
    <n v="2022"/>
    <n v="1"/>
    <x v="0"/>
  </r>
  <r>
    <d v="2022-10-28T00:00:00"/>
    <s v="DH02408"/>
    <x v="0"/>
    <n v="5"/>
    <n v="1000"/>
    <n v="5000"/>
    <n v="3500"/>
    <n v="500"/>
    <n v="500"/>
    <n v="4500"/>
    <n v="500"/>
    <x v="1"/>
    <x v="9"/>
    <n v="2022"/>
    <n v="1"/>
    <x v="1"/>
  </r>
  <r>
    <d v="2022-10-28T00:00:00"/>
    <s v="DH02408"/>
    <x v="1"/>
    <n v="7"/>
    <n v="2500"/>
    <n v="17500"/>
    <n v="12250"/>
    <n v="1750"/>
    <n v="1750"/>
    <n v="15750"/>
    <n v="1750"/>
    <x v="1"/>
    <x v="9"/>
    <n v="2022"/>
    <n v="0"/>
    <x v="1"/>
  </r>
  <r>
    <d v="2022-10-28T00:00:00"/>
    <s v="DH02408"/>
    <x v="0"/>
    <n v="8"/>
    <n v="1000"/>
    <n v="8000"/>
    <n v="5600"/>
    <n v="800"/>
    <n v="800"/>
    <n v="7200"/>
    <n v="800"/>
    <x v="1"/>
    <x v="9"/>
    <n v="2022"/>
    <n v="0"/>
    <x v="1"/>
  </r>
  <r>
    <d v="2022-10-29T00:00:00"/>
    <s v="DH02409"/>
    <x v="1"/>
    <n v="1"/>
    <n v="2500"/>
    <n v="2500"/>
    <n v="1750"/>
    <n v="250"/>
    <n v="250"/>
    <n v="2250"/>
    <n v="250"/>
    <x v="0"/>
    <x v="9"/>
    <n v="2022"/>
    <n v="1"/>
    <x v="1"/>
  </r>
  <r>
    <d v="2022-10-29T00:00:00"/>
    <s v="DH02410"/>
    <x v="8"/>
    <n v="1"/>
    <n v="4000"/>
    <n v="4000"/>
    <n v="2400"/>
    <n v="400"/>
    <n v="400"/>
    <n v="3200"/>
    <n v="800"/>
    <x v="1"/>
    <x v="9"/>
    <n v="2022"/>
    <n v="1"/>
    <x v="1"/>
  </r>
  <r>
    <d v="2022-10-29T00:00:00"/>
    <s v="DH02411"/>
    <x v="2"/>
    <n v="1"/>
    <n v="3500"/>
    <n v="3500"/>
    <n v="2100"/>
    <n v="350"/>
    <n v="350"/>
    <n v="2800"/>
    <n v="700"/>
    <x v="2"/>
    <x v="9"/>
    <n v="2022"/>
    <n v="1"/>
    <x v="0"/>
  </r>
  <r>
    <d v="2022-10-29T00:00:00"/>
    <s v="DH02412"/>
    <x v="3"/>
    <n v="3"/>
    <n v="1200"/>
    <n v="3600"/>
    <n v="2520"/>
    <n v="360"/>
    <n v="360"/>
    <n v="3240"/>
    <n v="360"/>
    <x v="3"/>
    <x v="9"/>
    <n v="2022"/>
    <n v="1"/>
    <x v="1"/>
  </r>
  <r>
    <d v="2022-10-29T00:00:00"/>
    <s v="DH02413"/>
    <x v="4"/>
    <n v="4"/>
    <n v="450"/>
    <n v="1800"/>
    <n v="1260"/>
    <n v="180"/>
    <n v="180"/>
    <n v="1620"/>
    <n v="180"/>
    <x v="2"/>
    <x v="9"/>
    <n v="2022"/>
    <n v="1"/>
    <x v="0"/>
  </r>
  <r>
    <d v="2022-10-29T00:00:00"/>
    <s v="DH02414"/>
    <x v="0"/>
    <n v="4"/>
    <n v="1000"/>
    <n v="4000"/>
    <n v="2800"/>
    <n v="400"/>
    <n v="400"/>
    <n v="3600"/>
    <n v="400"/>
    <x v="3"/>
    <x v="9"/>
    <n v="2022"/>
    <n v="1"/>
    <x v="1"/>
  </r>
  <r>
    <d v="2022-10-29T00:00:00"/>
    <s v="DH02415"/>
    <x v="8"/>
    <n v="1"/>
    <n v="4000"/>
    <n v="4000"/>
    <n v="2400"/>
    <n v="400"/>
    <n v="400"/>
    <n v="3200"/>
    <n v="800"/>
    <x v="4"/>
    <x v="9"/>
    <n v="2022"/>
    <n v="1"/>
    <x v="1"/>
  </r>
  <r>
    <d v="2022-10-29T00:00:00"/>
    <s v="DH02416"/>
    <x v="1"/>
    <n v="1"/>
    <n v="2500"/>
    <n v="2500"/>
    <n v="1750"/>
    <n v="250"/>
    <n v="250"/>
    <n v="2250"/>
    <n v="250"/>
    <x v="5"/>
    <x v="9"/>
    <n v="2022"/>
    <n v="1"/>
    <x v="1"/>
  </r>
  <r>
    <d v="2022-10-30T00:00:00"/>
    <s v="DH02417"/>
    <x v="2"/>
    <n v="1"/>
    <n v="3500"/>
    <n v="3500"/>
    <n v="2100"/>
    <n v="350"/>
    <n v="350"/>
    <n v="2800"/>
    <n v="700"/>
    <x v="0"/>
    <x v="9"/>
    <n v="2022"/>
    <n v="1"/>
    <x v="1"/>
  </r>
  <r>
    <d v="2022-10-30T00:00:00"/>
    <s v="DH02418"/>
    <x v="6"/>
    <n v="2"/>
    <n v="1000"/>
    <n v="2000"/>
    <n v="1400"/>
    <n v="200"/>
    <n v="200"/>
    <n v="1800"/>
    <n v="200"/>
    <x v="1"/>
    <x v="9"/>
    <n v="2022"/>
    <n v="1"/>
    <x v="0"/>
  </r>
  <r>
    <d v="2022-10-30T00:00:00"/>
    <s v="DH02419"/>
    <x v="4"/>
    <n v="2"/>
    <n v="450"/>
    <n v="900"/>
    <n v="630"/>
    <n v="90"/>
    <n v="90"/>
    <n v="810"/>
    <n v="90"/>
    <x v="2"/>
    <x v="9"/>
    <n v="2022"/>
    <n v="1"/>
    <x v="1"/>
  </r>
  <r>
    <d v="2022-10-30T00:00:00"/>
    <s v="DH02420"/>
    <x v="5"/>
    <n v="3"/>
    <n v="500"/>
    <n v="1500"/>
    <n v="1050"/>
    <n v="150"/>
    <n v="150"/>
    <n v="1350"/>
    <n v="150"/>
    <x v="3"/>
    <x v="9"/>
    <n v="2022"/>
    <n v="1"/>
    <x v="1"/>
  </r>
  <r>
    <d v="2022-10-30T00:00:00"/>
    <s v="DH02421"/>
    <x v="5"/>
    <n v="8"/>
    <n v="500"/>
    <n v="4000"/>
    <n v="2800"/>
    <n v="400"/>
    <n v="400"/>
    <n v="3600"/>
    <n v="400"/>
    <x v="0"/>
    <x v="9"/>
    <n v="2022"/>
    <n v="1"/>
    <x v="1"/>
  </r>
  <r>
    <d v="2022-10-30T00:00:00"/>
    <s v="DH02422"/>
    <x v="0"/>
    <n v="9"/>
    <n v="1000"/>
    <n v="9000"/>
    <n v="6300"/>
    <n v="900"/>
    <n v="900"/>
    <n v="8100"/>
    <n v="900"/>
    <x v="1"/>
    <x v="9"/>
    <n v="2022"/>
    <n v="1"/>
    <x v="1"/>
  </r>
  <r>
    <d v="2022-10-30T00:00:00"/>
    <s v="DH02423"/>
    <x v="2"/>
    <n v="1"/>
    <n v="3500"/>
    <n v="3500"/>
    <n v="2100"/>
    <n v="350"/>
    <n v="350"/>
    <n v="2800"/>
    <n v="700"/>
    <x v="2"/>
    <x v="9"/>
    <n v="2022"/>
    <n v="1"/>
    <x v="0"/>
  </r>
  <r>
    <d v="2022-10-30T00:00:00"/>
    <s v="DH02424"/>
    <x v="1"/>
    <n v="3"/>
    <n v="2500"/>
    <n v="7500"/>
    <n v="5250"/>
    <n v="750"/>
    <n v="750"/>
    <n v="6750"/>
    <n v="750"/>
    <x v="0"/>
    <x v="9"/>
    <n v="2022"/>
    <n v="1"/>
    <x v="1"/>
  </r>
  <r>
    <d v="2022-10-30T00:00:00"/>
    <s v="DH02424"/>
    <x v="7"/>
    <n v="6"/>
    <n v="3200"/>
    <n v="19200"/>
    <n v="11520"/>
    <n v="1920"/>
    <n v="1920"/>
    <n v="15360"/>
    <n v="3840"/>
    <x v="0"/>
    <x v="9"/>
    <n v="2022"/>
    <n v="0"/>
    <x v="1"/>
  </r>
  <r>
    <d v="2022-10-30T00:00:00"/>
    <s v="DH02424"/>
    <x v="7"/>
    <n v="15"/>
    <n v="3200"/>
    <n v="48000"/>
    <n v="28800"/>
    <n v="4800"/>
    <n v="4800"/>
    <n v="38400"/>
    <n v="9600"/>
    <x v="0"/>
    <x v="9"/>
    <n v="2022"/>
    <n v="0"/>
    <x v="1"/>
  </r>
  <r>
    <d v="2022-10-31T00:00:00"/>
    <s v="DH02425"/>
    <x v="2"/>
    <n v="1"/>
    <n v="3500"/>
    <n v="3500"/>
    <n v="2100"/>
    <n v="350"/>
    <n v="350"/>
    <n v="2800"/>
    <n v="700"/>
    <x v="2"/>
    <x v="9"/>
    <n v="2022"/>
    <n v="1"/>
    <x v="1"/>
  </r>
  <r>
    <d v="2022-10-31T00:00:00"/>
    <s v="DH02426"/>
    <x v="5"/>
    <n v="7"/>
    <n v="500"/>
    <n v="3500"/>
    <n v="2450"/>
    <n v="350"/>
    <n v="350"/>
    <n v="3150"/>
    <n v="350"/>
    <x v="3"/>
    <x v="9"/>
    <n v="2022"/>
    <n v="1"/>
    <x v="1"/>
  </r>
  <r>
    <d v="2022-10-31T00:00:00"/>
    <s v="DH02427"/>
    <x v="1"/>
    <n v="4"/>
    <n v="2500"/>
    <n v="10000"/>
    <n v="7000"/>
    <n v="1000"/>
    <n v="1000"/>
    <n v="9000"/>
    <n v="1000"/>
    <x v="4"/>
    <x v="9"/>
    <n v="2022"/>
    <n v="1"/>
    <x v="1"/>
  </r>
  <r>
    <d v="2022-10-31T00:00:00"/>
    <s v="DH02428"/>
    <x v="3"/>
    <n v="1"/>
    <n v="1200"/>
    <n v="1200"/>
    <n v="840"/>
    <n v="120"/>
    <n v="120"/>
    <n v="1080"/>
    <n v="120"/>
    <x v="5"/>
    <x v="9"/>
    <n v="2022"/>
    <n v="1"/>
    <x v="0"/>
  </r>
  <r>
    <d v="2022-10-31T00:00:00"/>
    <s v="DH02429"/>
    <x v="0"/>
    <n v="5"/>
    <n v="1000"/>
    <n v="5000"/>
    <n v="3500"/>
    <n v="500"/>
    <n v="500"/>
    <n v="4500"/>
    <n v="500"/>
    <x v="0"/>
    <x v="9"/>
    <n v="2022"/>
    <n v="1"/>
    <x v="0"/>
  </r>
  <r>
    <d v="2022-10-31T00:00:00"/>
    <s v="DH02430"/>
    <x v="8"/>
    <n v="1"/>
    <n v="4000"/>
    <n v="4000"/>
    <n v="2400"/>
    <n v="400"/>
    <n v="400"/>
    <n v="3200"/>
    <n v="800"/>
    <x v="1"/>
    <x v="9"/>
    <n v="2022"/>
    <n v="1"/>
    <x v="0"/>
  </r>
  <r>
    <d v="2022-10-31T00:00:00"/>
    <s v="DH02431"/>
    <x v="0"/>
    <n v="1"/>
    <n v="1000"/>
    <n v="1000"/>
    <n v="700"/>
    <n v="100"/>
    <n v="100"/>
    <n v="900"/>
    <n v="100"/>
    <x v="2"/>
    <x v="9"/>
    <n v="2022"/>
    <n v="1"/>
    <x v="1"/>
  </r>
  <r>
    <d v="2022-10-31T00:00:00"/>
    <s v="DH02432"/>
    <x v="1"/>
    <n v="1"/>
    <n v="2500"/>
    <n v="2500"/>
    <n v="1750"/>
    <n v="250"/>
    <n v="250"/>
    <n v="2250"/>
    <n v="250"/>
    <x v="3"/>
    <x v="9"/>
    <n v="2022"/>
    <n v="1"/>
    <x v="0"/>
  </r>
  <r>
    <d v="2022-11-01T00:00:00"/>
    <s v="DH02433"/>
    <x v="2"/>
    <n v="1"/>
    <n v="3500"/>
    <n v="3500"/>
    <n v="2100"/>
    <n v="350"/>
    <n v="350"/>
    <n v="2800"/>
    <n v="700"/>
    <x v="4"/>
    <x v="10"/>
    <n v="2022"/>
    <n v="1"/>
    <x v="1"/>
  </r>
  <r>
    <d v="2022-11-01T00:00:00"/>
    <s v="DH02434"/>
    <x v="3"/>
    <n v="5"/>
    <n v="1200"/>
    <n v="6000"/>
    <n v="4200"/>
    <n v="600"/>
    <n v="600"/>
    <n v="5400"/>
    <n v="600"/>
    <x v="5"/>
    <x v="10"/>
    <n v="2022"/>
    <n v="1"/>
    <x v="1"/>
  </r>
  <r>
    <d v="2022-11-01T00:00:00"/>
    <s v="DH02435"/>
    <x v="4"/>
    <n v="50"/>
    <n v="450"/>
    <n v="22500"/>
    <n v="15749.999999999998"/>
    <n v="2250"/>
    <n v="2250"/>
    <n v="20250"/>
    <n v="2250.0000000000018"/>
    <x v="4"/>
    <x v="10"/>
    <n v="2022"/>
    <n v="1"/>
    <x v="0"/>
  </r>
  <r>
    <d v="2022-11-01T00:00:00"/>
    <s v="DH02436"/>
    <x v="5"/>
    <n v="3"/>
    <n v="500"/>
    <n v="1500"/>
    <n v="1050"/>
    <n v="150"/>
    <n v="150"/>
    <n v="1350"/>
    <n v="150"/>
    <x v="5"/>
    <x v="10"/>
    <n v="2022"/>
    <n v="1"/>
    <x v="1"/>
  </r>
  <r>
    <d v="2022-11-01T00:00:00"/>
    <s v="DH02437"/>
    <x v="6"/>
    <n v="5"/>
    <n v="1000"/>
    <n v="5000"/>
    <n v="3500"/>
    <n v="500"/>
    <n v="500"/>
    <n v="4500"/>
    <n v="500"/>
    <x v="0"/>
    <x v="10"/>
    <n v="2022"/>
    <n v="1"/>
    <x v="1"/>
  </r>
  <r>
    <d v="2022-11-01T00:00:00"/>
    <s v="DH02438"/>
    <x v="7"/>
    <n v="1"/>
    <n v="3200"/>
    <n v="3200"/>
    <n v="1920"/>
    <n v="320"/>
    <n v="320"/>
    <n v="2560"/>
    <n v="640"/>
    <x v="1"/>
    <x v="10"/>
    <n v="2022"/>
    <n v="1"/>
    <x v="1"/>
  </r>
  <r>
    <d v="2022-11-01T00:00:00"/>
    <s v="DH02439"/>
    <x v="8"/>
    <n v="1"/>
    <n v="4000"/>
    <n v="4000"/>
    <n v="2400"/>
    <n v="400"/>
    <n v="400"/>
    <n v="3200"/>
    <n v="800"/>
    <x v="2"/>
    <x v="10"/>
    <n v="2022"/>
    <n v="1"/>
    <x v="0"/>
  </r>
  <r>
    <d v="2022-11-01T00:00:00"/>
    <s v="DH02440"/>
    <x v="8"/>
    <n v="1"/>
    <n v="4000"/>
    <n v="4000"/>
    <n v="2400"/>
    <n v="400"/>
    <n v="400"/>
    <n v="3200"/>
    <n v="800"/>
    <x v="3"/>
    <x v="10"/>
    <n v="2022"/>
    <n v="1"/>
    <x v="1"/>
  </r>
  <r>
    <d v="2022-11-01T00:00:00"/>
    <s v="DH02440"/>
    <x v="8"/>
    <n v="1"/>
    <n v="4000"/>
    <n v="4000"/>
    <n v="2400"/>
    <n v="400"/>
    <n v="400"/>
    <n v="3200"/>
    <n v="800"/>
    <x v="3"/>
    <x v="10"/>
    <n v="2022"/>
    <n v="0"/>
    <x v="1"/>
  </r>
  <r>
    <d v="2022-11-01T00:00:00"/>
    <s v="DH02440"/>
    <x v="2"/>
    <n v="1"/>
    <n v="3500"/>
    <n v="3500"/>
    <n v="2100"/>
    <n v="350"/>
    <n v="350"/>
    <n v="2800"/>
    <n v="700"/>
    <x v="3"/>
    <x v="10"/>
    <n v="2022"/>
    <n v="0"/>
    <x v="1"/>
  </r>
  <r>
    <d v="2022-11-02T00:00:00"/>
    <s v="DH02441"/>
    <x v="3"/>
    <n v="4"/>
    <n v="1200"/>
    <n v="4800"/>
    <n v="3360"/>
    <n v="480"/>
    <n v="480"/>
    <n v="4320"/>
    <n v="480"/>
    <x v="2"/>
    <x v="10"/>
    <n v="2022"/>
    <n v="1"/>
    <x v="1"/>
  </r>
  <r>
    <d v="2022-11-02T00:00:00"/>
    <s v="DH02442"/>
    <x v="4"/>
    <n v="2"/>
    <n v="450"/>
    <n v="900"/>
    <n v="630"/>
    <n v="90"/>
    <n v="90"/>
    <n v="810"/>
    <n v="90"/>
    <x v="3"/>
    <x v="10"/>
    <n v="2022"/>
    <n v="1"/>
    <x v="1"/>
  </r>
  <r>
    <d v="2022-11-02T00:00:00"/>
    <s v="DH02443"/>
    <x v="5"/>
    <n v="4"/>
    <n v="500"/>
    <n v="2000"/>
    <n v="1400"/>
    <n v="200"/>
    <n v="200"/>
    <n v="1800"/>
    <n v="200"/>
    <x v="4"/>
    <x v="10"/>
    <n v="2022"/>
    <n v="1"/>
    <x v="1"/>
  </r>
  <r>
    <d v="2022-11-02T00:00:00"/>
    <s v="DH02444"/>
    <x v="6"/>
    <n v="3"/>
    <n v="1000"/>
    <n v="3000"/>
    <n v="2100"/>
    <n v="300"/>
    <n v="300"/>
    <n v="2700"/>
    <n v="300"/>
    <x v="5"/>
    <x v="10"/>
    <n v="2022"/>
    <n v="1"/>
    <x v="1"/>
  </r>
  <r>
    <d v="2022-11-02T00:00:00"/>
    <s v="DH02445"/>
    <x v="6"/>
    <n v="1"/>
    <n v="1000"/>
    <n v="1000"/>
    <n v="700"/>
    <n v="100"/>
    <n v="100"/>
    <n v="900"/>
    <n v="100"/>
    <x v="0"/>
    <x v="10"/>
    <n v="2022"/>
    <n v="1"/>
    <x v="1"/>
  </r>
  <r>
    <d v="2022-11-02T00:00:00"/>
    <s v="DH02446"/>
    <x v="8"/>
    <n v="1"/>
    <n v="4000"/>
    <n v="4000"/>
    <n v="2400"/>
    <n v="400"/>
    <n v="400"/>
    <n v="3200"/>
    <n v="800"/>
    <x v="1"/>
    <x v="10"/>
    <n v="2022"/>
    <n v="1"/>
    <x v="1"/>
  </r>
  <r>
    <d v="2022-11-02T00:00:00"/>
    <s v="DH02447"/>
    <x v="0"/>
    <n v="4"/>
    <n v="1000"/>
    <n v="4000"/>
    <n v="2800"/>
    <n v="400"/>
    <n v="400"/>
    <n v="3600"/>
    <n v="400"/>
    <x v="2"/>
    <x v="10"/>
    <n v="2022"/>
    <n v="1"/>
    <x v="0"/>
  </r>
  <r>
    <d v="2022-11-02T00:00:00"/>
    <s v="DH02448"/>
    <x v="1"/>
    <n v="5"/>
    <n v="2500"/>
    <n v="12500"/>
    <n v="8750"/>
    <n v="1250"/>
    <n v="1250"/>
    <n v="11250"/>
    <n v="1250"/>
    <x v="3"/>
    <x v="10"/>
    <n v="2022"/>
    <n v="1"/>
    <x v="1"/>
  </r>
  <r>
    <d v="2022-11-03T00:00:00"/>
    <s v="DH02449"/>
    <x v="0"/>
    <n v="8"/>
    <n v="1000"/>
    <n v="8000"/>
    <n v="5600"/>
    <n v="800"/>
    <n v="800"/>
    <n v="7200"/>
    <n v="800"/>
    <x v="4"/>
    <x v="10"/>
    <n v="2022"/>
    <n v="1"/>
    <x v="0"/>
  </r>
  <r>
    <d v="2022-11-03T00:00:00"/>
    <s v="DH02450"/>
    <x v="1"/>
    <n v="2"/>
    <n v="2500"/>
    <n v="5000"/>
    <n v="3500"/>
    <n v="500"/>
    <n v="500"/>
    <n v="4500"/>
    <n v="500"/>
    <x v="5"/>
    <x v="10"/>
    <n v="2022"/>
    <n v="1"/>
    <x v="1"/>
  </r>
  <r>
    <d v="2022-11-03T00:00:00"/>
    <s v="DH02451"/>
    <x v="8"/>
    <n v="1"/>
    <n v="4000"/>
    <n v="4000"/>
    <n v="2400"/>
    <n v="400"/>
    <n v="400"/>
    <n v="3200"/>
    <n v="800"/>
    <x v="2"/>
    <x v="10"/>
    <n v="2022"/>
    <n v="1"/>
    <x v="1"/>
  </r>
  <r>
    <d v="2022-11-03T00:00:00"/>
    <s v="DH02452"/>
    <x v="2"/>
    <n v="1"/>
    <n v="3500"/>
    <n v="3500"/>
    <n v="2100"/>
    <n v="350"/>
    <n v="350"/>
    <n v="2800"/>
    <n v="700"/>
    <x v="3"/>
    <x v="10"/>
    <n v="2022"/>
    <n v="1"/>
    <x v="0"/>
  </r>
  <r>
    <d v="2022-11-03T00:00:00"/>
    <s v="DH02453"/>
    <x v="3"/>
    <n v="8"/>
    <n v="1200"/>
    <n v="9600"/>
    <n v="6720"/>
    <n v="960"/>
    <n v="960"/>
    <n v="8640"/>
    <n v="960"/>
    <x v="4"/>
    <x v="10"/>
    <n v="2022"/>
    <n v="1"/>
    <x v="1"/>
  </r>
  <r>
    <d v="2022-11-03T00:00:00"/>
    <s v="DH02454"/>
    <x v="4"/>
    <n v="1"/>
    <n v="450"/>
    <n v="450"/>
    <n v="315"/>
    <n v="45"/>
    <n v="45"/>
    <n v="405"/>
    <n v="45"/>
    <x v="5"/>
    <x v="10"/>
    <n v="2022"/>
    <n v="1"/>
    <x v="1"/>
  </r>
  <r>
    <d v="2022-11-03T00:00:00"/>
    <s v="DH02455"/>
    <x v="0"/>
    <n v="2"/>
    <n v="1000"/>
    <n v="2000"/>
    <n v="1400"/>
    <n v="200"/>
    <n v="200"/>
    <n v="1800"/>
    <n v="200"/>
    <x v="0"/>
    <x v="10"/>
    <n v="2022"/>
    <n v="1"/>
    <x v="1"/>
  </r>
  <r>
    <d v="2022-11-03T00:00:00"/>
    <s v="DH02456"/>
    <x v="8"/>
    <n v="1"/>
    <n v="4000"/>
    <n v="4000"/>
    <n v="2400"/>
    <n v="400"/>
    <n v="400"/>
    <n v="3200"/>
    <n v="800"/>
    <x v="1"/>
    <x v="10"/>
    <n v="2022"/>
    <n v="1"/>
    <x v="1"/>
  </r>
  <r>
    <d v="2022-11-03T00:00:00"/>
    <s v="DH02456"/>
    <x v="1"/>
    <n v="6"/>
    <n v="2500"/>
    <n v="15000"/>
    <n v="10500"/>
    <n v="1500"/>
    <n v="1500"/>
    <n v="13500"/>
    <n v="1500"/>
    <x v="1"/>
    <x v="10"/>
    <n v="2022"/>
    <n v="0"/>
    <x v="1"/>
  </r>
  <r>
    <d v="2022-11-03T00:00:00"/>
    <s v="DH02456"/>
    <x v="2"/>
    <n v="1"/>
    <n v="3500"/>
    <n v="3500"/>
    <n v="2100"/>
    <n v="350"/>
    <n v="350"/>
    <n v="2800"/>
    <n v="700"/>
    <x v="1"/>
    <x v="10"/>
    <n v="2022"/>
    <n v="0"/>
    <x v="1"/>
  </r>
  <r>
    <d v="2022-11-03T00:00:00"/>
    <s v="DH02456"/>
    <x v="6"/>
    <n v="4"/>
    <n v="1000"/>
    <n v="4000"/>
    <n v="2800"/>
    <n v="400"/>
    <n v="400"/>
    <n v="3600"/>
    <n v="400"/>
    <x v="1"/>
    <x v="10"/>
    <n v="2022"/>
    <n v="0"/>
    <x v="1"/>
  </r>
  <r>
    <d v="2022-11-03T00:00:00"/>
    <s v="DH02456"/>
    <x v="4"/>
    <n v="1"/>
    <n v="450"/>
    <n v="450"/>
    <n v="315"/>
    <n v="45"/>
    <n v="45"/>
    <n v="405"/>
    <n v="45"/>
    <x v="1"/>
    <x v="10"/>
    <n v="2022"/>
    <n v="0"/>
    <x v="1"/>
  </r>
  <r>
    <d v="2022-11-03T00:00:00"/>
    <s v="DH02456"/>
    <x v="5"/>
    <n v="2"/>
    <n v="500"/>
    <n v="1000"/>
    <n v="700"/>
    <n v="100"/>
    <n v="100"/>
    <n v="900"/>
    <n v="100"/>
    <x v="1"/>
    <x v="10"/>
    <n v="2022"/>
    <n v="0"/>
    <x v="1"/>
  </r>
  <r>
    <d v="2022-11-03T00:00:00"/>
    <s v="DH02456"/>
    <x v="5"/>
    <n v="1"/>
    <n v="500"/>
    <n v="500"/>
    <n v="350"/>
    <n v="50"/>
    <n v="50"/>
    <n v="450"/>
    <n v="50"/>
    <x v="1"/>
    <x v="10"/>
    <n v="2022"/>
    <n v="0"/>
    <x v="1"/>
  </r>
  <r>
    <d v="2022-11-03T00:00:00"/>
    <s v="DH02456"/>
    <x v="0"/>
    <n v="6"/>
    <n v="1000"/>
    <n v="6000"/>
    <n v="4200"/>
    <n v="600"/>
    <n v="600"/>
    <n v="5400"/>
    <n v="600"/>
    <x v="1"/>
    <x v="10"/>
    <n v="2022"/>
    <n v="0"/>
    <x v="1"/>
  </r>
  <r>
    <d v="2022-11-04T00:00:00"/>
    <s v="DH02457"/>
    <x v="2"/>
    <n v="1"/>
    <n v="3500"/>
    <n v="3500"/>
    <n v="2100"/>
    <n v="350"/>
    <n v="350"/>
    <n v="2800"/>
    <n v="700"/>
    <x v="3"/>
    <x v="10"/>
    <n v="2022"/>
    <n v="1"/>
    <x v="1"/>
  </r>
  <r>
    <d v="2022-11-04T00:00:00"/>
    <s v="DH02458"/>
    <x v="1"/>
    <n v="1"/>
    <n v="2500"/>
    <n v="2500"/>
    <n v="1750"/>
    <n v="250"/>
    <n v="250"/>
    <n v="2250"/>
    <n v="250"/>
    <x v="4"/>
    <x v="10"/>
    <n v="2022"/>
    <n v="1"/>
    <x v="0"/>
  </r>
  <r>
    <d v="2022-11-04T00:00:00"/>
    <s v="DH02459"/>
    <x v="7"/>
    <n v="1"/>
    <n v="3200"/>
    <n v="3200"/>
    <n v="1920"/>
    <n v="320"/>
    <n v="320"/>
    <n v="2560"/>
    <n v="640"/>
    <x v="5"/>
    <x v="10"/>
    <n v="2022"/>
    <n v="1"/>
    <x v="1"/>
  </r>
  <r>
    <d v="2022-11-04T00:00:00"/>
    <s v="DH02460"/>
    <x v="7"/>
    <n v="3"/>
    <n v="3200"/>
    <n v="9600"/>
    <n v="5760"/>
    <n v="960"/>
    <n v="960"/>
    <n v="7680"/>
    <n v="1920"/>
    <x v="0"/>
    <x v="10"/>
    <n v="2022"/>
    <n v="1"/>
    <x v="1"/>
  </r>
  <r>
    <d v="2022-11-04T00:00:00"/>
    <s v="DH02461"/>
    <x v="2"/>
    <n v="4"/>
    <n v="3500"/>
    <n v="14000"/>
    <n v="8400"/>
    <n v="1400"/>
    <n v="1400"/>
    <n v="11200"/>
    <n v="2800"/>
    <x v="1"/>
    <x v="10"/>
    <n v="2022"/>
    <n v="1"/>
    <x v="1"/>
  </r>
  <r>
    <d v="2022-11-04T00:00:00"/>
    <s v="DH02462"/>
    <x v="5"/>
    <n v="1"/>
    <n v="500"/>
    <n v="500"/>
    <n v="350"/>
    <n v="50"/>
    <n v="50"/>
    <n v="450"/>
    <n v="50"/>
    <x v="2"/>
    <x v="10"/>
    <n v="2022"/>
    <n v="1"/>
    <x v="1"/>
  </r>
  <r>
    <d v="2022-11-04T00:00:00"/>
    <s v="DH02463"/>
    <x v="1"/>
    <n v="2"/>
    <n v="2500"/>
    <n v="5000"/>
    <n v="3500"/>
    <n v="500"/>
    <n v="500"/>
    <n v="4500"/>
    <n v="500"/>
    <x v="3"/>
    <x v="10"/>
    <n v="2022"/>
    <n v="1"/>
    <x v="1"/>
  </r>
  <r>
    <d v="2022-11-04T00:00:00"/>
    <s v="DH02464"/>
    <x v="3"/>
    <n v="4"/>
    <n v="1200"/>
    <n v="4800"/>
    <n v="3360"/>
    <n v="480"/>
    <n v="480"/>
    <n v="4320"/>
    <n v="480"/>
    <x v="0"/>
    <x v="10"/>
    <n v="2022"/>
    <n v="1"/>
    <x v="1"/>
  </r>
  <r>
    <d v="2022-11-05T00:00:00"/>
    <s v="DH02465"/>
    <x v="0"/>
    <n v="1"/>
    <n v="1000"/>
    <n v="1000"/>
    <n v="700"/>
    <n v="100"/>
    <n v="100"/>
    <n v="900"/>
    <n v="100"/>
    <x v="1"/>
    <x v="10"/>
    <n v="2022"/>
    <n v="1"/>
    <x v="1"/>
  </r>
  <r>
    <d v="2022-11-05T00:00:00"/>
    <s v="DH02466"/>
    <x v="8"/>
    <n v="1"/>
    <n v="4000"/>
    <n v="4000"/>
    <n v="2400"/>
    <n v="400"/>
    <n v="400"/>
    <n v="3200"/>
    <n v="800"/>
    <x v="2"/>
    <x v="10"/>
    <n v="2022"/>
    <n v="1"/>
    <x v="1"/>
  </r>
  <r>
    <d v="2022-11-05T00:00:00"/>
    <s v="DH02467"/>
    <x v="0"/>
    <n v="3"/>
    <n v="1000"/>
    <n v="3000"/>
    <n v="2100"/>
    <n v="300"/>
    <n v="300"/>
    <n v="2700"/>
    <n v="300"/>
    <x v="3"/>
    <x v="10"/>
    <n v="2022"/>
    <n v="1"/>
    <x v="1"/>
  </r>
  <r>
    <d v="2022-11-05T00:00:00"/>
    <s v="DH02468"/>
    <x v="2"/>
    <n v="2"/>
    <n v="3500"/>
    <n v="7000"/>
    <n v="4200"/>
    <n v="700"/>
    <n v="700"/>
    <n v="5600"/>
    <n v="1400"/>
    <x v="0"/>
    <x v="10"/>
    <n v="2022"/>
    <n v="1"/>
    <x v="1"/>
  </r>
  <r>
    <d v="2022-11-05T00:00:00"/>
    <s v="DH02469"/>
    <x v="1"/>
    <n v="3"/>
    <n v="2500"/>
    <n v="7500"/>
    <n v="5250"/>
    <n v="750"/>
    <n v="750"/>
    <n v="6750"/>
    <n v="750"/>
    <x v="1"/>
    <x v="10"/>
    <n v="2022"/>
    <n v="1"/>
    <x v="1"/>
  </r>
  <r>
    <d v="2022-11-05T00:00:00"/>
    <s v="DH02470"/>
    <x v="1"/>
    <n v="4"/>
    <n v="2500"/>
    <n v="10000"/>
    <n v="7000"/>
    <n v="1000"/>
    <n v="1000"/>
    <n v="9000"/>
    <n v="1000"/>
    <x v="2"/>
    <x v="10"/>
    <n v="2022"/>
    <n v="1"/>
    <x v="1"/>
  </r>
  <r>
    <d v="2022-11-05T00:00:00"/>
    <s v="DH02471"/>
    <x v="0"/>
    <n v="6"/>
    <n v="1000"/>
    <n v="6000"/>
    <n v="4200"/>
    <n v="600"/>
    <n v="600"/>
    <n v="5400"/>
    <n v="600"/>
    <x v="3"/>
    <x v="10"/>
    <n v="2022"/>
    <n v="1"/>
    <x v="1"/>
  </r>
  <r>
    <d v="2022-11-05T00:00:00"/>
    <s v="DH02472"/>
    <x v="1"/>
    <n v="8"/>
    <n v="2500"/>
    <n v="20000"/>
    <n v="14000"/>
    <n v="2000"/>
    <n v="2000"/>
    <n v="18000"/>
    <n v="2000"/>
    <x v="2"/>
    <x v="10"/>
    <n v="2022"/>
    <n v="1"/>
    <x v="1"/>
  </r>
  <r>
    <d v="2022-11-05T00:00:00"/>
    <s v="DH02472"/>
    <x v="2"/>
    <n v="9"/>
    <n v="3500"/>
    <n v="31500"/>
    <n v="18900"/>
    <n v="3150"/>
    <n v="3150"/>
    <n v="25200"/>
    <n v="6300"/>
    <x v="2"/>
    <x v="10"/>
    <n v="2022"/>
    <n v="0"/>
    <x v="1"/>
  </r>
  <r>
    <d v="2022-11-05T00:00:00"/>
    <s v="DH02472"/>
    <x v="3"/>
    <n v="10"/>
    <n v="1200"/>
    <n v="12000"/>
    <n v="8400"/>
    <n v="1200"/>
    <n v="1200"/>
    <n v="10800"/>
    <n v="1200"/>
    <x v="2"/>
    <x v="10"/>
    <n v="2022"/>
    <n v="0"/>
    <x v="1"/>
  </r>
  <r>
    <d v="2022-11-06T00:00:00"/>
    <s v="DH02473"/>
    <x v="4"/>
    <n v="12"/>
    <n v="450"/>
    <n v="5400"/>
    <n v="3779.9999999999995"/>
    <n v="540"/>
    <n v="540"/>
    <n v="4860"/>
    <n v="540.00000000000045"/>
    <x v="1"/>
    <x v="10"/>
    <n v="2022"/>
    <n v="1"/>
    <x v="1"/>
  </r>
  <r>
    <d v="2022-11-06T00:00:00"/>
    <s v="DH02474"/>
    <x v="5"/>
    <n v="5"/>
    <n v="500"/>
    <n v="2500"/>
    <n v="1750"/>
    <n v="250"/>
    <n v="250"/>
    <n v="2250"/>
    <n v="250"/>
    <x v="2"/>
    <x v="10"/>
    <n v="2022"/>
    <n v="1"/>
    <x v="1"/>
  </r>
  <r>
    <d v="2022-11-06T00:00:00"/>
    <s v="DH02475"/>
    <x v="6"/>
    <n v="16"/>
    <n v="1000"/>
    <n v="16000"/>
    <n v="11200"/>
    <n v="1600"/>
    <n v="1600"/>
    <n v="14400"/>
    <n v="1600"/>
    <x v="3"/>
    <x v="10"/>
    <n v="2022"/>
    <n v="1"/>
    <x v="0"/>
  </r>
  <r>
    <d v="2022-11-06T00:00:00"/>
    <s v="DH02476"/>
    <x v="7"/>
    <n v="1"/>
    <n v="3200"/>
    <n v="3200"/>
    <n v="1920"/>
    <n v="320"/>
    <n v="320"/>
    <n v="2560"/>
    <n v="640"/>
    <x v="4"/>
    <x v="10"/>
    <n v="2022"/>
    <n v="1"/>
    <x v="1"/>
  </r>
  <r>
    <d v="2022-11-06T00:00:00"/>
    <s v="DH02477"/>
    <x v="8"/>
    <n v="1"/>
    <n v="4000"/>
    <n v="4000"/>
    <n v="2400"/>
    <n v="400"/>
    <n v="400"/>
    <n v="3200"/>
    <n v="800"/>
    <x v="5"/>
    <x v="10"/>
    <n v="2022"/>
    <n v="1"/>
    <x v="1"/>
  </r>
  <r>
    <d v="2022-11-06T00:00:00"/>
    <s v="DH02478"/>
    <x v="8"/>
    <n v="1"/>
    <n v="4000"/>
    <n v="4000"/>
    <n v="2400"/>
    <n v="400"/>
    <n v="400"/>
    <n v="3200"/>
    <n v="800"/>
    <x v="4"/>
    <x v="10"/>
    <n v="2022"/>
    <n v="1"/>
    <x v="0"/>
  </r>
  <r>
    <d v="2022-11-06T00:00:00"/>
    <s v="DH02479"/>
    <x v="8"/>
    <n v="1"/>
    <n v="4000"/>
    <n v="4000"/>
    <n v="2400"/>
    <n v="400"/>
    <n v="400"/>
    <n v="3200"/>
    <n v="800"/>
    <x v="5"/>
    <x v="10"/>
    <n v="2022"/>
    <n v="1"/>
    <x v="1"/>
  </r>
  <r>
    <d v="2022-11-06T00:00:00"/>
    <s v="DH02480"/>
    <x v="2"/>
    <n v="7"/>
    <n v="3500"/>
    <n v="24500"/>
    <n v="14700"/>
    <n v="2450"/>
    <n v="2450"/>
    <n v="19600"/>
    <n v="4900"/>
    <x v="0"/>
    <x v="10"/>
    <n v="2022"/>
    <n v="1"/>
    <x v="0"/>
  </r>
  <r>
    <d v="2022-11-07T00:00:00"/>
    <s v="DH02481"/>
    <x v="3"/>
    <n v="8"/>
    <n v="1200"/>
    <n v="9600"/>
    <n v="6720"/>
    <n v="960"/>
    <n v="960"/>
    <n v="8640"/>
    <n v="960"/>
    <x v="1"/>
    <x v="10"/>
    <n v="2022"/>
    <n v="1"/>
    <x v="1"/>
  </r>
  <r>
    <d v="2022-11-07T00:00:00"/>
    <s v="DH02482"/>
    <x v="4"/>
    <n v="1"/>
    <n v="450"/>
    <n v="450"/>
    <n v="315"/>
    <n v="45"/>
    <n v="45"/>
    <n v="405"/>
    <n v="45"/>
    <x v="2"/>
    <x v="10"/>
    <n v="2022"/>
    <n v="1"/>
    <x v="1"/>
  </r>
  <r>
    <d v="2022-11-07T00:00:00"/>
    <s v="DH02483"/>
    <x v="5"/>
    <n v="1"/>
    <n v="500"/>
    <n v="500"/>
    <n v="350"/>
    <n v="50"/>
    <n v="50"/>
    <n v="450"/>
    <n v="50"/>
    <x v="3"/>
    <x v="10"/>
    <n v="2022"/>
    <n v="1"/>
    <x v="1"/>
  </r>
  <r>
    <d v="2022-11-07T00:00:00"/>
    <s v="DH02484"/>
    <x v="6"/>
    <n v="2"/>
    <n v="1000"/>
    <n v="2000"/>
    <n v="1400"/>
    <n v="200"/>
    <n v="200"/>
    <n v="1800"/>
    <n v="200"/>
    <x v="0"/>
    <x v="10"/>
    <n v="2022"/>
    <n v="1"/>
    <x v="0"/>
  </r>
  <r>
    <d v="2022-11-07T00:00:00"/>
    <s v="DH02485"/>
    <x v="6"/>
    <n v="3"/>
    <n v="1000"/>
    <n v="3000"/>
    <n v="2100"/>
    <n v="300"/>
    <n v="300"/>
    <n v="2700"/>
    <n v="300"/>
    <x v="1"/>
    <x v="10"/>
    <n v="2022"/>
    <n v="1"/>
    <x v="0"/>
  </r>
  <r>
    <d v="2022-11-07T00:00:00"/>
    <s v="DH02486"/>
    <x v="2"/>
    <n v="4"/>
    <n v="3500"/>
    <n v="14000"/>
    <n v="8400"/>
    <n v="1400"/>
    <n v="1400"/>
    <n v="11200"/>
    <n v="2800"/>
    <x v="2"/>
    <x v="10"/>
    <n v="2022"/>
    <n v="1"/>
    <x v="1"/>
  </r>
  <r>
    <d v="2022-11-07T00:00:00"/>
    <s v="DH02487"/>
    <x v="6"/>
    <n v="4"/>
    <n v="1000"/>
    <n v="4000"/>
    <n v="2800"/>
    <n v="400"/>
    <n v="400"/>
    <n v="3600"/>
    <n v="400"/>
    <x v="3"/>
    <x v="10"/>
    <n v="2022"/>
    <n v="1"/>
    <x v="1"/>
  </r>
  <r>
    <d v="2022-11-07T00:00:00"/>
    <s v="DH02488"/>
    <x v="4"/>
    <n v="1"/>
    <n v="450"/>
    <n v="450"/>
    <n v="315"/>
    <n v="45"/>
    <n v="45"/>
    <n v="405"/>
    <n v="45"/>
    <x v="1"/>
    <x v="10"/>
    <n v="2022"/>
    <n v="1"/>
    <x v="1"/>
  </r>
  <r>
    <d v="2022-11-07T00:00:00"/>
    <s v="DH02488"/>
    <x v="5"/>
    <n v="1"/>
    <n v="500"/>
    <n v="500"/>
    <n v="350"/>
    <n v="50"/>
    <n v="50"/>
    <n v="450"/>
    <n v="50"/>
    <x v="1"/>
    <x v="10"/>
    <n v="2022"/>
    <n v="0"/>
    <x v="1"/>
  </r>
  <r>
    <d v="2022-11-07T00:00:00"/>
    <s v="DH02488"/>
    <x v="5"/>
    <n v="1"/>
    <n v="500"/>
    <n v="500"/>
    <n v="350"/>
    <n v="50"/>
    <n v="50"/>
    <n v="450"/>
    <n v="50"/>
    <x v="1"/>
    <x v="10"/>
    <n v="2022"/>
    <n v="0"/>
    <x v="1"/>
  </r>
  <r>
    <d v="2022-11-08T00:00:00"/>
    <s v="DH02489"/>
    <x v="0"/>
    <n v="2"/>
    <n v="1000"/>
    <n v="2000"/>
    <n v="1400"/>
    <n v="200"/>
    <n v="200"/>
    <n v="1800"/>
    <n v="200"/>
    <x v="1"/>
    <x v="10"/>
    <n v="2022"/>
    <n v="1"/>
    <x v="1"/>
  </r>
  <r>
    <d v="2022-11-08T00:00:00"/>
    <s v="DH02490"/>
    <x v="2"/>
    <n v="2"/>
    <n v="3500"/>
    <n v="7000"/>
    <n v="4200"/>
    <n v="700"/>
    <n v="700"/>
    <n v="5600"/>
    <n v="1400"/>
    <x v="2"/>
    <x v="10"/>
    <n v="2022"/>
    <n v="1"/>
    <x v="1"/>
  </r>
  <r>
    <d v="2022-11-08T00:00:00"/>
    <s v="DH02491"/>
    <x v="1"/>
    <n v="3"/>
    <n v="2500"/>
    <n v="7500"/>
    <n v="5250"/>
    <n v="750"/>
    <n v="750"/>
    <n v="6750"/>
    <n v="750"/>
    <x v="3"/>
    <x v="10"/>
    <n v="2022"/>
    <n v="1"/>
    <x v="0"/>
  </r>
  <r>
    <d v="2022-11-08T00:00:00"/>
    <s v="DH02492"/>
    <x v="7"/>
    <n v="8"/>
    <n v="3200"/>
    <n v="25600"/>
    <n v="15360"/>
    <n v="2560"/>
    <n v="2560"/>
    <n v="20480"/>
    <n v="5120"/>
    <x v="4"/>
    <x v="10"/>
    <n v="2022"/>
    <n v="1"/>
    <x v="1"/>
  </r>
  <r>
    <d v="2022-11-08T00:00:00"/>
    <s v="DH02493"/>
    <x v="7"/>
    <n v="9"/>
    <n v="3200"/>
    <n v="28800"/>
    <n v="17280"/>
    <n v="2880"/>
    <n v="2880"/>
    <n v="23040"/>
    <n v="5760"/>
    <x v="5"/>
    <x v="10"/>
    <n v="2022"/>
    <n v="1"/>
    <x v="0"/>
  </r>
  <r>
    <d v="2022-11-08T00:00:00"/>
    <s v="DH02494"/>
    <x v="2"/>
    <n v="1"/>
    <n v="3500"/>
    <n v="3500"/>
    <n v="2100"/>
    <n v="350"/>
    <n v="350"/>
    <n v="2800"/>
    <n v="700"/>
    <x v="2"/>
    <x v="10"/>
    <n v="2022"/>
    <n v="1"/>
    <x v="0"/>
  </r>
  <r>
    <d v="2022-11-08T00:00:00"/>
    <s v="DH02495"/>
    <x v="5"/>
    <n v="3"/>
    <n v="500"/>
    <n v="1500"/>
    <n v="1050"/>
    <n v="150"/>
    <n v="150"/>
    <n v="1350"/>
    <n v="150"/>
    <x v="3"/>
    <x v="10"/>
    <n v="2022"/>
    <n v="1"/>
    <x v="1"/>
  </r>
  <r>
    <d v="2022-11-08T00:00:00"/>
    <s v="DH02496"/>
    <x v="1"/>
    <n v="6"/>
    <n v="2500"/>
    <n v="15000"/>
    <n v="10500"/>
    <n v="1500"/>
    <n v="1500"/>
    <n v="13500"/>
    <n v="1500"/>
    <x v="4"/>
    <x v="10"/>
    <n v="2022"/>
    <n v="1"/>
    <x v="0"/>
  </r>
  <r>
    <d v="2022-11-09T00:00:00"/>
    <s v="DH02497"/>
    <x v="3"/>
    <n v="15"/>
    <n v="1200"/>
    <n v="18000"/>
    <n v="12600"/>
    <n v="1800"/>
    <n v="1800"/>
    <n v="16200"/>
    <n v="1800"/>
    <x v="5"/>
    <x v="10"/>
    <n v="2022"/>
    <n v="1"/>
    <x v="1"/>
  </r>
  <r>
    <d v="2022-11-09T00:00:00"/>
    <s v="DH02498"/>
    <x v="0"/>
    <n v="10"/>
    <n v="1000"/>
    <n v="10000"/>
    <n v="7000"/>
    <n v="1000"/>
    <n v="1000"/>
    <n v="9000"/>
    <n v="1000"/>
    <x v="0"/>
    <x v="10"/>
    <n v="2022"/>
    <n v="1"/>
    <x v="1"/>
  </r>
  <r>
    <d v="2022-11-09T00:00:00"/>
    <s v="DH02499"/>
    <x v="8"/>
    <n v="1"/>
    <n v="4000"/>
    <n v="4000"/>
    <n v="2400"/>
    <n v="400"/>
    <n v="400"/>
    <n v="3200"/>
    <n v="800"/>
    <x v="1"/>
    <x v="10"/>
    <n v="2022"/>
    <n v="1"/>
    <x v="1"/>
  </r>
  <r>
    <d v="2022-11-09T00:00:00"/>
    <s v="DH02500"/>
    <x v="0"/>
    <n v="4"/>
    <n v="1000"/>
    <n v="4000"/>
    <n v="2800"/>
    <n v="400"/>
    <n v="400"/>
    <n v="3600"/>
    <n v="400"/>
    <x v="2"/>
    <x v="10"/>
    <n v="2022"/>
    <n v="1"/>
    <x v="1"/>
  </r>
  <r>
    <d v="2022-11-09T00:00:00"/>
    <s v="DH02501"/>
    <x v="2"/>
    <n v="1"/>
    <n v="3500"/>
    <n v="3500"/>
    <n v="2100"/>
    <n v="350"/>
    <n v="350"/>
    <n v="2800"/>
    <n v="700"/>
    <x v="3"/>
    <x v="10"/>
    <n v="2022"/>
    <n v="1"/>
    <x v="0"/>
  </r>
  <r>
    <d v="2022-11-09T00:00:00"/>
    <s v="DH02502"/>
    <x v="1"/>
    <n v="5"/>
    <n v="2500"/>
    <n v="12500"/>
    <n v="8750"/>
    <n v="1250"/>
    <n v="1250"/>
    <n v="11250"/>
    <n v="1250"/>
    <x v="0"/>
    <x v="10"/>
    <n v="2022"/>
    <n v="1"/>
    <x v="1"/>
  </r>
  <r>
    <d v="2022-11-09T00:00:00"/>
    <s v="DH02503"/>
    <x v="1"/>
    <n v="1"/>
    <n v="2500"/>
    <n v="2500"/>
    <n v="1750"/>
    <n v="250"/>
    <n v="250"/>
    <n v="2250"/>
    <n v="250"/>
    <x v="1"/>
    <x v="10"/>
    <n v="2022"/>
    <n v="1"/>
    <x v="0"/>
  </r>
  <r>
    <d v="2022-11-09T00:00:00"/>
    <s v="DH02504"/>
    <x v="0"/>
    <n v="1"/>
    <n v="1000"/>
    <n v="1000"/>
    <n v="700"/>
    <n v="100"/>
    <n v="100"/>
    <n v="900"/>
    <n v="100"/>
    <x v="3"/>
    <x v="10"/>
    <n v="2022"/>
    <n v="1"/>
    <x v="1"/>
  </r>
  <r>
    <d v="2022-11-09T00:00:00"/>
    <s v="DH02504"/>
    <x v="1"/>
    <n v="1"/>
    <n v="2500"/>
    <n v="2500"/>
    <n v="1750"/>
    <n v="250"/>
    <n v="250"/>
    <n v="2250"/>
    <n v="250"/>
    <x v="3"/>
    <x v="10"/>
    <n v="2022"/>
    <n v="0"/>
    <x v="1"/>
  </r>
  <r>
    <d v="2022-11-09T00:00:00"/>
    <s v="DH02504"/>
    <x v="2"/>
    <n v="1"/>
    <n v="3500"/>
    <n v="3500"/>
    <n v="2100"/>
    <n v="350"/>
    <n v="350"/>
    <n v="2800"/>
    <n v="700"/>
    <x v="3"/>
    <x v="10"/>
    <n v="2022"/>
    <n v="0"/>
    <x v="1"/>
  </r>
  <r>
    <d v="2022-11-10T00:00:00"/>
    <s v="DH02505"/>
    <x v="3"/>
    <n v="5"/>
    <n v="1200"/>
    <n v="6000"/>
    <n v="4200"/>
    <n v="600"/>
    <n v="600"/>
    <n v="5400"/>
    <n v="600"/>
    <x v="3"/>
    <x v="10"/>
    <n v="2022"/>
    <n v="1"/>
    <x v="1"/>
  </r>
  <r>
    <d v="2022-11-10T00:00:00"/>
    <s v="DH02506"/>
    <x v="4"/>
    <n v="1"/>
    <n v="450"/>
    <n v="450"/>
    <n v="315"/>
    <n v="45"/>
    <n v="45"/>
    <n v="405"/>
    <n v="45"/>
    <x v="4"/>
    <x v="10"/>
    <n v="2022"/>
    <n v="1"/>
    <x v="1"/>
  </r>
  <r>
    <d v="2022-11-10T00:00:00"/>
    <s v="DH02507"/>
    <x v="5"/>
    <n v="3"/>
    <n v="500"/>
    <n v="1500"/>
    <n v="1050"/>
    <n v="150"/>
    <n v="150"/>
    <n v="1350"/>
    <n v="150"/>
    <x v="5"/>
    <x v="10"/>
    <n v="2022"/>
    <n v="1"/>
    <x v="1"/>
  </r>
  <r>
    <d v="2022-11-10T00:00:00"/>
    <s v="DH02508"/>
    <x v="6"/>
    <n v="5"/>
    <n v="1000"/>
    <n v="5000"/>
    <n v="3500"/>
    <n v="500"/>
    <n v="500"/>
    <n v="4500"/>
    <n v="500"/>
    <x v="0"/>
    <x v="10"/>
    <n v="2022"/>
    <n v="1"/>
    <x v="1"/>
  </r>
  <r>
    <d v="2022-11-10T00:00:00"/>
    <s v="DH02509"/>
    <x v="7"/>
    <n v="1"/>
    <n v="3200"/>
    <n v="3200"/>
    <n v="1920"/>
    <n v="320"/>
    <n v="320"/>
    <n v="2560"/>
    <n v="640"/>
    <x v="1"/>
    <x v="10"/>
    <n v="2022"/>
    <n v="1"/>
    <x v="1"/>
  </r>
  <r>
    <d v="2022-11-10T00:00:00"/>
    <s v="DH02510"/>
    <x v="8"/>
    <n v="1"/>
    <n v="4000"/>
    <n v="4000"/>
    <n v="2400"/>
    <n v="400"/>
    <n v="400"/>
    <n v="3200"/>
    <n v="800"/>
    <x v="2"/>
    <x v="10"/>
    <n v="2022"/>
    <n v="1"/>
    <x v="1"/>
  </r>
  <r>
    <d v="2022-11-10T00:00:00"/>
    <s v="DH02511"/>
    <x v="8"/>
    <n v="1"/>
    <n v="4000"/>
    <n v="4000"/>
    <n v="2400"/>
    <n v="400"/>
    <n v="400"/>
    <n v="3200"/>
    <n v="800"/>
    <x v="3"/>
    <x v="10"/>
    <n v="2022"/>
    <n v="1"/>
    <x v="1"/>
  </r>
  <r>
    <d v="2022-11-10T00:00:00"/>
    <s v="DH02512"/>
    <x v="8"/>
    <n v="1"/>
    <n v="4000"/>
    <n v="4000"/>
    <n v="2400"/>
    <n v="400"/>
    <n v="400"/>
    <n v="3200"/>
    <n v="800"/>
    <x v="0"/>
    <x v="10"/>
    <n v="2022"/>
    <n v="1"/>
    <x v="1"/>
  </r>
  <r>
    <d v="2022-11-11T00:00:00"/>
    <s v="DH02513"/>
    <x v="2"/>
    <n v="1"/>
    <n v="3500"/>
    <n v="3500"/>
    <n v="2100"/>
    <n v="350"/>
    <n v="350"/>
    <n v="2800"/>
    <n v="700"/>
    <x v="1"/>
    <x v="10"/>
    <n v="2022"/>
    <n v="1"/>
    <x v="1"/>
  </r>
  <r>
    <d v="2022-11-11T00:00:00"/>
    <s v="DH02514"/>
    <x v="3"/>
    <n v="4"/>
    <n v="1200"/>
    <n v="4800"/>
    <n v="3360"/>
    <n v="480"/>
    <n v="480"/>
    <n v="4320"/>
    <n v="480"/>
    <x v="2"/>
    <x v="10"/>
    <n v="2022"/>
    <n v="1"/>
    <x v="1"/>
  </r>
  <r>
    <d v="2022-11-11T00:00:00"/>
    <s v="DH02515"/>
    <x v="4"/>
    <n v="10"/>
    <n v="450"/>
    <n v="4500"/>
    <n v="3150"/>
    <n v="450"/>
    <n v="450"/>
    <n v="4050"/>
    <n v="450"/>
    <x v="3"/>
    <x v="10"/>
    <n v="2022"/>
    <n v="1"/>
    <x v="1"/>
  </r>
  <r>
    <d v="2022-11-11T00:00:00"/>
    <s v="DH02516"/>
    <x v="5"/>
    <n v="7"/>
    <n v="500"/>
    <n v="3500"/>
    <n v="2450"/>
    <n v="350"/>
    <n v="350"/>
    <n v="3150"/>
    <n v="350"/>
    <x v="0"/>
    <x v="10"/>
    <n v="2022"/>
    <n v="1"/>
    <x v="1"/>
  </r>
  <r>
    <d v="2022-11-11T00:00:00"/>
    <s v="DH02517"/>
    <x v="6"/>
    <n v="4"/>
    <n v="1000"/>
    <n v="4000"/>
    <n v="2800"/>
    <n v="400"/>
    <n v="400"/>
    <n v="3600"/>
    <n v="400"/>
    <x v="1"/>
    <x v="10"/>
    <n v="2022"/>
    <n v="1"/>
    <x v="1"/>
  </r>
  <r>
    <d v="2022-11-11T00:00:00"/>
    <s v="DH02518"/>
    <x v="6"/>
    <n v="1"/>
    <n v="1000"/>
    <n v="1000"/>
    <n v="700"/>
    <n v="100"/>
    <n v="100"/>
    <n v="900"/>
    <n v="100"/>
    <x v="2"/>
    <x v="10"/>
    <n v="2022"/>
    <n v="1"/>
    <x v="1"/>
  </r>
  <r>
    <d v="2022-11-11T00:00:00"/>
    <s v="DH02519"/>
    <x v="6"/>
    <n v="5"/>
    <n v="1000"/>
    <n v="5000"/>
    <n v="3500"/>
    <n v="500"/>
    <n v="500"/>
    <n v="4500"/>
    <n v="500"/>
    <x v="3"/>
    <x v="10"/>
    <n v="2022"/>
    <n v="1"/>
    <x v="0"/>
  </r>
  <r>
    <d v="2022-11-11T00:00:00"/>
    <s v="DH02520"/>
    <x v="7"/>
    <n v="1"/>
    <n v="3200"/>
    <n v="3200"/>
    <n v="1920"/>
    <n v="320"/>
    <n v="320"/>
    <n v="2560"/>
    <n v="640"/>
    <x v="1"/>
    <x v="10"/>
    <n v="2022"/>
    <n v="1"/>
    <x v="1"/>
  </r>
  <r>
    <d v="2022-11-11T00:00:00"/>
    <s v="DH02520"/>
    <x v="8"/>
    <n v="1"/>
    <n v="4000"/>
    <n v="4000"/>
    <n v="2400"/>
    <n v="400"/>
    <n v="400"/>
    <n v="3200"/>
    <n v="800"/>
    <x v="1"/>
    <x v="10"/>
    <n v="2022"/>
    <n v="0"/>
    <x v="1"/>
  </r>
  <r>
    <d v="2022-11-11T00:00:00"/>
    <s v="DH02520"/>
    <x v="8"/>
    <n v="1"/>
    <n v="4000"/>
    <n v="4000"/>
    <n v="2400"/>
    <n v="400"/>
    <n v="400"/>
    <n v="3200"/>
    <n v="800"/>
    <x v="1"/>
    <x v="10"/>
    <n v="2022"/>
    <n v="0"/>
    <x v="1"/>
  </r>
  <r>
    <d v="2022-11-12T00:00:00"/>
    <s v="DH02521"/>
    <x v="8"/>
    <n v="1"/>
    <n v="4000"/>
    <n v="4000"/>
    <n v="2400"/>
    <n v="400"/>
    <n v="400"/>
    <n v="3200"/>
    <n v="800"/>
    <x v="1"/>
    <x v="10"/>
    <n v="2022"/>
    <n v="1"/>
    <x v="1"/>
  </r>
  <r>
    <d v="2022-11-12T00:00:00"/>
    <s v="DH02522"/>
    <x v="2"/>
    <n v="5"/>
    <n v="3500"/>
    <n v="17500"/>
    <n v="10500"/>
    <n v="1750"/>
    <n v="1750"/>
    <n v="14000"/>
    <n v="3500"/>
    <x v="2"/>
    <x v="10"/>
    <n v="2022"/>
    <n v="1"/>
    <x v="0"/>
  </r>
  <r>
    <d v="2022-11-12T00:00:00"/>
    <s v="DH02523"/>
    <x v="3"/>
    <n v="1"/>
    <n v="1200"/>
    <n v="1200"/>
    <n v="840"/>
    <n v="120"/>
    <n v="120"/>
    <n v="1080"/>
    <n v="120"/>
    <x v="3"/>
    <x v="10"/>
    <n v="2022"/>
    <n v="1"/>
    <x v="1"/>
  </r>
  <r>
    <d v="2022-11-12T00:00:00"/>
    <s v="DH02524"/>
    <x v="4"/>
    <n v="3"/>
    <n v="450"/>
    <n v="1350"/>
    <n v="944.99999999999989"/>
    <n v="135"/>
    <n v="135"/>
    <n v="1215"/>
    <n v="135.00000000000011"/>
    <x v="4"/>
    <x v="10"/>
    <n v="2022"/>
    <n v="1"/>
    <x v="1"/>
  </r>
  <r>
    <d v="2022-11-12T00:00:00"/>
    <s v="DH02525"/>
    <x v="5"/>
    <n v="5"/>
    <n v="500"/>
    <n v="2500"/>
    <n v="1750"/>
    <n v="250"/>
    <n v="250"/>
    <n v="2250"/>
    <n v="250"/>
    <x v="5"/>
    <x v="10"/>
    <n v="2022"/>
    <n v="1"/>
    <x v="0"/>
  </r>
  <r>
    <d v="2022-11-12T00:00:00"/>
    <s v="DH02526"/>
    <x v="6"/>
    <n v="1"/>
    <n v="1000"/>
    <n v="1000"/>
    <n v="700"/>
    <n v="100"/>
    <n v="100"/>
    <n v="900"/>
    <n v="100"/>
    <x v="4"/>
    <x v="10"/>
    <n v="2022"/>
    <n v="1"/>
    <x v="0"/>
  </r>
  <r>
    <d v="2022-11-12T00:00:00"/>
    <s v="DH02527"/>
    <x v="6"/>
    <n v="1"/>
    <n v="1000"/>
    <n v="1000"/>
    <n v="700"/>
    <n v="100"/>
    <n v="100"/>
    <n v="900"/>
    <n v="100"/>
    <x v="5"/>
    <x v="10"/>
    <n v="2022"/>
    <n v="1"/>
    <x v="0"/>
  </r>
  <r>
    <d v="2022-11-12T00:00:00"/>
    <s v="DH02528"/>
    <x v="8"/>
    <n v="1"/>
    <n v="4000"/>
    <n v="4000"/>
    <n v="2400"/>
    <n v="400"/>
    <n v="400"/>
    <n v="3200"/>
    <n v="800"/>
    <x v="0"/>
    <x v="10"/>
    <n v="2022"/>
    <n v="1"/>
    <x v="1"/>
  </r>
  <r>
    <d v="2022-11-12T00:00:00"/>
    <s v="DH02528"/>
    <x v="0"/>
    <n v="2"/>
    <n v="1000"/>
    <n v="2000"/>
    <n v="1400"/>
    <n v="200"/>
    <n v="200"/>
    <n v="1800"/>
    <n v="200"/>
    <x v="0"/>
    <x v="10"/>
    <n v="2022"/>
    <n v="0"/>
    <x v="1"/>
  </r>
  <r>
    <d v="2022-11-12T00:00:00"/>
    <s v="DH02528"/>
    <x v="1"/>
    <n v="1"/>
    <n v="2500"/>
    <n v="2500"/>
    <n v="1750"/>
    <n v="250"/>
    <n v="250"/>
    <n v="2250"/>
    <n v="250"/>
    <x v="0"/>
    <x v="10"/>
    <n v="2022"/>
    <n v="0"/>
    <x v="1"/>
  </r>
  <r>
    <d v="2022-11-12T00:00:00"/>
    <s v="DH02528"/>
    <x v="0"/>
    <n v="4"/>
    <n v="1000"/>
    <n v="4000"/>
    <n v="2800"/>
    <n v="400"/>
    <n v="400"/>
    <n v="3600"/>
    <n v="400"/>
    <x v="0"/>
    <x v="10"/>
    <n v="2022"/>
    <n v="0"/>
    <x v="1"/>
  </r>
  <r>
    <d v="2022-11-12T00:00:00"/>
    <s v="DH02528"/>
    <x v="1"/>
    <n v="2"/>
    <n v="2500"/>
    <n v="5000"/>
    <n v="3500"/>
    <n v="500"/>
    <n v="500"/>
    <n v="4500"/>
    <n v="500"/>
    <x v="0"/>
    <x v="10"/>
    <n v="2022"/>
    <n v="0"/>
    <x v="1"/>
  </r>
  <r>
    <d v="2022-11-12T00:00:00"/>
    <s v="DH02528"/>
    <x v="8"/>
    <n v="1"/>
    <n v="4000"/>
    <n v="4000"/>
    <n v="2400"/>
    <n v="400"/>
    <n v="400"/>
    <n v="3200"/>
    <n v="800"/>
    <x v="0"/>
    <x v="10"/>
    <n v="2022"/>
    <n v="0"/>
    <x v="1"/>
  </r>
  <r>
    <d v="2022-11-13T00:00:00"/>
    <s v="DH02529"/>
    <x v="2"/>
    <n v="3"/>
    <n v="3500"/>
    <n v="10500"/>
    <n v="6300"/>
    <n v="1050"/>
    <n v="1050"/>
    <n v="8400"/>
    <n v="2100"/>
    <x v="2"/>
    <x v="10"/>
    <n v="2022"/>
    <n v="1"/>
    <x v="1"/>
  </r>
  <r>
    <d v="2022-11-13T00:00:00"/>
    <s v="DH02530"/>
    <x v="3"/>
    <n v="1"/>
    <n v="1200"/>
    <n v="1200"/>
    <n v="840"/>
    <n v="120"/>
    <n v="120"/>
    <n v="1080"/>
    <n v="120"/>
    <x v="3"/>
    <x v="10"/>
    <n v="2022"/>
    <n v="1"/>
    <x v="1"/>
  </r>
  <r>
    <d v="2022-11-13T00:00:00"/>
    <s v="DH02531"/>
    <x v="4"/>
    <n v="2"/>
    <n v="450"/>
    <n v="900"/>
    <n v="630"/>
    <n v="90"/>
    <n v="90"/>
    <n v="810"/>
    <n v="90"/>
    <x v="4"/>
    <x v="10"/>
    <n v="2022"/>
    <n v="1"/>
    <x v="1"/>
  </r>
  <r>
    <d v="2022-11-13T00:00:00"/>
    <s v="DH02532"/>
    <x v="0"/>
    <n v="4"/>
    <n v="1000"/>
    <n v="4000"/>
    <n v="2800"/>
    <n v="400"/>
    <n v="400"/>
    <n v="3600"/>
    <n v="400"/>
    <x v="5"/>
    <x v="10"/>
    <n v="2022"/>
    <n v="1"/>
    <x v="0"/>
  </r>
  <r>
    <d v="2022-11-13T00:00:00"/>
    <s v="DH02533"/>
    <x v="8"/>
    <n v="1"/>
    <n v="4000"/>
    <n v="4000"/>
    <n v="2400"/>
    <n v="400"/>
    <n v="400"/>
    <n v="3200"/>
    <n v="800"/>
    <x v="0"/>
    <x v="10"/>
    <n v="2022"/>
    <n v="1"/>
    <x v="1"/>
  </r>
  <r>
    <d v="2022-11-13T00:00:00"/>
    <s v="DH02534"/>
    <x v="1"/>
    <n v="8"/>
    <n v="2500"/>
    <n v="20000"/>
    <n v="14000"/>
    <n v="2000"/>
    <n v="2000"/>
    <n v="18000"/>
    <n v="2000"/>
    <x v="1"/>
    <x v="10"/>
    <n v="2022"/>
    <n v="1"/>
    <x v="1"/>
  </r>
  <r>
    <d v="2022-11-13T00:00:00"/>
    <s v="DH02535"/>
    <x v="2"/>
    <n v="2"/>
    <n v="3500"/>
    <n v="7000"/>
    <n v="4200"/>
    <n v="700"/>
    <n v="700"/>
    <n v="5600"/>
    <n v="1400"/>
    <x v="2"/>
    <x v="10"/>
    <n v="2022"/>
    <n v="1"/>
    <x v="1"/>
  </r>
  <r>
    <d v="2022-11-13T00:00:00"/>
    <s v="DH02536"/>
    <x v="6"/>
    <n v="1"/>
    <n v="1000"/>
    <n v="1000"/>
    <n v="700"/>
    <n v="100"/>
    <n v="100"/>
    <n v="900"/>
    <n v="100"/>
    <x v="2"/>
    <x v="10"/>
    <n v="2022"/>
    <n v="1"/>
    <x v="1"/>
  </r>
  <r>
    <d v="2022-11-13T00:00:00"/>
    <s v="DH02536"/>
    <x v="4"/>
    <n v="7"/>
    <n v="450"/>
    <n v="3150"/>
    <n v="2205"/>
    <n v="315"/>
    <n v="315"/>
    <n v="2835"/>
    <n v="315"/>
    <x v="2"/>
    <x v="10"/>
    <n v="2022"/>
    <n v="0"/>
    <x v="1"/>
  </r>
  <r>
    <d v="2022-11-13T00:00:00"/>
    <s v="DH02536"/>
    <x v="5"/>
    <n v="8"/>
    <n v="500"/>
    <n v="4000"/>
    <n v="2800"/>
    <n v="400"/>
    <n v="400"/>
    <n v="3600"/>
    <n v="400"/>
    <x v="2"/>
    <x v="10"/>
    <n v="2022"/>
    <n v="0"/>
    <x v="1"/>
  </r>
  <r>
    <d v="2022-11-14T00:00:00"/>
    <s v="DH02537"/>
    <x v="5"/>
    <n v="1"/>
    <n v="500"/>
    <n v="500"/>
    <n v="350"/>
    <n v="50"/>
    <n v="50"/>
    <n v="450"/>
    <n v="50"/>
    <x v="2"/>
    <x v="10"/>
    <n v="2022"/>
    <n v="1"/>
    <x v="1"/>
  </r>
  <r>
    <d v="2022-11-14T00:00:00"/>
    <s v="DH02538"/>
    <x v="0"/>
    <n v="2"/>
    <n v="1000"/>
    <n v="2000"/>
    <n v="1400"/>
    <n v="200"/>
    <n v="200"/>
    <n v="1800"/>
    <n v="200"/>
    <x v="3"/>
    <x v="10"/>
    <n v="2022"/>
    <n v="1"/>
    <x v="1"/>
  </r>
  <r>
    <d v="2022-11-14T00:00:00"/>
    <s v="DH02539"/>
    <x v="2"/>
    <n v="4"/>
    <n v="3500"/>
    <n v="14000"/>
    <n v="8400"/>
    <n v="1400"/>
    <n v="1400"/>
    <n v="11200"/>
    <n v="2800"/>
    <x v="4"/>
    <x v="10"/>
    <n v="2022"/>
    <n v="1"/>
    <x v="0"/>
  </r>
  <r>
    <d v="2022-11-14T00:00:00"/>
    <s v="DH02540"/>
    <x v="1"/>
    <n v="6"/>
    <n v="2500"/>
    <n v="15000"/>
    <n v="10500"/>
    <n v="1500"/>
    <n v="1500"/>
    <n v="13500"/>
    <n v="1500"/>
    <x v="5"/>
    <x v="10"/>
    <n v="2022"/>
    <n v="1"/>
    <x v="0"/>
  </r>
  <r>
    <d v="2022-11-14T00:00:00"/>
    <s v="DH02541"/>
    <x v="7"/>
    <n v="7"/>
    <n v="3200"/>
    <n v="22400"/>
    <n v="13440"/>
    <n v="2240"/>
    <n v="2240"/>
    <n v="17920"/>
    <n v="4480"/>
    <x v="0"/>
    <x v="10"/>
    <n v="2022"/>
    <n v="1"/>
    <x v="1"/>
  </r>
  <r>
    <d v="2022-11-14T00:00:00"/>
    <s v="DH02542"/>
    <x v="7"/>
    <n v="4"/>
    <n v="3200"/>
    <n v="12800"/>
    <n v="7680"/>
    <n v="1280"/>
    <n v="1280"/>
    <n v="10240"/>
    <n v="2560"/>
    <x v="1"/>
    <x v="10"/>
    <n v="2022"/>
    <n v="1"/>
    <x v="0"/>
  </r>
  <r>
    <d v="2022-11-14T00:00:00"/>
    <s v="DH02543"/>
    <x v="2"/>
    <n v="1"/>
    <n v="3500"/>
    <n v="3500"/>
    <n v="2100"/>
    <n v="350"/>
    <n v="350"/>
    <n v="2800"/>
    <n v="700"/>
    <x v="2"/>
    <x v="10"/>
    <n v="2022"/>
    <n v="1"/>
    <x v="1"/>
  </r>
  <r>
    <d v="2022-11-14T00:00:00"/>
    <s v="DH02544"/>
    <x v="5"/>
    <n v="2"/>
    <n v="500"/>
    <n v="1000"/>
    <n v="700"/>
    <n v="100"/>
    <n v="100"/>
    <n v="900"/>
    <n v="100"/>
    <x v="3"/>
    <x v="10"/>
    <n v="2022"/>
    <n v="1"/>
    <x v="1"/>
  </r>
  <r>
    <d v="2022-11-15T00:00:00"/>
    <s v="DH02545"/>
    <x v="1"/>
    <n v="1"/>
    <n v="2500"/>
    <n v="2500"/>
    <n v="1750"/>
    <n v="250"/>
    <n v="250"/>
    <n v="2250"/>
    <n v="250"/>
    <x v="0"/>
    <x v="10"/>
    <n v="2022"/>
    <n v="1"/>
    <x v="1"/>
  </r>
  <r>
    <d v="2022-11-15T00:00:00"/>
    <s v="DH02546"/>
    <x v="3"/>
    <n v="1"/>
    <n v="1200"/>
    <n v="1200"/>
    <n v="840"/>
    <n v="120"/>
    <n v="120"/>
    <n v="1080"/>
    <n v="120"/>
    <x v="1"/>
    <x v="10"/>
    <n v="2022"/>
    <n v="1"/>
    <x v="1"/>
  </r>
  <r>
    <d v="2022-11-15T00:00:00"/>
    <s v="DH02547"/>
    <x v="0"/>
    <n v="1"/>
    <n v="1000"/>
    <n v="1000"/>
    <n v="700"/>
    <n v="100"/>
    <n v="100"/>
    <n v="900"/>
    <n v="100"/>
    <x v="2"/>
    <x v="10"/>
    <n v="2022"/>
    <n v="1"/>
    <x v="1"/>
  </r>
  <r>
    <d v="2022-11-15T00:00:00"/>
    <s v="DH02548"/>
    <x v="8"/>
    <n v="1"/>
    <n v="4000"/>
    <n v="4000"/>
    <n v="2400"/>
    <n v="400"/>
    <n v="400"/>
    <n v="3200"/>
    <n v="800"/>
    <x v="3"/>
    <x v="10"/>
    <n v="2022"/>
    <n v="1"/>
    <x v="1"/>
  </r>
  <r>
    <d v="2022-11-15T00:00:00"/>
    <s v="DH02549"/>
    <x v="1"/>
    <n v="2"/>
    <n v="2500"/>
    <n v="5000"/>
    <n v="3500"/>
    <n v="500"/>
    <n v="500"/>
    <n v="4500"/>
    <n v="500"/>
    <x v="2"/>
    <x v="10"/>
    <n v="2022"/>
    <n v="1"/>
    <x v="0"/>
  </r>
  <r>
    <d v="2022-11-15T00:00:00"/>
    <s v="DH02550"/>
    <x v="2"/>
    <n v="1"/>
    <n v="3500"/>
    <n v="3500"/>
    <n v="2100"/>
    <n v="350"/>
    <n v="350"/>
    <n v="2800"/>
    <n v="700"/>
    <x v="3"/>
    <x v="10"/>
    <n v="2022"/>
    <n v="1"/>
    <x v="1"/>
  </r>
  <r>
    <d v="2022-11-15T00:00:00"/>
    <s v="DH02551"/>
    <x v="6"/>
    <n v="4"/>
    <n v="1000"/>
    <n v="4000"/>
    <n v="2800"/>
    <n v="400"/>
    <n v="400"/>
    <n v="3600"/>
    <n v="400"/>
    <x v="4"/>
    <x v="10"/>
    <n v="2022"/>
    <n v="1"/>
    <x v="1"/>
  </r>
  <r>
    <d v="2022-11-15T00:00:00"/>
    <s v="DH02552"/>
    <x v="0"/>
    <n v="10"/>
    <n v="1000"/>
    <n v="10000"/>
    <n v="7000"/>
    <n v="1000"/>
    <n v="1000"/>
    <n v="9000"/>
    <n v="1000"/>
    <x v="0"/>
    <x v="10"/>
    <n v="2022"/>
    <n v="1"/>
    <x v="1"/>
  </r>
  <r>
    <d v="2022-11-15T00:00:00"/>
    <s v="DH02552"/>
    <x v="1"/>
    <n v="7"/>
    <n v="2500"/>
    <n v="17500"/>
    <n v="12250"/>
    <n v="1750"/>
    <n v="1750"/>
    <n v="15750"/>
    <n v="1750"/>
    <x v="0"/>
    <x v="10"/>
    <n v="2022"/>
    <n v="0"/>
    <x v="1"/>
  </r>
  <r>
    <d v="2022-11-15T00:00:00"/>
    <s v="DH02552"/>
    <x v="0"/>
    <n v="4"/>
    <n v="1000"/>
    <n v="4000"/>
    <n v="2800"/>
    <n v="400"/>
    <n v="400"/>
    <n v="3600"/>
    <n v="400"/>
    <x v="0"/>
    <x v="10"/>
    <n v="2022"/>
    <n v="0"/>
    <x v="1"/>
  </r>
  <r>
    <d v="2022-11-16T00:00:00"/>
    <s v="DH02553"/>
    <x v="0"/>
    <n v="1"/>
    <n v="1000"/>
    <n v="1000"/>
    <n v="700"/>
    <n v="100"/>
    <n v="100"/>
    <n v="900"/>
    <n v="100"/>
    <x v="2"/>
    <x v="10"/>
    <n v="2022"/>
    <n v="1"/>
    <x v="0"/>
  </r>
  <r>
    <d v="2022-11-16T00:00:00"/>
    <s v="DH02554"/>
    <x v="1"/>
    <n v="5"/>
    <n v="2500"/>
    <n v="12500"/>
    <n v="8750"/>
    <n v="1250"/>
    <n v="1250"/>
    <n v="11250"/>
    <n v="1250"/>
    <x v="3"/>
    <x v="10"/>
    <n v="2022"/>
    <n v="1"/>
    <x v="1"/>
  </r>
  <r>
    <d v="2022-11-16T00:00:00"/>
    <s v="DH02555"/>
    <x v="2"/>
    <n v="1"/>
    <n v="3500"/>
    <n v="3500"/>
    <n v="2100"/>
    <n v="350"/>
    <n v="350"/>
    <n v="2800"/>
    <n v="700"/>
    <x v="0"/>
    <x v="10"/>
    <n v="2022"/>
    <n v="1"/>
    <x v="0"/>
  </r>
  <r>
    <d v="2022-11-16T00:00:00"/>
    <s v="DH02556"/>
    <x v="3"/>
    <n v="1"/>
    <n v="1200"/>
    <n v="1200"/>
    <n v="840"/>
    <n v="120"/>
    <n v="120"/>
    <n v="1080"/>
    <n v="120"/>
    <x v="1"/>
    <x v="10"/>
    <n v="2022"/>
    <n v="1"/>
    <x v="0"/>
  </r>
  <r>
    <d v="2022-11-16T00:00:00"/>
    <s v="DH02557"/>
    <x v="4"/>
    <n v="1"/>
    <n v="450"/>
    <n v="450"/>
    <n v="315"/>
    <n v="45"/>
    <n v="45"/>
    <n v="405"/>
    <n v="45"/>
    <x v="2"/>
    <x v="10"/>
    <n v="2022"/>
    <n v="1"/>
    <x v="1"/>
  </r>
  <r>
    <d v="2022-11-16T00:00:00"/>
    <s v="DH02558"/>
    <x v="5"/>
    <n v="1"/>
    <n v="500"/>
    <n v="500"/>
    <n v="350"/>
    <n v="50"/>
    <n v="50"/>
    <n v="450"/>
    <n v="50"/>
    <x v="3"/>
    <x v="10"/>
    <n v="2022"/>
    <n v="1"/>
    <x v="0"/>
  </r>
  <r>
    <d v="2022-11-16T00:00:00"/>
    <s v="DH02559"/>
    <x v="6"/>
    <n v="5"/>
    <n v="1000"/>
    <n v="5000"/>
    <n v="3500"/>
    <n v="500"/>
    <n v="500"/>
    <n v="4500"/>
    <n v="500"/>
    <x v="0"/>
    <x v="10"/>
    <n v="2022"/>
    <n v="1"/>
    <x v="1"/>
  </r>
  <r>
    <d v="2022-11-16T00:00:00"/>
    <s v="DH02560"/>
    <x v="7"/>
    <n v="1"/>
    <n v="3200"/>
    <n v="3200"/>
    <n v="1920"/>
    <n v="320"/>
    <n v="320"/>
    <n v="2560"/>
    <n v="640"/>
    <x v="1"/>
    <x v="10"/>
    <n v="2022"/>
    <n v="1"/>
    <x v="1"/>
  </r>
  <r>
    <d v="2022-11-17T00:00:00"/>
    <s v="DH02561"/>
    <x v="8"/>
    <n v="1"/>
    <n v="4000"/>
    <n v="4000"/>
    <n v="2400"/>
    <n v="400"/>
    <n v="400"/>
    <n v="3200"/>
    <n v="800"/>
    <x v="2"/>
    <x v="10"/>
    <n v="2022"/>
    <n v="1"/>
    <x v="1"/>
  </r>
  <r>
    <d v="2022-11-17T00:00:00"/>
    <s v="DH02562"/>
    <x v="8"/>
    <n v="1"/>
    <n v="4000"/>
    <n v="4000"/>
    <n v="2400"/>
    <n v="400"/>
    <n v="400"/>
    <n v="3200"/>
    <n v="800"/>
    <x v="3"/>
    <x v="10"/>
    <n v="2022"/>
    <n v="1"/>
    <x v="1"/>
  </r>
  <r>
    <d v="2022-11-17T00:00:00"/>
    <s v="DH02563"/>
    <x v="8"/>
    <n v="1"/>
    <n v="4000"/>
    <n v="4000"/>
    <n v="2400"/>
    <n v="400"/>
    <n v="400"/>
    <n v="3200"/>
    <n v="800"/>
    <x v="4"/>
    <x v="10"/>
    <n v="2022"/>
    <n v="1"/>
    <x v="0"/>
  </r>
  <r>
    <d v="2022-11-17T00:00:00"/>
    <s v="DH02564"/>
    <x v="2"/>
    <n v="1"/>
    <n v="3500"/>
    <n v="3500"/>
    <n v="2100"/>
    <n v="350"/>
    <n v="350"/>
    <n v="2800"/>
    <n v="700"/>
    <x v="5"/>
    <x v="10"/>
    <n v="2022"/>
    <n v="1"/>
    <x v="1"/>
  </r>
  <r>
    <d v="2022-11-17T00:00:00"/>
    <s v="DH02565"/>
    <x v="3"/>
    <n v="3"/>
    <n v="1200"/>
    <n v="3600"/>
    <n v="2520"/>
    <n v="360"/>
    <n v="360"/>
    <n v="3240"/>
    <n v="360"/>
    <x v="0"/>
    <x v="10"/>
    <n v="2022"/>
    <n v="1"/>
    <x v="0"/>
  </r>
  <r>
    <d v="2022-11-17T00:00:00"/>
    <s v="DH02566"/>
    <x v="4"/>
    <n v="2"/>
    <n v="450"/>
    <n v="900"/>
    <n v="630"/>
    <n v="90"/>
    <n v="90"/>
    <n v="810"/>
    <n v="90"/>
    <x v="1"/>
    <x v="10"/>
    <n v="2022"/>
    <n v="1"/>
    <x v="0"/>
  </r>
  <r>
    <d v="2022-11-17T00:00:00"/>
    <s v="DH02567"/>
    <x v="5"/>
    <n v="1"/>
    <n v="500"/>
    <n v="500"/>
    <n v="350"/>
    <n v="50"/>
    <n v="50"/>
    <n v="450"/>
    <n v="50"/>
    <x v="2"/>
    <x v="10"/>
    <n v="2022"/>
    <n v="1"/>
    <x v="0"/>
  </r>
  <r>
    <d v="2022-11-17T00:00:00"/>
    <s v="DH02568"/>
    <x v="6"/>
    <n v="4"/>
    <n v="1000"/>
    <n v="4000"/>
    <n v="2800"/>
    <n v="400"/>
    <n v="400"/>
    <n v="3600"/>
    <n v="400"/>
    <x v="3"/>
    <x v="10"/>
    <n v="2022"/>
    <n v="1"/>
    <x v="1"/>
  </r>
  <r>
    <d v="2022-11-17T00:00:00"/>
    <s v="DH02568"/>
    <x v="6"/>
    <n v="2"/>
    <n v="1000"/>
    <n v="2000"/>
    <n v="1400"/>
    <n v="200"/>
    <n v="200"/>
    <n v="1800"/>
    <n v="200"/>
    <x v="3"/>
    <x v="10"/>
    <n v="2022"/>
    <n v="0"/>
    <x v="1"/>
  </r>
  <r>
    <d v="2022-11-17T00:00:00"/>
    <s v="DH02568"/>
    <x v="8"/>
    <n v="1"/>
    <n v="4000"/>
    <n v="4000"/>
    <n v="2400"/>
    <n v="400"/>
    <n v="400"/>
    <n v="3200"/>
    <n v="800"/>
    <x v="3"/>
    <x v="10"/>
    <n v="2022"/>
    <n v="0"/>
    <x v="1"/>
  </r>
  <r>
    <d v="2022-11-18T00:00:00"/>
    <s v="DH02569"/>
    <x v="0"/>
    <n v="3"/>
    <n v="1000"/>
    <n v="3000"/>
    <n v="2100"/>
    <n v="300"/>
    <n v="300"/>
    <n v="2700"/>
    <n v="300"/>
    <x v="4"/>
    <x v="10"/>
    <n v="2022"/>
    <n v="1"/>
    <x v="0"/>
  </r>
  <r>
    <d v="2022-11-18T00:00:00"/>
    <s v="DH02570"/>
    <x v="1"/>
    <n v="1"/>
    <n v="2500"/>
    <n v="2500"/>
    <n v="1750"/>
    <n v="250"/>
    <n v="250"/>
    <n v="2250"/>
    <n v="250"/>
    <x v="5"/>
    <x v="10"/>
    <n v="2022"/>
    <n v="1"/>
    <x v="1"/>
  </r>
  <r>
    <d v="2022-11-18T00:00:00"/>
    <s v="DH02571"/>
    <x v="0"/>
    <n v="2"/>
    <n v="1000"/>
    <n v="2000"/>
    <n v="1400"/>
    <n v="200"/>
    <n v="200"/>
    <n v="1800"/>
    <n v="200"/>
    <x v="0"/>
    <x v="10"/>
    <n v="2022"/>
    <n v="1"/>
    <x v="0"/>
  </r>
  <r>
    <d v="2022-11-18T00:00:00"/>
    <s v="DH02572"/>
    <x v="1"/>
    <n v="4"/>
    <n v="2500"/>
    <n v="10000"/>
    <n v="7000"/>
    <n v="1000"/>
    <n v="1000"/>
    <n v="9000"/>
    <n v="1000"/>
    <x v="1"/>
    <x v="10"/>
    <n v="2022"/>
    <n v="1"/>
    <x v="1"/>
  </r>
  <r>
    <d v="2022-11-18T00:00:00"/>
    <s v="DH02573"/>
    <x v="8"/>
    <n v="1"/>
    <n v="4000"/>
    <n v="4000"/>
    <n v="2400"/>
    <n v="400"/>
    <n v="400"/>
    <n v="3200"/>
    <n v="800"/>
    <x v="2"/>
    <x v="10"/>
    <n v="2022"/>
    <n v="1"/>
    <x v="1"/>
  </r>
  <r>
    <d v="2022-11-18T00:00:00"/>
    <s v="DH02574"/>
    <x v="2"/>
    <n v="8"/>
    <n v="3500"/>
    <n v="28000"/>
    <n v="16800"/>
    <n v="2800"/>
    <n v="2800"/>
    <n v="22400"/>
    <n v="5600"/>
    <x v="3"/>
    <x v="10"/>
    <n v="2022"/>
    <n v="1"/>
    <x v="0"/>
  </r>
  <r>
    <d v="2022-11-18T00:00:00"/>
    <s v="DH02575"/>
    <x v="3"/>
    <n v="2"/>
    <n v="1200"/>
    <n v="2400"/>
    <n v="1680"/>
    <n v="240"/>
    <n v="240"/>
    <n v="2160"/>
    <n v="240"/>
    <x v="0"/>
    <x v="10"/>
    <n v="2022"/>
    <n v="1"/>
    <x v="1"/>
  </r>
  <r>
    <d v="2022-11-18T00:00:00"/>
    <s v="DH02576"/>
    <x v="4"/>
    <n v="1"/>
    <n v="450"/>
    <n v="450"/>
    <n v="315"/>
    <n v="45"/>
    <n v="45"/>
    <n v="405"/>
    <n v="45"/>
    <x v="1"/>
    <x v="10"/>
    <n v="2022"/>
    <n v="1"/>
    <x v="1"/>
  </r>
  <r>
    <d v="2022-11-19T00:00:00"/>
    <s v="DH02577"/>
    <x v="0"/>
    <n v="7"/>
    <n v="1000"/>
    <n v="7000"/>
    <n v="4900"/>
    <n v="700"/>
    <n v="700"/>
    <n v="6300"/>
    <n v="700"/>
    <x v="2"/>
    <x v="10"/>
    <n v="2022"/>
    <n v="1"/>
    <x v="1"/>
  </r>
  <r>
    <d v="2022-11-19T00:00:00"/>
    <s v="DH02578"/>
    <x v="8"/>
    <n v="1"/>
    <n v="4000"/>
    <n v="4000"/>
    <n v="2400"/>
    <n v="400"/>
    <n v="400"/>
    <n v="3200"/>
    <n v="800"/>
    <x v="3"/>
    <x v="10"/>
    <n v="2022"/>
    <n v="1"/>
    <x v="1"/>
  </r>
  <r>
    <d v="2022-11-19T00:00:00"/>
    <s v="DH02579"/>
    <x v="1"/>
    <n v="1"/>
    <n v="2500"/>
    <n v="2500"/>
    <n v="1750"/>
    <n v="250"/>
    <n v="250"/>
    <n v="2250"/>
    <n v="250"/>
    <x v="4"/>
    <x v="10"/>
    <n v="2022"/>
    <n v="1"/>
    <x v="1"/>
  </r>
  <r>
    <d v="2022-11-19T00:00:00"/>
    <s v="DH02580"/>
    <x v="2"/>
    <n v="2"/>
    <n v="3500"/>
    <n v="7000"/>
    <n v="4200"/>
    <n v="700"/>
    <n v="700"/>
    <n v="5600"/>
    <n v="1400"/>
    <x v="5"/>
    <x v="10"/>
    <n v="2022"/>
    <n v="1"/>
    <x v="0"/>
  </r>
  <r>
    <d v="2022-11-19T00:00:00"/>
    <s v="DH02581"/>
    <x v="6"/>
    <n v="4"/>
    <n v="1000"/>
    <n v="4000"/>
    <n v="2800"/>
    <n v="400"/>
    <n v="400"/>
    <n v="3600"/>
    <n v="400"/>
    <x v="0"/>
    <x v="10"/>
    <n v="2022"/>
    <n v="1"/>
    <x v="1"/>
  </r>
  <r>
    <d v="2022-11-19T00:00:00"/>
    <s v="DH02582"/>
    <x v="4"/>
    <n v="6"/>
    <n v="450"/>
    <n v="2700"/>
    <n v="1889.9999999999998"/>
    <n v="270"/>
    <n v="270"/>
    <n v="2430"/>
    <n v="270.00000000000023"/>
    <x v="1"/>
    <x v="10"/>
    <n v="2022"/>
    <n v="1"/>
    <x v="1"/>
  </r>
  <r>
    <d v="2022-11-19T00:00:00"/>
    <s v="DH02583"/>
    <x v="5"/>
    <n v="7"/>
    <n v="500"/>
    <n v="3500"/>
    <n v="2450"/>
    <n v="350"/>
    <n v="350"/>
    <n v="3150"/>
    <n v="350"/>
    <x v="2"/>
    <x v="10"/>
    <n v="2022"/>
    <n v="1"/>
    <x v="1"/>
  </r>
  <r>
    <d v="2022-11-19T00:00:00"/>
    <s v="DH02584"/>
    <x v="5"/>
    <n v="4"/>
    <n v="500"/>
    <n v="2000"/>
    <n v="1400"/>
    <n v="200"/>
    <n v="200"/>
    <n v="1800"/>
    <n v="200"/>
    <x v="1"/>
    <x v="10"/>
    <n v="2022"/>
    <n v="1"/>
    <x v="1"/>
  </r>
  <r>
    <d v="2022-11-19T00:00:00"/>
    <s v="DH02584"/>
    <x v="0"/>
    <n v="1"/>
    <n v="1000"/>
    <n v="1000"/>
    <n v="700"/>
    <n v="100"/>
    <n v="100"/>
    <n v="900"/>
    <n v="100"/>
    <x v="1"/>
    <x v="10"/>
    <n v="2022"/>
    <n v="0"/>
    <x v="1"/>
  </r>
  <r>
    <d v="2022-11-19T00:00:00"/>
    <s v="DH02584"/>
    <x v="2"/>
    <n v="2"/>
    <n v="3500"/>
    <n v="7000"/>
    <n v="4200"/>
    <n v="700"/>
    <n v="700"/>
    <n v="5600"/>
    <n v="1400"/>
    <x v="1"/>
    <x v="10"/>
    <n v="2022"/>
    <n v="0"/>
    <x v="1"/>
  </r>
  <r>
    <d v="2022-11-20T00:00:00"/>
    <s v="DH02585"/>
    <x v="1"/>
    <n v="1"/>
    <n v="2500"/>
    <n v="2500"/>
    <n v="1750"/>
    <n v="250"/>
    <n v="250"/>
    <n v="2250"/>
    <n v="250"/>
    <x v="2"/>
    <x v="10"/>
    <n v="2022"/>
    <n v="1"/>
    <x v="1"/>
  </r>
  <r>
    <d v="2022-11-20T00:00:00"/>
    <s v="DH02586"/>
    <x v="7"/>
    <n v="1"/>
    <n v="3200"/>
    <n v="3200"/>
    <n v="1920"/>
    <n v="320"/>
    <n v="320"/>
    <n v="2560"/>
    <n v="640"/>
    <x v="3"/>
    <x v="10"/>
    <n v="2022"/>
    <n v="1"/>
    <x v="0"/>
  </r>
  <r>
    <d v="2022-11-20T00:00:00"/>
    <s v="DH02587"/>
    <x v="7"/>
    <n v="2"/>
    <n v="3200"/>
    <n v="6400"/>
    <n v="3840"/>
    <n v="640"/>
    <n v="640"/>
    <n v="5120"/>
    <n v="1280"/>
    <x v="4"/>
    <x v="10"/>
    <n v="2022"/>
    <n v="1"/>
    <x v="1"/>
  </r>
  <r>
    <d v="2022-11-20T00:00:00"/>
    <s v="DH02588"/>
    <x v="2"/>
    <n v="1"/>
    <n v="3500"/>
    <n v="3500"/>
    <n v="2100"/>
    <n v="350"/>
    <n v="350"/>
    <n v="2800"/>
    <n v="700"/>
    <x v="5"/>
    <x v="10"/>
    <n v="2022"/>
    <n v="1"/>
    <x v="1"/>
  </r>
  <r>
    <d v="2022-11-20T00:00:00"/>
    <s v="DH02589"/>
    <x v="5"/>
    <n v="3"/>
    <n v="500"/>
    <n v="1500"/>
    <n v="1050"/>
    <n v="150"/>
    <n v="150"/>
    <n v="1350"/>
    <n v="150"/>
    <x v="0"/>
    <x v="10"/>
    <n v="2022"/>
    <n v="1"/>
    <x v="0"/>
  </r>
  <r>
    <d v="2022-11-20T00:00:00"/>
    <s v="DH02590"/>
    <x v="1"/>
    <n v="1"/>
    <n v="2500"/>
    <n v="2500"/>
    <n v="1750"/>
    <n v="250"/>
    <n v="250"/>
    <n v="2250"/>
    <n v="250"/>
    <x v="1"/>
    <x v="10"/>
    <n v="2022"/>
    <n v="1"/>
    <x v="1"/>
  </r>
  <r>
    <d v="2022-11-20T00:00:00"/>
    <s v="DH02591"/>
    <x v="3"/>
    <n v="2"/>
    <n v="1200"/>
    <n v="2400"/>
    <n v="1680"/>
    <n v="240"/>
    <n v="240"/>
    <n v="2160"/>
    <n v="240"/>
    <x v="2"/>
    <x v="10"/>
    <n v="2022"/>
    <n v="1"/>
    <x v="0"/>
  </r>
  <r>
    <d v="2022-11-20T00:00:00"/>
    <s v="DH02592"/>
    <x v="0"/>
    <n v="4"/>
    <n v="1000"/>
    <n v="4000"/>
    <n v="2800"/>
    <n v="400"/>
    <n v="400"/>
    <n v="3600"/>
    <n v="400"/>
    <x v="3"/>
    <x v="10"/>
    <n v="2022"/>
    <n v="1"/>
    <x v="1"/>
  </r>
  <r>
    <d v="2022-11-21T00:00:00"/>
    <s v="DH02593"/>
    <x v="8"/>
    <n v="1"/>
    <n v="4000"/>
    <n v="4000"/>
    <n v="2400"/>
    <n v="400"/>
    <n v="400"/>
    <n v="3200"/>
    <n v="800"/>
    <x v="0"/>
    <x v="10"/>
    <n v="2022"/>
    <n v="1"/>
    <x v="1"/>
  </r>
  <r>
    <d v="2022-11-21T00:00:00"/>
    <s v="DH02594"/>
    <x v="0"/>
    <n v="1"/>
    <n v="1000"/>
    <n v="1000"/>
    <n v="700"/>
    <n v="100"/>
    <n v="100"/>
    <n v="900"/>
    <n v="100"/>
    <x v="1"/>
    <x v="10"/>
    <n v="2022"/>
    <n v="1"/>
    <x v="1"/>
  </r>
  <r>
    <d v="2022-11-21T00:00:00"/>
    <s v="DH02595"/>
    <x v="1"/>
    <n v="2"/>
    <n v="2500"/>
    <n v="5000"/>
    <n v="3500"/>
    <n v="500"/>
    <n v="500"/>
    <n v="4500"/>
    <n v="500"/>
    <x v="2"/>
    <x v="10"/>
    <n v="2022"/>
    <n v="1"/>
    <x v="1"/>
  </r>
  <r>
    <d v="2022-11-21T00:00:00"/>
    <s v="DH02596"/>
    <x v="2"/>
    <n v="4"/>
    <n v="3500"/>
    <n v="14000"/>
    <n v="8400"/>
    <n v="1400"/>
    <n v="1400"/>
    <n v="11200"/>
    <n v="2800"/>
    <x v="3"/>
    <x v="10"/>
    <n v="2022"/>
    <n v="1"/>
    <x v="1"/>
  </r>
  <r>
    <d v="2022-11-21T00:00:00"/>
    <s v="DH02597"/>
    <x v="3"/>
    <n v="5"/>
    <n v="1200"/>
    <n v="6000"/>
    <n v="4200"/>
    <n v="600"/>
    <n v="600"/>
    <n v="5400"/>
    <n v="600"/>
    <x v="2"/>
    <x v="10"/>
    <n v="2022"/>
    <n v="1"/>
    <x v="1"/>
  </r>
  <r>
    <d v="2022-11-21T00:00:00"/>
    <s v="DH02598"/>
    <x v="4"/>
    <n v="8"/>
    <n v="450"/>
    <n v="3600"/>
    <n v="2520"/>
    <n v="360"/>
    <n v="360"/>
    <n v="3240"/>
    <n v="360"/>
    <x v="3"/>
    <x v="10"/>
    <n v="2022"/>
    <n v="1"/>
    <x v="1"/>
  </r>
  <r>
    <d v="2022-11-21T00:00:00"/>
    <s v="DH02599"/>
    <x v="5"/>
    <n v="2"/>
    <n v="500"/>
    <n v="1000"/>
    <n v="700"/>
    <n v="100"/>
    <n v="100"/>
    <n v="900"/>
    <n v="100"/>
    <x v="4"/>
    <x v="10"/>
    <n v="2022"/>
    <n v="1"/>
    <x v="0"/>
  </r>
  <r>
    <d v="2022-11-21T00:00:00"/>
    <s v="DH02600"/>
    <x v="6"/>
    <n v="1"/>
    <n v="1000"/>
    <n v="1000"/>
    <n v="700"/>
    <n v="100"/>
    <n v="100"/>
    <n v="900"/>
    <n v="100"/>
    <x v="5"/>
    <x v="10"/>
    <n v="2022"/>
    <n v="1"/>
    <x v="1"/>
  </r>
  <r>
    <d v="2022-11-21T00:00:00"/>
    <s v="DH02600"/>
    <x v="7"/>
    <n v="7"/>
    <n v="3200"/>
    <n v="22400"/>
    <n v="13440"/>
    <n v="2240"/>
    <n v="2240"/>
    <n v="17920"/>
    <n v="4480"/>
    <x v="5"/>
    <x v="10"/>
    <n v="2022"/>
    <n v="0"/>
    <x v="1"/>
  </r>
  <r>
    <d v="2022-11-21T00:00:00"/>
    <s v="DH02600"/>
    <x v="8"/>
    <n v="1"/>
    <n v="4000"/>
    <n v="4000"/>
    <n v="2400"/>
    <n v="400"/>
    <n v="400"/>
    <n v="3200"/>
    <n v="800"/>
    <x v="5"/>
    <x v="10"/>
    <n v="2022"/>
    <n v="0"/>
    <x v="1"/>
  </r>
  <r>
    <d v="2022-11-21T00:00:00"/>
    <s v="DH02600"/>
    <x v="8"/>
    <n v="1"/>
    <n v="4000"/>
    <n v="4000"/>
    <n v="2400"/>
    <n v="400"/>
    <n v="400"/>
    <n v="3200"/>
    <n v="800"/>
    <x v="5"/>
    <x v="10"/>
    <n v="2022"/>
    <n v="0"/>
    <x v="1"/>
  </r>
  <r>
    <d v="2022-11-21T00:00:00"/>
    <s v="DH02600"/>
    <x v="8"/>
    <n v="1"/>
    <n v="4000"/>
    <n v="4000"/>
    <n v="2400"/>
    <n v="400"/>
    <n v="400"/>
    <n v="3200"/>
    <n v="800"/>
    <x v="5"/>
    <x v="10"/>
    <n v="2022"/>
    <n v="0"/>
    <x v="1"/>
  </r>
  <r>
    <d v="2022-11-21T00:00:00"/>
    <s v="DH02600"/>
    <x v="2"/>
    <n v="4"/>
    <n v="3500"/>
    <n v="14000"/>
    <n v="8400"/>
    <n v="1400"/>
    <n v="1400"/>
    <n v="11200"/>
    <n v="2800"/>
    <x v="5"/>
    <x v="10"/>
    <n v="2022"/>
    <n v="0"/>
    <x v="1"/>
  </r>
  <r>
    <d v="2022-11-21T00:00:00"/>
    <s v="DH02600"/>
    <x v="3"/>
    <n v="6"/>
    <n v="1200"/>
    <n v="7200"/>
    <n v="5040"/>
    <n v="720"/>
    <n v="720"/>
    <n v="6480"/>
    <n v="720"/>
    <x v="5"/>
    <x v="10"/>
    <n v="2022"/>
    <n v="0"/>
    <x v="1"/>
  </r>
  <r>
    <d v="2022-11-21T00:00:00"/>
    <s v="DH02600"/>
    <x v="4"/>
    <n v="7"/>
    <n v="450"/>
    <n v="3150"/>
    <n v="2205"/>
    <n v="315"/>
    <n v="315"/>
    <n v="2835"/>
    <n v="315"/>
    <x v="5"/>
    <x v="10"/>
    <n v="2022"/>
    <n v="0"/>
    <x v="1"/>
  </r>
  <r>
    <d v="2022-11-22T00:00:00"/>
    <s v="DH02601"/>
    <x v="5"/>
    <n v="4"/>
    <n v="500"/>
    <n v="2000"/>
    <n v="1400"/>
    <n v="200"/>
    <n v="200"/>
    <n v="1800"/>
    <n v="200"/>
    <x v="3"/>
    <x v="10"/>
    <n v="2022"/>
    <n v="1"/>
    <x v="1"/>
  </r>
  <r>
    <d v="2022-11-22T00:00:00"/>
    <s v="DH02602"/>
    <x v="6"/>
    <n v="1"/>
    <n v="1000"/>
    <n v="1000"/>
    <n v="700"/>
    <n v="100"/>
    <n v="100"/>
    <n v="900"/>
    <n v="100"/>
    <x v="0"/>
    <x v="10"/>
    <n v="2022"/>
    <n v="1"/>
    <x v="1"/>
  </r>
  <r>
    <d v="2022-11-22T00:00:00"/>
    <s v="DH02603"/>
    <x v="6"/>
    <n v="2"/>
    <n v="1000"/>
    <n v="2000"/>
    <n v="1400"/>
    <n v="200"/>
    <n v="200"/>
    <n v="1800"/>
    <n v="200"/>
    <x v="1"/>
    <x v="10"/>
    <n v="2022"/>
    <n v="1"/>
    <x v="1"/>
  </r>
  <r>
    <d v="2022-11-22T00:00:00"/>
    <s v="DH02604"/>
    <x v="8"/>
    <n v="1"/>
    <n v="4000"/>
    <n v="4000"/>
    <n v="2400"/>
    <n v="400"/>
    <n v="400"/>
    <n v="3200"/>
    <n v="800"/>
    <x v="2"/>
    <x v="10"/>
    <n v="2022"/>
    <n v="1"/>
    <x v="1"/>
  </r>
  <r>
    <d v="2022-11-22T00:00:00"/>
    <s v="DH02605"/>
    <x v="0"/>
    <n v="6"/>
    <n v="1000"/>
    <n v="6000"/>
    <n v="4200"/>
    <n v="600"/>
    <n v="600"/>
    <n v="5400"/>
    <n v="600"/>
    <x v="3"/>
    <x v="10"/>
    <n v="2022"/>
    <n v="1"/>
    <x v="1"/>
  </r>
  <r>
    <d v="2022-11-22T00:00:00"/>
    <s v="DH02606"/>
    <x v="1"/>
    <n v="1"/>
    <n v="2500"/>
    <n v="2500"/>
    <n v="1750"/>
    <n v="250"/>
    <n v="250"/>
    <n v="2250"/>
    <n v="250"/>
    <x v="4"/>
    <x v="10"/>
    <n v="2022"/>
    <n v="1"/>
    <x v="1"/>
  </r>
  <r>
    <d v="2022-11-22T00:00:00"/>
    <s v="DH02607"/>
    <x v="0"/>
    <n v="1"/>
    <n v="1000"/>
    <n v="1000"/>
    <n v="700"/>
    <n v="100"/>
    <n v="100"/>
    <n v="900"/>
    <n v="100"/>
    <x v="5"/>
    <x v="10"/>
    <n v="2022"/>
    <n v="1"/>
    <x v="1"/>
  </r>
  <r>
    <d v="2022-11-22T00:00:00"/>
    <s v="DH02608"/>
    <x v="1"/>
    <n v="1"/>
    <n v="2500"/>
    <n v="2500"/>
    <n v="1750"/>
    <n v="250"/>
    <n v="250"/>
    <n v="2250"/>
    <n v="250"/>
    <x v="0"/>
    <x v="10"/>
    <n v="2022"/>
    <n v="1"/>
    <x v="1"/>
  </r>
  <r>
    <d v="2022-11-23T00:00:00"/>
    <s v="DH02609"/>
    <x v="8"/>
    <n v="1"/>
    <n v="4000"/>
    <n v="4000"/>
    <n v="2400"/>
    <n v="400"/>
    <n v="400"/>
    <n v="3200"/>
    <n v="800"/>
    <x v="1"/>
    <x v="10"/>
    <n v="2022"/>
    <n v="1"/>
    <x v="0"/>
  </r>
  <r>
    <d v="2022-11-23T00:00:00"/>
    <s v="DH02610"/>
    <x v="2"/>
    <n v="4"/>
    <n v="3500"/>
    <n v="14000"/>
    <n v="8400"/>
    <n v="1400"/>
    <n v="1400"/>
    <n v="11200"/>
    <n v="2800"/>
    <x v="2"/>
    <x v="10"/>
    <n v="2022"/>
    <n v="1"/>
    <x v="1"/>
  </r>
  <r>
    <d v="2022-11-23T00:00:00"/>
    <s v="DH02611"/>
    <x v="3"/>
    <n v="1"/>
    <n v="1200"/>
    <n v="1200"/>
    <n v="840"/>
    <n v="120"/>
    <n v="120"/>
    <n v="1080"/>
    <n v="120"/>
    <x v="3"/>
    <x v="10"/>
    <n v="2022"/>
    <n v="1"/>
    <x v="0"/>
  </r>
  <r>
    <d v="2022-11-23T00:00:00"/>
    <s v="DH02612"/>
    <x v="4"/>
    <n v="2"/>
    <n v="450"/>
    <n v="900"/>
    <n v="630"/>
    <n v="90"/>
    <n v="90"/>
    <n v="810"/>
    <n v="90"/>
    <x v="4"/>
    <x v="10"/>
    <n v="2022"/>
    <n v="1"/>
    <x v="1"/>
  </r>
  <r>
    <d v="2022-11-23T00:00:00"/>
    <s v="DH02613"/>
    <x v="0"/>
    <n v="4"/>
    <n v="1000"/>
    <n v="4000"/>
    <n v="2800"/>
    <n v="400"/>
    <n v="400"/>
    <n v="3600"/>
    <n v="400"/>
    <x v="5"/>
    <x v="10"/>
    <n v="2022"/>
    <n v="1"/>
    <x v="0"/>
  </r>
  <r>
    <d v="2022-11-23T00:00:00"/>
    <s v="DH02614"/>
    <x v="8"/>
    <n v="1"/>
    <n v="4000"/>
    <n v="4000"/>
    <n v="2400"/>
    <n v="400"/>
    <n v="400"/>
    <n v="3200"/>
    <n v="800"/>
    <x v="4"/>
    <x v="10"/>
    <n v="2022"/>
    <n v="1"/>
    <x v="0"/>
  </r>
  <r>
    <d v="2022-11-23T00:00:00"/>
    <s v="DH02615"/>
    <x v="1"/>
    <n v="1"/>
    <n v="2500"/>
    <n v="2500"/>
    <n v="1750"/>
    <n v="250"/>
    <n v="250"/>
    <n v="2250"/>
    <n v="250"/>
    <x v="5"/>
    <x v="10"/>
    <n v="2022"/>
    <n v="1"/>
    <x v="0"/>
  </r>
  <r>
    <d v="2022-11-23T00:00:00"/>
    <s v="DH02616"/>
    <x v="2"/>
    <n v="3"/>
    <n v="3500"/>
    <n v="10500"/>
    <n v="6300"/>
    <n v="1050"/>
    <n v="1050"/>
    <n v="8400"/>
    <n v="2100"/>
    <x v="0"/>
    <x v="10"/>
    <n v="2022"/>
    <n v="1"/>
    <x v="1"/>
  </r>
  <r>
    <d v="2022-11-23T00:00:00"/>
    <s v="DH02616"/>
    <x v="6"/>
    <n v="2"/>
    <n v="1000"/>
    <n v="2000"/>
    <n v="1400"/>
    <n v="200"/>
    <n v="200"/>
    <n v="1800"/>
    <n v="200"/>
    <x v="0"/>
    <x v="10"/>
    <n v="2022"/>
    <n v="0"/>
    <x v="1"/>
  </r>
  <r>
    <d v="2022-11-23T00:00:00"/>
    <s v="DH02616"/>
    <x v="4"/>
    <n v="3"/>
    <n v="450"/>
    <n v="1350"/>
    <n v="944.99999999999989"/>
    <n v="135"/>
    <n v="135"/>
    <n v="1215"/>
    <n v="135.00000000000011"/>
    <x v="0"/>
    <x v="10"/>
    <n v="2022"/>
    <n v="0"/>
    <x v="1"/>
  </r>
  <r>
    <d v="2022-11-24T00:00:00"/>
    <s v="DH02617"/>
    <x v="5"/>
    <n v="4"/>
    <n v="500"/>
    <n v="2000"/>
    <n v="1400"/>
    <n v="200"/>
    <n v="200"/>
    <n v="1800"/>
    <n v="200"/>
    <x v="3"/>
    <x v="10"/>
    <n v="2022"/>
    <n v="1"/>
    <x v="0"/>
  </r>
  <r>
    <d v="2022-11-24T00:00:00"/>
    <s v="DH02618"/>
    <x v="5"/>
    <n v="6"/>
    <n v="500"/>
    <n v="3000"/>
    <n v="2100"/>
    <n v="300"/>
    <n v="300"/>
    <n v="2700"/>
    <n v="300"/>
    <x v="0"/>
    <x v="10"/>
    <n v="2022"/>
    <n v="1"/>
    <x v="1"/>
  </r>
  <r>
    <d v="2022-11-24T00:00:00"/>
    <s v="DH02619"/>
    <x v="0"/>
    <n v="8"/>
    <n v="1000"/>
    <n v="8000"/>
    <n v="5600"/>
    <n v="800"/>
    <n v="800"/>
    <n v="7200"/>
    <n v="800"/>
    <x v="1"/>
    <x v="10"/>
    <n v="2022"/>
    <n v="1"/>
    <x v="1"/>
  </r>
  <r>
    <d v="2022-11-24T00:00:00"/>
    <s v="DH02620"/>
    <x v="2"/>
    <n v="9"/>
    <n v="3500"/>
    <n v="31500"/>
    <n v="18900"/>
    <n v="3150"/>
    <n v="3150"/>
    <n v="25200"/>
    <n v="6300"/>
    <x v="2"/>
    <x v="10"/>
    <n v="2022"/>
    <n v="1"/>
    <x v="0"/>
  </r>
  <r>
    <d v="2022-11-24T00:00:00"/>
    <s v="DH02621"/>
    <x v="1"/>
    <n v="10"/>
    <n v="2500"/>
    <n v="25000"/>
    <n v="17500"/>
    <n v="2500"/>
    <n v="2500"/>
    <n v="22500"/>
    <n v="2500"/>
    <x v="3"/>
    <x v="10"/>
    <n v="2022"/>
    <n v="1"/>
    <x v="1"/>
  </r>
  <r>
    <d v="2022-11-24T00:00:00"/>
    <s v="DH02622"/>
    <x v="7"/>
    <n v="12"/>
    <n v="3200"/>
    <n v="38400"/>
    <n v="23040"/>
    <n v="3840"/>
    <n v="3840"/>
    <n v="30720"/>
    <n v="7680"/>
    <x v="4"/>
    <x v="10"/>
    <n v="2022"/>
    <n v="1"/>
    <x v="1"/>
  </r>
  <r>
    <d v="2022-11-24T00:00:00"/>
    <s v="DH02623"/>
    <x v="7"/>
    <n v="5"/>
    <n v="3200"/>
    <n v="16000"/>
    <n v="9600"/>
    <n v="1600"/>
    <n v="1600"/>
    <n v="12800"/>
    <n v="3200"/>
    <x v="5"/>
    <x v="10"/>
    <n v="2022"/>
    <n v="1"/>
    <x v="1"/>
  </r>
  <r>
    <d v="2022-11-24T00:00:00"/>
    <s v="DH02624"/>
    <x v="2"/>
    <n v="16"/>
    <n v="3500"/>
    <n v="56000"/>
    <n v="33600"/>
    <n v="5600"/>
    <n v="5600"/>
    <n v="44800"/>
    <n v="11200"/>
    <x v="0"/>
    <x v="10"/>
    <n v="2022"/>
    <n v="1"/>
    <x v="0"/>
  </r>
  <r>
    <d v="2022-11-25T00:00:00"/>
    <s v="DH02625"/>
    <x v="5"/>
    <n v="1"/>
    <n v="500"/>
    <n v="500"/>
    <n v="350"/>
    <n v="50"/>
    <n v="50"/>
    <n v="450"/>
    <n v="50"/>
    <x v="1"/>
    <x v="10"/>
    <n v="2022"/>
    <n v="1"/>
    <x v="1"/>
  </r>
  <r>
    <d v="2022-11-25T00:00:00"/>
    <s v="DH02626"/>
    <x v="1"/>
    <n v="1"/>
    <n v="2500"/>
    <n v="2500"/>
    <n v="1750"/>
    <n v="250"/>
    <n v="250"/>
    <n v="2250"/>
    <n v="250"/>
    <x v="2"/>
    <x v="10"/>
    <n v="2022"/>
    <n v="1"/>
    <x v="1"/>
  </r>
  <r>
    <d v="2022-11-25T00:00:00"/>
    <s v="DH02627"/>
    <x v="3"/>
    <n v="2"/>
    <n v="1200"/>
    <n v="2400"/>
    <n v="1680"/>
    <n v="240"/>
    <n v="240"/>
    <n v="2160"/>
    <n v="240"/>
    <x v="3"/>
    <x v="10"/>
    <n v="2022"/>
    <n v="1"/>
    <x v="1"/>
  </r>
  <r>
    <d v="2022-11-25T00:00:00"/>
    <s v="DH02628"/>
    <x v="0"/>
    <n v="5"/>
    <n v="1000"/>
    <n v="5000"/>
    <n v="3500"/>
    <n v="500"/>
    <n v="500"/>
    <n v="4500"/>
    <n v="500"/>
    <x v="4"/>
    <x v="10"/>
    <n v="2022"/>
    <n v="1"/>
    <x v="0"/>
  </r>
  <r>
    <d v="2022-11-25T00:00:00"/>
    <s v="DH02629"/>
    <x v="8"/>
    <n v="1"/>
    <n v="4000"/>
    <n v="4000"/>
    <n v="2400"/>
    <n v="400"/>
    <n v="400"/>
    <n v="3200"/>
    <n v="800"/>
    <x v="5"/>
    <x v="10"/>
    <n v="2022"/>
    <n v="1"/>
    <x v="1"/>
  </r>
  <r>
    <d v="2022-11-25T00:00:00"/>
    <s v="DH02630"/>
    <x v="0"/>
    <n v="8"/>
    <n v="1000"/>
    <n v="8000"/>
    <n v="5600"/>
    <n v="800"/>
    <n v="800"/>
    <n v="7200"/>
    <n v="800"/>
    <x v="2"/>
    <x v="10"/>
    <n v="2022"/>
    <n v="1"/>
    <x v="1"/>
  </r>
  <r>
    <d v="2022-11-25T00:00:00"/>
    <s v="DH02631"/>
    <x v="2"/>
    <n v="1"/>
    <n v="3500"/>
    <n v="3500"/>
    <n v="2100"/>
    <n v="350"/>
    <n v="350"/>
    <n v="2800"/>
    <n v="700"/>
    <x v="3"/>
    <x v="10"/>
    <n v="2022"/>
    <n v="1"/>
    <x v="1"/>
  </r>
  <r>
    <d v="2022-11-25T00:00:00"/>
    <s v="DH02632"/>
    <x v="1"/>
    <n v="1"/>
    <n v="2500"/>
    <n v="2500"/>
    <n v="1750"/>
    <n v="250"/>
    <n v="250"/>
    <n v="2250"/>
    <n v="250"/>
    <x v="3"/>
    <x v="10"/>
    <n v="2022"/>
    <n v="1"/>
    <x v="1"/>
  </r>
  <r>
    <d v="2022-11-25T00:00:00"/>
    <s v="DH02632"/>
    <x v="1"/>
    <n v="2"/>
    <n v="2500"/>
    <n v="5000"/>
    <n v="3500"/>
    <n v="500"/>
    <n v="500"/>
    <n v="4500"/>
    <n v="500"/>
    <x v="3"/>
    <x v="10"/>
    <n v="2022"/>
    <n v="0"/>
    <x v="1"/>
  </r>
  <r>
    <d v="2022-11-25T00:00:00"/>
    <s v="DH02632"/>
    <x v="0"/>
    <n v="3"/>
    <n v="1000"/>
    <n v="3000"/>
    <n v="2100"/>
    <n v="300"/>
    <n v="300"/>
    <n v="2700"/>
    <n v="300"/>
    <x v="3"/>
    <x v="10"/>
    <n v="2022"/>
    <n v="0"/>
    <x v="1"/>
  </r>
  <r>
    <d v="2022-11-26T00:00:00"/>
    <s v="DH02633"/>
    <x v="1"/>
    <n v="4"/>
    <n v="2500"/>
    <n v="10000"/>
    <n v="7000"/>
    <n v="1000"/>
    <n v="1000"/>
    <n v="9000"/>
    <n v="1000"/>
    <x v="1"/>
    <x v="10"/>
    <n v="2022"/>
    <n v="1"/>
    <x v="1"/>
  </r>
  <r>
    <d v="2022-11-26T00:00:00"/>
    <s v="DH02634"/>
    <x v="2"/>
    <n v="4"/>
    <n v="3500"/>
    <n v="14000"/>
    <n v="8400"/>
    <n v="1400"/>
    <n v="1400"/>
    <n v="11200"/>
    <n v="2800"/>
    <x v="2"/>
    <x v="10"/>
    <n v="2022"/>
    <n v="1"/>
    <x v="1"/>
  </r>
  <r>
    <d v="2022-11-26T00:00:00"/>
    <s v="DH02635"/>
    <x v="3"/>
    <n v="1"/>
    <n v="1200"/>
    <n v="1200"/>
    <n v="840"/>
    <n v="120"/>
    <n v="120"/>
    <n v="1080"/>
    <n v="120"/>
    <x v="3"/>
    <x v="10"/>
    <n v="2022"/>
    <n v="1"/>
    <x v="1"/>
  </r>
  <r>
    <d v="2022-11-26T00:00:00"/>
    <s v="DH02636"/>
    <x v="4"/>
    <n v="1"/>
    <n v="450"/>
    <n v="450"/>
    <n v="315"/>
    <n v="45"/>
    <n v="45"/>
    <n v="405"/>
    <n v="45"/>
    <x v="0"/>
    <x v="10"/>
    <n v="2022"/>
    <n v="1"/>
    <x v="1"/>
  </r>
  <r>
    <d v="2022-11-26T00:00:00"/>
    <s v="DH02637"/>
    <x v="5"/>
    <n v="1"/>
    <n v="500"/>
    <n v="500"/>
    <n v="350"/>
    <n v="50"/>
    <n v="50"/>
    <n v="450"/>
    <n v="50"/>
    <x v="1"/>
    <x v="10"/>
    <n v="2022"/>
    <n v="1"/>
    <x v="1"/>
  </r>
  <r>
    <d v="2022-11-26T00:00:00"/>
    <s v="DH02638"/>
    <x v="6"/>
    <n v="2"/>
    <n v="1000"/>
    <n v="2000"/>
    <n v="1400"/>
    <n v="200"/>
    <n v="200"/>
    <n v="1800"/>
    <n v="200"/>
    <x v="2"/>
    <x v="10"/>
    <n v="2022"/>
    <n v="1"/>
    <x v="1"/>
  </r>
  <r>
    <d v="2022-11-26T00:00:00"/>
    <s v="DH02639"/>
    <x v="7"/>
    <n v="2"/>
    <n v="3200"/>
    <n v="6400"/>
    <n v="3840"/>
    <n v="640"/>
    <n v="640"/>
    <n v="5120"/>
    <n v="1280"/>
    <x v="2"/>
    <x v="10"/>
    <n v="2022"/>
    <n v="1"/>
    <x v="0"/>
  </r>
  <r>
    <d v="2022-11-26T00:00:00"/>
    <s v="DH02640"/>
    <x v="8"/>
    <n v="1"/>
    <n v="4000"/>
    <n v="4000"/>
    <n v="2400"/>
    <n v="400"/>
    <n v="400"/>
    <n v="3200"/>
    <n v="800"/>
    <x v="3"/>
    <x v="10"/>
    <n v="2022"/>
    <n v="1"/>
    <x v="1"/>
  </r>
  <r>
    <d v="2022-11-27T00:00:00"/>
    <s v="DH02641"/>
    <x v="8"/>
    <n v="1"/>
    <n v="4000"/>
    <n v="4000"/>
    <n v="2400"/>
    <n v="400"/>
    <n v="400"/>
    <n v="3200"/>
    <n v="800"/>
    <x v="4"/>
    <x v="10"/>
    <n v="2022"/>
    <n v="1"/>
    <x v="1"/>
  </r>
  <r>
    <d v="2022-11-27T00:00:00"/>
    <s v="DH02642"/>
    <x v="8"/>
    <n v="1"/>
    <n v="4000"/>
    <n v="4000"/>
    <n v="2400"/>
    <n v="400"/>
    <n v="400"/>
    <n v="3200"/>
    <n v="800"/>
    <x v="5"/>
    <x v="10"/>
    <n v="2022"/>
    <n v="1"/>
    <x v="0"/>
  </r>
  <r>
    <d v="2022-11-27T00:00:00"/>
    <s v="DH02643"/>
    <x v="2"/>
    <n v="1"/>
    <n v="3500"/>
    <n v="3500"/>
    <n v="2100"/>
    <n v="350"/>
    <n v="350"/>
    <n v="2800"/>
    <n v="700"/>
    <x v="2"/>
    <x v="10"/>
    <n v="2022"/>
    <n v="1"/>
    <x v="1"/>
  </r>
  <r>
    <d v="2022-11-27T00:00:00"/>
    <s v="DH02644"/>
    <x v="3"/>
    <n v="3"/>
    <n v="1200"/>
    <n v="3600"/>
    <n v="2520"/>
    <n v="360"/>
    <n v="360"/>
    <n v="3240"/>
    <n v="360"/>
    <x v="3"/>
    <x v="10"/>
    <n v="2022"/>
    <n v="1"/>
    <x v="0"/>
  </r>
  <r>
    <d v="2022-11-27T00:00:00"/>
    <s v="DH02645"/>
    <x v="4"/>
    <n v="6"/>
    <n v="450"/>
    <n v="2700"/>
    <n v="1889.9999999999998"/>
    <n v="270"/>
    <n v="270"/>
    <n v="2430"/>
    <n v="270.00000000000023"/>
    <x v="4"/>
    <x v="10"/>
    <n v="2022"/>
    <n v="1"/>
    <x v="1"/>
  </r>
  <r>
    <d v="2022-11-27T00:00:00"/>
    <s v="DH02646"/>
    <x v="5"/>
    <n v="15"/>
    <n v="500"/>
    <n v="7500"/>
    <n v="5250"/>
    <n v="750"/>
    <n v="750"/>
    <n v="6750"/>
    <n v="750"/>
    <x v="5"/>
    <x v="10"/>
    <n v="2022"/>
    <n v="1"/>
    <x v="0"/>
  </r>
  <r>
    <d v="2022-11-27T00:00:00"/>
    <s v="DH02647"/>
    <x v="6"/>
    <n v="10"/>
    <n v="1000"/>
    <n v="10000"/>
    <n v="7000"/>
    <n v="1000"/>
    <n v="1000"/>
    <n v="9000"/>
    <n v="1000"/>
    <x v="0"/>
    <x v="10"/>
    <n v="2022"/>
    <n v="1"/>
    <x v="1"/>
  </r>
  <r>
    <d v="2022-11-27T00:00:00"/>
    <s v="DH02648"/>
    <x v="6"/>
    <n v="7"/>
    <n v="1000"/>
    <n v="7000"/>
    <n v="4900"/>
    <n v="700"/>
    <n v="700"/>
    <n v="6300"/>
    <n v="700"/>
    <x v="1"/>
    <x v="10"/>
    <n v="2022"/>
    <n v="1"/>
    <x v="1"/>
  </r>
  <r>
    <d v="2022-11-27T00:00:00"/>
    <s v="DH02648"/>
    <x v="0"/>
    <n v="4"/>
    <n v="1000"/>
    <n v="4000"/>
    <n v="2800"/>
    <n v="400"/>
    <n v="400"/>
    <n v="3600"/>
    <n v="400"/>
    <x v="1"/>
    <x v="10"/>
    <n v="2022"/>
    <n v="0"/>
    <x v="1"/>
  </r>
  <r>
    <d v="2022-11-27T00:00:00"/>
    <s v="DH02648"/>
    <x v="1"/>
    <n v="1"/>
    <n v="2500"/>
    <n v="2500"/>
    <n v="1750"/>
    <n v="250"/>
    <n v="250"/>
    <n v="2250"/>
    <n v="250"/>
    <x v="1"/>
    <x v="10"/>
    <n v="2022"/>
    <n v="0"/>
    <x v="1"/>
  </r>
  <r>
    <d v="2022-11-28T00:00:00"/>
    <s v="DH02649"/>
    <x v="2"/>
    <n v="5"/>
    <n v="3500"/>
    <n v="17500"/>
    <n v="10500"/>
    <n v="1750"/>
    <n v="1750"/>
    <n v="14000"/>
    <n v="3500"/>
    <x v="0"/>
    <x v="10"/>
    <n v="2022"/>
    <n v="1"/>
    <x v="0"/>
  </r>
  <r>
    <d v="2022-11-28T00:00:00"/>
    <s v="DH02650"/>
    <x v="3"/>
    <n v="1"/>
    <n v="1200"/>
    <n v="1200"/>
    <n v="840"/>
    <n v="120"/>
    <n v="120"/>
    <n v="1080"/>
    <n v="120"/>
    <x v="1"/>
    <x v="10"/>
    <n v="2022"/>
    <n v="1"/>
    <x v="0"/>
  </r>
  <r>
    <d v="2022-11-28T00:00:00"/>
    <s v="DH02651"/>
    <x v="4"/>
    <n v="1"/>
    <n v="450"/>
    <n v="450"/>
    <n v="315"/>
    <n v="45"/>
    <n v="45"/>
    <n v="405"/>
    <n v="45"/>
    <x v="2"/>
    <x v="10"/>
    <n v="2022"/>
    <n v="1"/>
    <x v="0"/>
  </r>
  <r>
    <d v="2022-11-28T00:00:00"/>
    <s v="DH02652"/>
    <x v="5"/>
    <n v="1"/>
    <n v="500"/>
    <n v="500"/>
    <n v="350"/>
    <n v="50"/>
    <n v="50"/>
    <n v="450"/>
    <n v="50"/>
    <x v="3"/>
    <x v="10"/>
    <n v="2022"/>
    <n v="1"/>
    <x v="1"/>
  </r>
  <r>
    <d v="2022-11-28T00:00:00"/>
    <s v="DH02653"/>
    <x v="6"/>
    <n v="1"/>
    <n v="1000"/>
    <n v="1000"/>
    <n v="700"/>
    <n v="100"/>
    <n v="100"/>
    <n v="900"/>
    <n v="100"/>
    <x v="2"/>
    <x v="10"/>
    <n v="2022"/>
    <n v="1"/>
    <x v="1"/>
  </r>
  <r>
    <d v="2022-11-28T00:00:00"/>
    <s v="DH02654"/>
    <x v="7"/>
    <n v="5"/>
    <n v="3200"/>
    <n v="16000"/>
    <n v="9600"/>
    <n v="1600"/>
    <n v="1600"/>
    <n v="12800"/>
    <n v="3200"/>
    <x v="3"/>
    <x v="10"/>
    <n v="2022"/>
    <n v="1"/>
    <x v="1"/>
  </r>
  <r>
    <d v="2022-11-28T00:00:00"/>
    <s v="DH02655"/>
    <x v="8"/>
    <n v="1"/>
    <n v="4000"/>
    <n v="4000"/>
    <n v="2400"/>
    <n v="400"/>
    <n v="400"/>
    <n v="3200"/>
    <n v="800"/>
    <x v="4"/>
    <x v="10"/>
    <n v="2022"/>
    <n v="1"/>
    <x v="1"/>
  </r>
  <r>
    <d v="2022-11-28T00:00:00"/>
    <s v="DH02656"/>
    <x v="8"/>
    <n v="1"/>
    <n v="4000"/>
    <n v="4000"/>
    <n v="2400"/>
    <n v="400"/>
    <n v="400"/>
    <n v="3200"/>
    <n v="800"/>
    <x v="5"/>
    <x v="10"/>
    <n v="2022"/>
    <n v="1"/>
    <x v="1"/>
  </r>
  <r>
    <d v="2022-11-29T00:00:00"/>
    <s v="DH02657"/>
    <x v="8"/>
    <n v="1"/>
    <n v="4000"/>
    <n v="4000"/>
    <n v="2400"/>
    <n v="400"/>
    <n v="400"/>
    <n v="3200"/>
    <n v="800"/>
    <x v="0"/>
    <x v="10"/>
    <n v="2022"/>
    <n v="1"/>
    <x v="1"/>
  </r>
  <r>
    <d v="2022-11-29T00:00:00"/>
    <s v="DH02658"/>
    <x v="2"/>
    <n v="1"/>
    <n v="3500"/>
    <n v="3500"/>
    <n v="2100"/>
    <n v="350"/>
    <n v="350"/>
    <n v="2800"/>
    <n v="700"/>
    <x v="1"/>
    <x v="10"/>
    <n v="2022"/>
    <n v="1"/>
    <x v="1"/>
  </r>
  <r>
    <d v="2022-11-29T00:00:00"/>
    <s v="DH02659"/>
    <x v="3"/>
    <n v="1"/>
    <n v="1200"/>
    <n v="1200"/>
    <n v="840"/>
    <n v="120"/>
    <n v="120"/>
    <n v="1080"/>
    <n v="120"/>
    <x v="2"/>
    <x v="10"/>
    <n v="2022"/>
    <n v="1"/>
    <x v="1"/>
  </r>
  <r>
    <d v="2022-11-29T00:00:00"/>
    <s v="DH02660"/>
    <x v="4"/>
    <n v="3"/>
    <n v="450"/>
    <n v="1350"/>
    <n v="944.99999999999989"/>
    <n v="135"/>
    <n v="135"/>
    <n v="1215"/>
    <n v="135.00000000000011"/>
    <x v="3"/>
    <x v="10"/>
    <n v="2022"/>
    <n v="1"/>
    <x v="0"/>
  </r>
  <r>
    <d v="2022-11-29T00:00:00"/>
    <s v="DH02661"/>
    <x v="5"/>
    <n v="2"/>
    <n v="500"/>
    <n v="1000"/>
    <n v="700"/>
    <n v="100"/>
    <n v="100"/>
    <n v="900"/>
    <n v="100"/>
    <x v="0"/>
    <x v="10"/>
    <n v="2022"/>
    <n v="1"/>
    <x v="1"/>
  </r>
  <r>
    <d v="2022-11-29T00:00:00"/>
    <s v="DH02662"/>
    <x v="6"/>
    <n v="1"/>
    <n v="1000"/>
    <n v="1000"/>
    <n v="700"/>
    <n v="100"/>
    <n v="100"/>
    <n v="900"/>
    <n v="100"/>
    <x v="1"/>
    <x v="10"/>
    <n v="2022"/>
    <n v="1"/>
    <x v="1"/>
  </r>
  <r>
    <d v="2022-11-29T00:00:00"/>
    <s v="DH02663"/>
    <x v="6"/>
    <n v="4"/>
    <n v="1000"/>
    <n v="4000"/>
    <n v="2800"/>
    <n v="400"/>
    <n v="400"/>
    <n v="3600"/>
    <n v="400"/>
    <x v="2"/>
    <x v="10"/>
    <n v="2022"/>
    <n v="1"/>
    <x v="1"/>
  </r>
  <r>
    <d v="2022-11-29T00:00:00"/>
    <s v="DH02664"/>
    <x v="8"/>
    <n v="1"/>
    <n v="4000"/>
    <n v="4000"/>
    <n v="2400"/>
    <n v="400"/>
    <n v="400"/>
    <n v="3200"/>
    <n v="800"/>
    <x v="1"/>
    <x v="10"/>
    <n v="2022"/>
    <n v="1"/>
    <x v="1"/>
  </r>
  <r>
    <d v="2022-11-29T00:00:00"/>
    <s v="DH02664"/>
    <x v="0"/>
    <n v="2"/>
    <n v="1000"/>
    <n v="2000"/>
    <n v="1400"/>
    <n v="200"/>
    <n v="200"/>
    <n v="1800"/>
    <n v="200"/>
    <x v="1"/>
    <x v="10"/>
    <n v="2022"/>
    <n v="0"/>
    <x v="1"/>
  </r>
  <r>
    <d v="2022-11-29T00:00:00"/>
    <s v="DH02664"/>
    <x v="1"/>
    <n v="1"/>
    <n v="2500"/>
    <n v="2500"/>
    <n v="1750"/>
    <n v="250"/>
    <n v="250"/>
    <n v="2250"/>
    <n v="250"/>
    <x v="1"/>
    <x v="10"/>
    <n v="2022"/>
    <n v="0"/>
    <x v="1"/>
  </r>
  <r>
    <d v="2022-11-30T00:00:00"/>
    <s v="DH02665"/>
    <x v="0"/>
    <n v="2"/>
    <n v="1000"/>
    <n v="2000"/>
    <n v="1400"/>
    <n v="200"/>
    <n v="200"/>
    <n v="1800"/>
    <n v="200"/>
    <x v="2"/>
    <x v="10"/>
    <n v="2022"/>
    <n v="1"/>
    <x v="1"/>
  </r>
  <r>
    <d v="2022-11-30T00:00:00"/>
    <s v="DH02666"/>
    <x v="1"/>
    <n v="1"/>
    <n v="2500"/>
    <n v="2500"/>
    <n v="1750"/>
    <n v="250"/>
    <n v="250"/>
    <n v="2250"/>
    <n v="250"/>
    <x v="3"/>
    <x v="10"/>
    <n v="2022"/>
    <n v="1"/>
    <x v="1"/>
  </r>
  <r>
    <d v="2022-11-30T00:00:00"/>
    <s v="DH02667"/>
    <x v="8"/>
    <n v="1"/>
    <n v="4000"/>
    <n v="4000"/>
    <n v="2400"/>
    <n v="400"/>
    <n v="400"/>
    <n v="3200"/>
    <n v="800"/>
    <x v="4"/>
    <x v="10"/>
    <n v="2022"/>
    <n v="1"/>
    <x v="1"/>
  </r>
  <r>
    <d v="2022-11-30T00:00:00"/>
    <s v="DH02668"/>
    <x v="2"/>
    <n v="1"/>
    <n v="3500"/>
    <n v="3500"/>
    <n v="2100"/>
    <n v="350"/>
    <n v="350"/>
    <n v="2800"/>
    <n v="700"/>
    <x v="5"/>
    <x v="10"/>
    <n v="2022"/>
    <n v="1"/>
    <x v="0"/>
  </r>
  <r>
    <d v="2022-11-30T00:00:00"/>
    <s v="DH02669"/>
    <x v="3"/>
    <n v="2"/>
    <n v="1200"/>
    <n v="2400"/>
    <n v="1680"/>
    <n v="240"/>
    <n v="240"/>
    <n v="2160"/>
    <n v="240"/>
    <x v="0"/>
    <x v="10"/>
    <n v="2022"/>
    <n v="1"/>
    <x v="1"/>
  </r>
  <r>
    <d v="2022-11-30T00:00:00"/>
    <s v="DH02670"/>
    <x v="4"/>
    <n v="4"/>
    <n v="450"/>
    <n v="1800"/>
    <n v="1260"/>
    <n v="180"/>
    <n v="180"/>
    <n v="1620"/>
    <n v="180"/>
    <x v="1"/>
    <x v="10"/>
    <n v="2022"/>
    <n v="1"/>
    <x v="1"/>
  </r>
  <r>
    <d v="2022-11-30T00:00:00"/>
    <s v="DH02671"/>
    <x v="0"/>
    <n v="3"/>
    <n v="1000"/>
    <n v="3000"/>
    <n v="2100"/>
    <n v="300"/>
    <n v="300"/>
    <n v="2700"/>
    <n v="300"/>
    <x v="2"/>
    <x v="10"/>
    <n v="2022"/>
    <n v="1"/>
    <x v="1"/>
  </r>
  <r>
    <d v="2022-11-30T00:00:00"/>
    <s v="DH02672"/>
    <x v="8"/>
    <n v="1"/>
    <n v="4000"/>
    <n v="4000"/>
    <n v="2400"/>
    <n v="400"/>
    <n v="400"/>
    <n v="3200"/>
    <n v="800"/>
    <x v="3"/>
    <x v="10"/>
    <n v="2022"/>
    <n v="1"/>
    <x v="1"/>
  </r>
  <r>
    <d v="2022-11-30T00:00:00"/>
    <s v="DH02672"/>
    <x v="1"/>
    <n v="2"/>
    <n v="2500"/>
    <n v="5000"/>
    <n v="3500"/>
    <n v="500"/>
    <n v="500"/>
    <n v="4500"/>
    <n v="500"/>
    <x v="3"/>
    <x v="10"/>
    <n v="2022"/>
    <n v="0"/>
    <x v="1"/>
  </r>
  <r>
    <d v="2022-11-30T00:00:00"/>
    <s v="DH02672"/>
    <x v="2"/>
    <n v="4"/>
    <n v="3500"/>
    <n v="14000"/>
    <n v="8400"/>
    <n v="1400"/>
    <n v="1400"/>
    <n v="11200"/>
    <n v="2800"/>
    <x v="3"/>
    <x v="10"/>
    <n v="2022"/>
    <n v="0"/>
    <x v="1"/>
  </r>
  <r>
    <d v="2022-11-30T00:00:00"/>
    <s v="DH02672"/>
    <x v="6"/>
    <n v="5"/>
    <n v="1000"/>
    <n v="5000"/>
    <n v="3500"/>
    <n v="500"/>
    <n v="500"/>
    <n v="4500"/>
    <n v="500"/>
    <x v="3"/>
    <x v="10"/>
    <n v="2022"/>
    <n v="0"/>
    <x v="1"/>
  </r>
  <r>
    <d v="2022-11-30T00:00:00"/>
    <s v="DH02672"/>
    <x v="4"/>
    <n v="8"/>
    <n v="450"/>
    <n v="3600"/>
    <n v="2520"/>
    <n v="360"/>
    <n v="360"/>
    <n v="3240"/>
    <n v="360"/>
    <x v="3"/>
    <x v="10"/>
    <n v="2022"/>
    <n v="0"/>
    <x v="1"/>
  </r>
  <r>
    <d v="2022-11-30T00:00:00"/>
    <s v="DH02672"/>
    <x v="5"/>
    <n v="2"/>
    <n v="500"/>
    <n v="1000"/>
    <n v="700"/>
    <n v="100"/>
    <n v="100"/>
    <n v="900"/>
    <n v="100"/>
    <x v="3"/>
    <x v="10"/>
    <n v="2022"/>
    <n v="0"/>
    <x v="1"/>
  </r>
  <r>
    <d v="2022-12-01T00:00:00"/>
    <s v="DH02673"/>
    <x v="5"/>
    <n v="20"/>
    <n v="500"/>
    <n v="10000"/>
    <n v="7000"/>
    <n v="1000"/>
    <n v="1000"/>
    <n v="9000"/>
    <n v="1000"/>
    <x v="1"/>
    <x v="11"/>
    <n v="2022"/>
    <n v="1"/>
    <x v="0"/>
  </r>
  <r>
    <d v="2022-12-01T00:00:00"/>
    <s v="DH02674"/>
    <x v="0"/>
    <n v="7"/>
    <n v="1000"/>
    <n v="7000"/>
    <n v="4900"/>
    <n v="700"/>
    <n v="700"/>
    <n v="6300"/>
    <n v="700"/>
    <x v="2"/>
    <x v="11"/>
    <n v="2022"/>
    <n v="1"/>
    <x v="1"/>
  </r>
  <r>
    <d v="2022-12-01T00:00:00"/>
    <s v="DH02675"/>
    <x v="2"/>
    <n v="8"/>
    <n v="3500"/>
    <n v="28000"/>
    <n v="16800"/>
    <n v="2800"/>
    <n v="2800"/>
    <n v="22400"/>
    <n v="5600"/>
    <x v="3"/>
    <x v="11"/>
    <n v="2022"/>
    <n v="1"/>
    <x v="1"/>
  </r>
  <r>
    <d v="2022-12-01T00:00:00"/>
    <s v="DH02676"/>
    <x v="1"/>
    <n v="1"/>
    <n v="2500"/>
    <n v="2500"/>
    <n v="1750"/>
    <n v="250"/>
    <n v="250"/>
    <n v="2250"/>
    <n v="250"/>
    <x v="0"/>
    <x v="11"/>
    <n v="2022"/>
    <n v="1"/>
    <x v="0"/>
  </r>
  <r>
    <d v="2022-12-01T00:00:00"/>
    <s v="DH02677"/>
    <x v="7"/>
    <n v="2"/>
    <n v="3200"/>
    <n v="6400"/>
    <n v="3840"/>
    <n v="640"/>
    <n v="640"/>
    <n v="5120"/>
    <n v="1280"/>
    <x v="1"/>
    <x v="11"/>
    <n v="2022"/>
    <n v="1"/>
    <x v="1"/>
  </r>
  <r>
    <d v="2022-12-01T00:00:00"/>
    <s v="DH02678"/>
    <x v="7"/>
    <n v="4"/>
    <n v="3200"/>
    <n v="12800"/>
    <n v="7680"/>
    <n v="1280"/>
    <n v="1280"/>
    <n v="10240"/>
    <n v="2560"/>
    <x v="2"/>
    <x v="11"/>
    <n v="2022"/>
    <n v="1"/>
    <x v="1"/>
  </r>
  <r>
    <d v="2022-12-01T00:00:00"/>
    <s v="DH02679"/>
    <x v="2"/>
    <n v="6"/>
    <n v="3500"/>
    <n v="21000"/>
    <n v="12600"/>
    <n v="2100"/>
    <n v="2100"/>
    <n v="16800"/>
    <n v="4200"/>
    <x v="3"/>
    <x v="11"/>
    <n v="2022"/>
    <n v="1"/>
    <x v="1"/>
  </r>
  <r>
    <d v="2022-12-01T00:00:00"/>
    <s v="DH02680"/>
    <x v="5"/>
    <n v="7"/>
    <n v="500"/>
    <n v="3500"/>
    <n v="2450"/>
    <n v="350"/>
    <n v="350"/>
    <n v="3150"/>
    <n v="350"/>
    <x v="2"/>
    <x v="11"/>
    <n v="2022"/>
    <n v="1"/>
    <x v="1"/>
  </r>
  <r>
    <d v="2022-12-01T00:00:00"/>
    <s v="DH02680"/>
    <x v="1"/>
    <n v="4"/>
    <n v="2500"/>
    <n v="10000"/>
    <n v="7000"/>
    <n v="1000"/>
    <n v="1000"/>
    <n v="9000"/>
    <n v="1000"/>
    <x v="2"/>
    <x v="11"/>
    <n v="2022"/>
    <n v="0"/>
    <x v="1"/>
  </r>
  <r>
    <d v="2022-12-01T00:00:00"/>
    <s v="DH02680"/>
    <x v="3"/>
    <n v="1"/>
    <n v="1200"/>
    <n v="1200"/>
    <n v="840"/>
    <n v="120"/>
    <n v="120"/>
    <n v="1080"/>
    <n v="120"/>
    <x v="2"/>
    <x v="11"/>
    <n v="2022"/>
    <n v="0"/>
    <x v="1"/>
  </r>
  <r>
    <d v="2022-12-02T00:00:00"/>
    <s v="DH02681"/>
    <x v="0"/>
    <n v="2"/>
    <n v="1000"/>
    <n v="2000"/>
    <n v="1400"/>
    <n v="200"/>
    <n v="200"/>
    <n v="1800"/>
    <n v="200"/>
    <x v="1"/>
    <x v="11"/>
    <n v="2022"/>
    <n v="1"/>
    <x v="1"/>
  </r>
  <r>
    <d v="2022-12-02T00:00:00"/>
    <s v="DH02682"/>
    <x v="8"/>
    <n v="1"/>
    <n v="4000"/>
    <n v="4000"/>
    <n v="2400"/>
    <n v="400"/>
    <n v="400"/>
    <n v="3200"/>
    <n v="800"/>
    <x v="2"/>
    <x v="11"/>
    <n v="2022"/>
    <n v="1"/>
    <x v="1"/>
  </r>
  <r>
    <d v="2022-12-02T00:00:00"/>
    <s v="DH02683"/>
    <x v="0"/>
    <n v="6"/>
    <n v="1000"/>
    <n v="6000"/>
    <n v="4200"/>
    <n v="600"/>
    <n v="600"/>
    <n v="5400"/>
    <n v="600"/>
    <x v="3"/>
    <x v="11"/>
    <n v="2022"/>
    <n v="1"/>
    <x v="1"/>
  </r>
  <r>
    <d v="2022-12-02T00:00:00"/>
    <s v="DH02684"/>
    <x v="1"/>
    <n v="1"/>
    <n v="2500"/>
    <n v="2500"/>
    <n v="1750"/>
    <n v="250"/>
    <n v="250"/>
    <n v="2250"/>
    <n v="250"/>
    <x v="4"/>
    <x v="11"/>
    <n v="2022"/>
    <n v="1"/>
    <x v="0"/>
  </r>
  <r>
    <d v="2022-12-02T00:00:00"/>
    <s v="DH02685"/>
    <x v="2"/>
    <n v="1"/>
    <n v="3500"/>
    <n v="3500"/>
    <n v="2100"/>
    <n v="350"/>
    <n v="350"/>
    <n v="2800"/>
    <n v="700"/>
    <x v="5"/>
    <x v="11"/>
    <n v="2022"/>
    <n v="1"/>
    <x v="1"/>
  </r>
  <r>
    <d v="2022-12-02T00:00:00"/>
    <s v="DH02686"/>
    <x v="3"/>
    <n v="1"/>
    <n v="1200"/>
    <n v="1200"/>
    <n v="840"/>
    <n v="120"/>
    <n v="120"/>
    <n v="1080"/>
    <n v="120"/>
    <x v="2"/>
    <x v="11"/>
    <n v="2022"/>
    <n v="1"/>
    <x v="0"/>
  </r>
  <r>
    <d v="2022-12-02T00:00:00"/>
    <s v="DH02687"/>
    <x v="4"/>
    <n v="3"/>
    <n v="450"/>
    <n v="1350"/>
    <n v="944.99999999999989"/>
    <n v="135"/>
    <n v="135"/>
    <n v="1215"/>
    <n v="135.00000000000011"/>
    <x v="3"/>
    <x v="11"/>
    <n v="2022"/>
    <n v="1"/>
    <x v="1"/>
  </r>
  <r>
    <d v="2022-12-02T00:00:00"/>
    <s v="DH02688"/>
    <x v="5"/>
    <n v="4"/>
    <n v="500"/>
    <n v="2000"/>
    <n v="1400"/>
    <n v="200"/>
    <n v="200"/>
    <n v="1800"/>
    <n v="200"/>
    <x v="4"/>
    <x v="11"/>
    <n v="2022"/>
    <n v="1"/>
    <x v="1"/>
  </r>
  <r>
    <d v="2022-12-03T00:00:00"/>
    <s v="DH02689"/>
    <x v="6"/>
    <n v="1"/>
    <n v="1000"/>
    <n v="1000"/>
    <n v="700"/>
    <n v="100"/>
    <n v="100"/>
    <n v="900"/>
    <n v="100"/>
    <x v="5"/>
    <x v="11"/>
    <n v="2022"/>
    <n v="1"/>
    <x v="1"/>
  </r>
  <r>
    <d v="2022-12-03T00:00:00"/>
    <s v="DH02690"/>
    <x v="7"/>
    <n v="2"/>
    <n v="3200"/>
    <n v="6400"/>
    <n v="3840"/>
    <n v="640"/>
    <n v="640"/>
    <n v="5120"/>
    <n v="1280"/>
    <x v="0"/>
    <x v="11"/>
    <n v="2022"/>
    <n v="1"/>
    <x v="1"/>
  </r>
  <r>
    <d v="2022-12-03T00:00:00"/>
    <s v="DH02691"/>
    <x v="8"/>
    <n v="1"/>
    <n v="4000"/>
    <n v="4000"/>
    <n v="2400"/>
    <n v="400"/>
    <n v="400"/>
    <n v="3200"/>
    <n v="800"/>
    <x v="1"/>
    <x v="11"/>
    <n v="2022"/>
    <n v="1"/>
    <x v="1"/>
  </r>
  <r>
    <d v="2022-12-03T00:00:00"/>
    <s v="DH02692"/>
    <x v="8"/>
    <n v="1"/>
    <n v="4000"/>
    <n v="4000"/>
    <n v="2400"/>
    <n v="400"/>
    <n v="400"/>
    <n v="3200"/>
    <n v="800"/>
    <x v="2"/>
    <x v="11"/>
    <n v="2022"/>
    <n v="1"/>
    <x v="0"/>
  </r>
  <r>
    <d v="2022-12-03T00:00:00"/>
    <s v="DH02693"/>
    <x v="8"/>
    <n v="1"/>
    <n v="4000"/>
    <n v="4000"/>
    <n v="2400"/>
    <n v="400"/>
    <n v="400"/>
    <n v="3200"/>
    <n v="800"/>
    <x v="3"/>
    <x v="11"/>
    <n v="2022"/>
    <n v="1"/>
    <x v="1"/>
  </r>
  <r>
    <d v="2022-12-03T00:00:00"/>
    <s v="DH02694"/>
    <x v="2"/>
    <n v="3"/>
    <n v="3500"/>
    <n v="10500"/>
    <n v="6300"/>
    <n v="1050"/>
    <n v="1050"/>
    <n v="8400"/>
    <n v="2100"/>
    <x v="0"/>
    <x v="11"/>
    <n v="2022"/>
    <n v="1"/>
    <x v="1"/>
  </r>
  <r>
    <d v="2022-12-03T00:00:00"/>
    <s v="DH02695"/>
    <x v="3"/>
    <n v="2"/>
    <n v="1200"/>
    <n v="2400"/>
    <n v="1680"/>
    <n v="240"/>
    <n v="240"/>
    <n v="2160"/>
    <n v="240"/>
    <x v="1"/>
    <x v="11"/>
    <n v="2022"/>
    <n v="1"/>
    <x v="1"/>
  </r>
  <r>
    <d v="2022-12-03T00:00:00"/>
    <s v="DH02696"/>
    <x v="4"/>
    <n v="3"/>
    <n v="450"/>
    <n v="1350"/>
    <n v="944.99999999999989"/>
    <n v="135"/>
    <n v="135"/>
    <n v="1215"/>
    <n v="135.00000000000011"/>
    <x v="0"/>
    <x v="11"/>
    <n v="2022"/>
    <n v="1"/>
    <x v="1"/>
  </r>
  <r>
    <d v="2022-12-03T00:00:00"/>
    <s v="DH02696"/>
    <x v="5"/>
    <n v="4"/>
    <n v="500"/>
    <n v="2000"/>
    <n v="1400"/>
    <n v="200"/>
    <n v="200"/>
    <n v="1800"/>
    <n v="200"/>
    <x v="0"/>
    <x v="11"/>
    <n v="2022"/>
    <n v="0"/>
    <x v="1"/>
  </r>
  <r>
    <d v="2022-12-03T00:00:00"/>
    <s v="DH02696"/>
    <x v="6"/>
    <n v="6"/>
    <n v="1000"/>
    <n v="6000"/>
    <n v="4200"/>
    <n v="600"/>
    <n v="600"/>
    <n v="5400"/>
    <n v="600"/>
    <x v="0"/>
    <x v="11"/>
    <n v="2022"/>
    <n v="0"/>
    <x v="1"/>
  </r>
  <r>
    <d v="2022-12-04T00:00:00"/>
    <s v="DH02697"/>
    <x v="6"/>
    <n v="8"/>
    <n v="1000"/>
    <n v="8000"/>
    <n v="5600"/>
    <n v="800"/>
    <n v="800"/>
    <n v="7200"/>
    <n v="800"/>
    <x v="3"/>
    <x v="11"/>
    <n v="2022"/>
    <n v="1"/>
    <x v="1"/>
  </r>
  <r>
    <d v="2022-12-04T00:00:00"/>
    <s v="DH02698"/>
    <x v="8"/>
    <n v="1"/>
    <n v="4000"/>
    <n v="4000"/>
    <n v="2400"/>
    <n v="400"/>
    <n v="400"/>
    <n v="3200"/>
    <n v="800"/>
    <x v="4"/>
    <x v="11"/>
    <n v="2022"/>
    <n v="1"/>
    <x v="1"/>
  </r>
  <r>
    <d v="2022-12-04T00:00:00"/>
    <s v="DH02699"/>
    <x v="0"/>
    <n v="10"/>
    <n v="1000"/>
    <n v="10000"/>
    <n v="7000"/>
    <n v="1000"/>
    <n v="1000"/>
    <n v="9000"/>
    <n v="1000"/>
    <x v="5"/>
    <x v="11"/>
    <n v="2022"/>
    <n v="1"/>
    <x v="1"/>
  </r>
  <r>
    <d v="2022-12-04T00:00:00"/>
    <s v="DH02700"/>
    <x v="1"/>
    <n v="12"/>
    <n v="2500"/>
    <n v="30000"/>
    <n v="21000"/>
    <n v="3000"/>
    <n v="3000"/>
    <n v="27000"/>
    <n v="3000"/>
    <x v="0"/>
    <x v="11"/>
    <n v="2022"/>
    <n v="1"/>
    <x v="1"/>
  </r>
  <r>
    <d v="2022-12-04T00:00:00"/>
    <s v="DH02701"/>
    <x v="0"/>
    <n v="5"/>
    <n v="1000"/>
    <n v="5000"/>
    <n v="3500"/>
    <n v="500"/>
    <n v="500"/>
    <n v="4500"/>
    <n v="500"/>
    <x v="1"/>
    <x v="11"/>
    <n v="2022"/>
    <n v="1"/>
    <x v="1"/>
  </r>
  <r>
    <d v="2022-12-04T00:00:00"/>
    <s v="DH02702"/>
    <x v="1"/>
    <n v="16"/>
    <n v="2500"/>
    <n v="40000"/>
    <n v="28000"/>
    <n v="4000"/>
    <n v="4000"/>
    <n v="36000"/>
    <n v="4000"/>
    <x v="2"/>
    <x v="11"/>
    <n v="2022"/>
    <n v="1"/>
    <x v="1"/>
  </r>
  <r>
    <d v="2022-12-04T00:00:00"/>
    <s v="DH02703"/>
    <x v="8"/>
    <n v="1"/>
    <n v="4000"/>
    <n v="4000"/>
    <n v="2400"/>
    <n v="400"/>
    <n v="400"/>
    <n v="3200"/>
    <n v="800"/>
    <x v="3"/>
    <x v="11"/>
    <n v="2022"/>
    <n v="1"/>
    <x v="1"/>
  </r>
  <r>
    <d v="2022-12-04T00:00:00"/>
    <s v="DH02704"/>
    <x v="2"/>
    <n v="1"/>
    <n v="3500"/>
    <n v="3500"/>
    <n v="2100"/>
    <n v="350"/>
    <n v="350"/>
    <n v="2800"/>
    <n v="700"/>
    <x v="0"/>
    <x v="11"/>
    <n v="2022"/>
    <n v="1"/>
    <x v="1"/>
  </r>
  <r>
    <d v="2022-12-05T00:00:00"/>
    <s v="DH02705"/>
    <x v="3"/>
    <n v="2"/>
    <n v="1200"/>
    <n v="2400"/>
    <n v="1680"/>
    <n v="240"/>
    <n v="240"/>
    <n v="2160"/>
    <n v="240"/>
    <x v="1"/>
    <x v="11"/>
    <n v="2022"/>
    <n v="1"/>
    <x v="1"/>
  </r>
  <r>
    <d v="2022-12-05T00:00:00"/>
    <s v="DH02706"/>
    <x v="4"/>
    <n v="5"/>
    <n v="450"/>
    <n v="2250"/>
    <n v="1575"/>
    <n v="225"/>
    <n v="225"/>
    <n v="2025"/>
    <n v="225"/>
    <x v="2"/>
    <x v="11"/>
    <n v="2022"/>
    <n v="1"/>
    <x v="1"/>
  </r>
  <r>
    <d v="2022-12-05T00:00:00"/>
    <s v="DH02707"/>
    <x v="0"/>
    <n v="7"/>
    <n v="1000"/>
    <n v="7000"/>
    <n v="4900"/>
    <n v="700"/>
    <n v="700"/>
    <n v="6300"/>
    <n v="700"/>
    <x v="3"/>
    <x v="11"/>
    <n v="2022"/>
    <n v="1"/>
    <x v="0"/>
  </r>
  <r>
    <d v="2022-12-05T00:00:00"/>
    <s v="DH02708"/>
    <x v="8"/>
    <n v="1"/>
    <n v="4000"/>
    <n v="4000"/>
    <n v="2400"/>
    <n v="400"/>
    <n v="400"/>
    <n v="3200"/>
    <n v="800"/>
    <x v="0"/>
    <x v="11"/>
    <n v="2022"/>
    <n v="1"/>
    <x v="1"/>
  </r>
  <r>
    <d v="2022-12-05T00:00:00"/>
    <s v="DH02709"/>
    <x v="1"/>
    <n v="1"/>
    <n v="2500"/>
    <n v="2500"/>
    <n v="1750"/>
    <n v="250"/>
    <n v="250"/>
    <n v="2250"/>
    <n v="250"/>
    <x v="1"/>
    <x v="11"/>
    <n v="2022"/>
    <n v="1"/>
    <x v="1"/>
  </r>
  <r>
    <d v="2022-12-05T00:00:00"/>
    <s v="DH02710"/>
    <x v="2"/>
    <n v="1"/>
    <n v="3500"/>
    <n v="3500"/>
    <n v="2100"/>
    <n v="350"/>
    <n v="350"/>
    <n v="2800"/>
    <n v="700"/>
    <x v="2"/>
    <x v="11"/>
    <n v="2022"/>
    <n v="1"/>
    <x v="0"/>
  </r>
  <r>
    <d v="2022-12-05T00:00:00"/>
    <s v="DH02711"/>
    <x v="6"/>
    <n v="2"/>
    <n v="1000"/>
    <n v="2000"/>
    <n v="1400"/>
    <n v="200"/>
    <n v="200"/>
    <n v="1800"/>
    <n v="200"/>
    <x v="3"/>
    <x v="11"/>
    <n v="2022"/>
    <n v="1"/>
    <x v="0"/>
  </r>
  <r>
    <d v="2022-12-05T00:00:00"/>
    <s v="DH02712"/>
    <x v="4"/>
    <n v="3"/>
    <n v="450"/>
    <n v="1350"/>
    <n v="944.99999999999989"/>
    <n v="135"/>
    <n v="135"/>
    <n v="1215"/>
    <n v="135.00000000000011"/>
    <x v="3"/>
    <x v="11"/>
    <n v="2022"/>
    <n v="1"/>
    <x v="1"/>
  </r>
  <r>
    <d v="2022-12-05T00:00:00"/>
    <s v="DH02712"/>
    <x v="5"/>
    <n v="4"/>
    <n v="500"/>
    <n v="2000"/>
    <n v="1400"/>
    <n v="200"/>
    <n v="200"/>
    <n v="1800"/>
    <n v="200"/>
    <x v="3"/>
    <x v="11"/>
    <n v="2022"/>
    <n v="0"/>
    <x v="1"/>
  </r>
  <r>
    <d v="2022-12-05T00:00:00"/>
    <s v="DH02712"/>
    <x v="5"/>
    <n v="4"/>
    <n v="500"/>
    <n v="2000"/>
    <n v="1400"/>
    <n v="200"/>
    <n v="200"/>
    <n v="1800"/>
    <n v="200"/>
    <x v="3"/>
    <x v="11"/>
    <n v="2022"/>
    <n v="0"/>
    <x v="1"/>
  </r>
  <r>
    <d v="2022-12-06T00:00:00"/>
    <s v="DH02713"/>
    <x v="0"/>
    <n v="1"/>
    <n v="1000"/>
    <n v="1000"/>
    <n v="700"/>
    <n v="100"/>
    <n v="100"/>
    <n v="900"/>
    <n v="100"/>
    <x v="1"/>
    <x v="11"/>
    <n v="2022"/>
    <n v="1"/>
    <x v="1"/>
  </r>
  <r>
    <d v="2022-12-06T00:00:00"/>
    <s v="DH02714"/>
    <x v="2"/>
    <n v="1"/>
    <n v="3500"/>
    <n v="3500"/>
    <n v="2100"/>
    <n v="350"/>
    <n v="350"/>
    <n v="2800"/>
    <n v="700"/>
    <x v="2"/>
    <x v="11"/>
    <n v="2022"/>
    <n v="1"/>
    <x v="1"/>
  </r>
  <r>
    <d v="2022-12-06T00:00:00"/>
    <s v="DH02715"/>
    <x v="1"/>
    <n v="1"/>
    <n v="2500"/>
    <n v="2500"/>
    <n v="1750"/>
    <n v="250"/>
    <n v="250"/>
    <n v="2250"/>
    <n v="250"/>
    <x v="3"/>
    <x v="11"/>
    <n v="2022"/>
    <n v="1"/>
    <x v="1"/>
  </r>
  <r>
    <d v="2022-12-06T00:00:00"/>
    <s v="DH02716"/>
    <x v="7"/>
    <n v="2"/>
    <n v="3200"/>
    <n v="6400"/>
    <n v="3840"/>
    <n v="640"/>
    <n v="640"/>
    <n v="5120"/>
    <n v="1280"/>
    <x v="4"/>
    <x v="11"/>
    <n v="2022"/>
    <n v="1"/>
    <x v="0"/>
  </r>
  <r>
    <d v="2022-12-06T00:00:00"/>
    <s v="DH02717"/>
    <x v="7"/>
    <n v="2"/>
    <n v="3200"/>
    <n v="6400"/>
    <n v="3840"/>
    <n v="640"/>
    <n v="640"/>
    <n v="5120"/>
    <n v="1280"/>
    <x v="5"/>
    <x v="11"/>
    <n v="2022"/>
    <n v="1"/>
    <x v="0"/>
  </r>
  <r>
    <d v="2022-12-06T00:00:00"/>
    <s v="DH02718"/>
    <x v="2"/>
    <n v="3"/>
    <n v="3500"/>
    <n v="10500"/>
    <n v="6300"/>
    <n v="1050"/>
    <n v="1050"/>
    <n v="8400"/>
    <n v="2100"/>
    <x v="4"/>
    <x v="11"/>
    <n v="2022"/>
    <n v="1"/>
    <x v="0"/>
  </r>
  <r>
    <d v="2022-12-06T00:00:00"/>
    <s v="DH02719"/>
    <x v="5"/>
    <n v="8"/>
    <n v="500"/>
    <n v="4000"/>
    <n v="2800"/>
    <n v="400"/>
    <n v="400"/>
    <n v="3600"/>
    <n v="400"/>
    <x v="5"/>
    <x v="11"/>
    <n v="2022"/>
    <n v="1"/>
    <x v="0"/>
  </r>
  <r>
    <d v="2022-12-06T00:00:00"/>
    <s v="DH02720"/>
    <x v="1"/>
    <n v="9"/>
    <n v="2500"/>
    <n v="22500"/>
    <n v="15749.999999999998"/>
    <n v="2250"/>
    <n v="2250"/>
    <n v="20250"/>
    <n v="2250.0000000000018"/>
    <x v="0"/>
    <x v="11"/>
    <n v="2022"/>
    <n v="1"/>
    <x v="0"/>
  </r>
  <r>
    <d v="2022-12-07T00:00:00"/>
    <s v="DH02721"/>
    <x v="3"/>
    <n v="1"/>
    <n v="1200"/>
    <n v="1200"/>
    <n v="840"/>
    <n v="120"/>
    <n v="120"/>
    <n v="1080"/>
    <n v="120"/>
    <x v="1"/>
    <x v="11"/>
    <n v="2022"/>
    <n v="1"/>
    <x v="1"/>
  </r>
  <r>
    <d v="2022-12-07T00:00:00"/>
    <s v="DH02722"/>
    <x v="0"/>
    <n v="3"/>
    <n v="1000"/>
    <n v="3000"/>
    <n v="2100"/>
    <n v="300"/>
    <n v="300"/>
    <n v="2700"/>
    <n v="300"/>
    <x v="2"/>
    <x v="11"/>
    <n v="2022"/>
    <n v="1"/>
    <x v="1"/>
  </r>
  <r>
    <d v="2022-12-07T00:00:00"/>
    <s v="DH02723"/>
    <x v="8"/>
    <n v="1"/>
    <n v="4000"/>
    <n v="4000"/>
    <n v="2400"/>
    <n v="400"/>
    <n v="400"/>
    <n v="3200"/>
    <n v="800"/>
    <x v="3"/>
    <x v="11"/>
    <n v="2022"/>
    <n v="1"/>
    <x v="1"/>
  </r>
  <r>
    <d v="2022-12-07T00:00:00"/>
    <s v="DH02724"/>
    <x v="0"/>
    <n v="15"/>
    <n v="1000"/>
    <n v="15000"/>
    <n v="10500"/>
    <n v="1500"/>
    <n v="1500"/>
    <n v="13500"/>
    <n v="1500"/>
    <x v="0"/>
    <x v="11"/>
    <n v="2022"/>
    <n v="1"/>
    <x v="1"/>
  </r>
  <r>
    <d v="2022-12-07T00:00:00"/>
    <s v="DH02725"/>
    <x v="2"/>
    <n v="10"/>
    <n v="3500"/>
    <n v="35000"/>
    <n v="21000"/>
    <n v="3500"/>
    <n v="3500"/>
    <n v="28000"/>
    <n v="7000"/>
    <x v="1"/>
    <x v="11"/>
    <n v="2022"/>
    <n v="1"/>
    <x v="1"/>
  </r>
  <r>
    <d v="2022-12-07T00:00:00"/>
    <s v="DH02726"/>
    <x v="1"/>
    <n v="7"/>
    <n v="2500"/>
    <n v="17500"/>
    <n v="12250"/>
    <n v="1750"/>
    <n v="1750"/>
    <n v="15750"/>
    <n v="1750"/>
    <x v="2"/>
    <x v="11"/>
    <n v="2022"/>
    <n v="1"/>
    <x v="0"/>
  </r>
  <r>
    <d v="2022-12-07T00:00:00"/>
    <s v="DH02727"/>
    <x v="1"/>
    <n v="4"/>
    <n v="2500"/>
    <n v="10000"/>
    <n v="7000"/>
    <n v="1000"/>
    <n v="1000"/>
    <n v="9000"/>
    <n v="1000"/>
    <x v="3"/>
    <x v="11"/>
    <n v="2022"/>
    <n v="1"/>
    <x v="0"/>
  </r>
  <r>
    <d v="2022-12-07T00:00:00"/>
    <s v="DH02728"/>
    <x v="0"/>
    <n v="1"/>
    <n v="1000"/>
    <n v="1000"/>
    <n v="700"/>
    <n v="100"/>
    <n v="100"/>
    <n v="900"/>
    <n v="100"/>
    <x v="0"/>
    <x v="11"/>
    <n v="2022"/>
    <n v="1"/>
    <x v="1"/>
  </r>
  <r>
    <d v="2022-12-07T00:00:00"/>
    <s v="DH02728"/>
    <x v="1"/>
    <n v="5"/>
    <n v="2500"/>
    <n v="12500"/>
    <n v="8750"/>
    <n v="1250"/>
    <n v="1250"/>
    <n v="11250"/>
    <n v="1250"/>
    <x v="0"/>
    <x v="11"/>
    <n v="2022"/>
    <n v="0"/>
    <x v="1"/>
  </r>
  <r>
    <d v="2022-12-07T00:00:00"/>
    <s v="DH02728"/>
    <x v="2"/>
    <n v="1"/>
    <n v="3500"/>
    <n v="3500"/>
    <n v="2100"/>
    <n v="350"/>
    <n v="350"/>
    <n v="2800"/>
    <n v="700"/>
    <x v="0"/>
    <x v="11"/>
    <n v="2022"/>
    <n v="0"/>
    <x v="1"/>
  </r>
  <r>
    <d v="2022-12-08T00:00:00"/>
    <s v="DH02729"/>
    <x v="3"/>
    <n v="1"/>
    <n v="1200"/>
    <n v="1200"/>
    <n v="840"/>
    <n v="120"/>
    <n v="120"/>
    <n v="1080"/>
    <n v="120"/>
    <x v="1"/>
    <x v="11"/>
    <n v="2022"/>
    <n v="1"/>
    <x v="1"/>
  </r>
  <r>
    <d v="2022-12-08T00:00:00"/>
    <s v="DH02730"/>
    <x v="4"/>
    <n v="1"/>
    <n v="450"/>
    <n v="450"/>
    <n v="315"/>
    <n v="45"/>
    <n v="45"/>
    <n v="405"/>
    <n v="45"/>
    <x v="2"/>
    <x v="11"/>
    <n v="2022"/>
    <n v="1"/>
    <x v="1"/>
  </r>
  <r>
    <d v="2022-12-08T00:00:00"/>
    <s v="DH02731"/>
    <x v="5"/>
    <n v="1"/>
    <n v="500"/>
    <n v="500"/>
    <n v="350"/>
    <n v="50"/>
    <n v="50"/>
    <n v="450"/>
    <n v="50"/>
    <x v="3"/>
    <x v="11"/>
    <n v="2022"/>
    <n v="1"/>
    <x v="1"/>
  </r>
  <r>
    <d v="2022-12-08T00:00:00"/>
    <s v="DH02732"/>
    <x v="6"/>
    <n v="5"/>
    <n v="1000"/>
    <n v="5000"/>
    <n v="3500"/>
    <n v="500"/>
    <n v="500"/>
    <n v="4500"/>
    <n v="500"/>
    <x v="4"/>
    <x v="11"/>
    <n v="2022"/>
    <n v="1"/>
    <x v="1"/>
  </r>
  <r>
    <d v="2022-12-08T00:00:00"/>
    <s v="DH02733"/>
    <x v="7"/>
    <n v="1"/>
    <n v="3200"/>
    <n v="3200"/>
    <n v="1920"/>
    <n v="320"/>
    <n v="320"/>
    <n v="2560"/>
    <n v="640"/>
    <x v="5"/>
    <x v="11"/>
    <n v="2022"/>
    <n v="1"/>
    <x v="1"/>
  </r>
  <r>
    <d v="2022-12-08T00:00:00"/>
    <s v="DH02734"/>
    <x v="8"/>
    <n v="1"/>
    <n v="4000"/>
    <n v="4000"/>
    <n v="2400"/>
    <n v="400"/>
    <n v="400"/>
    <n v="3200"/>
    <n v="800"/>
    <x v="2"/>
    <x v="11"/>
    <n v="2022"/>
    <n v="1"/>
    <x v="1"/>
  </r>
  <r>
    <d v="2022-12-08T00:00:00"/>
    <s v="DH02735"/>
    <x v="8"/>
    <n v="1"/>
    <n v="4000"/>
    <n v="4000"/>
    <n v="2400"/>
    <n v="400"/>
    <n v="400"/>
    <n v="3200"/>
    <n v="800"/>
    <x v="3"/>
    <x v="11"/>
    <n v="2022"/>
    <n v="1"/>
    <x v="1"/>
  </r>
  <r>
    <d v="2022-12-08T00:00:00"/>
    <s v="DH02736"/>
    <x v="8"/>
    <n v="1"/>
    <n v="4000"/>
    <n v="4000"/>
    <n v="2400"/>
    <n v="400"/>
    <n v="400"/>
    <n v="3200"/>
    <n v="800"/>
    <x v="4"/>
    <x v="11"/>
    <n v="2022"/>
    <n v="1"/>
    <x v="0"/>
  </r>
  <r>
    <d v="2022-12-09T00:00:00"/>
    <s v="DH02737"/>
    <x v="2"/>
    <n v="1"/>
    <n v="3500"/>
    <n v="3500"/>
    <n v="2100"/>
    <n v="350"/>
    <n v="350"/>
    <n v="2800"/>
    <n v="700"/>
    <x v="5"/>
    <x v="11"/>
    <n v="2022"/>
    <n v="1"/>
    <x v="0"/>
  </r>
  <r>
    <d v="2022-12-09T00:00:00"/>
    <s v="DH02738"/>
    <x v="3"/>
    <n v="3"/>
    <n v="1200"/>
    <n v="3600"/>
    <n v="2520"/>
    <n v="360"/>
    <n v="360"/>
    <n v="3240"/>
    <n v="360"/>
    <x v="0"/>
    <x v="11"/>
    <n v="2022"/>
    <n v="1"/>
    <x v="1"/>
  </r>
  <r>
    <d v="2022-12-09T00:00:00"/>
    <s v="DH02739"/>
    <x v="4"/>
    <n v="2"/>
    <n v="450"/>
    <n v="900"/>
    <n v="630"/>
    <n v="90"/>
    <n v="90"/>
    <n v="810"/>
    <n v="90"/>
    <x v="1"/>
    <x v="11"/>
    <n v="2022"/>
    <n v="1"/>
    <x v="1"/>
  </r>
  <r>
    <d v="2022-12-09T00:00:00"/>
    <s v="DH02740"/>
    <x v="5"/>
    <n v="1"/>
    <n v="500"/>
    <n v="500"/>
    <n v="350"/>
    <n v="50"/>
    <n v="50"/>
    <n v="450"/>
    <n v="50"/>
    <x v="2"/>
    <x v="11"/>
    <n v="2022"/>
    <n v="1"/>
    <x v="0"/>
  </r>
  <r>
    <d v="2022-12-09T00:00:00"/>
    <s v="DH02741"/>
    <x v="6"/>
    <n v="4"/>
    <n v="1000"/>
    <n v="4000"/>
    <n v="2800"/>
    <n v="400"/>
    <n v="400"/>
    <n v="3600"/>
    <n v="400"/>
    <x v="3"/>
    <x v="11"/>
    <n v="2022"/>
    <n v="1"/>
    <x v="0"/>
  </r>
  <r>
    <d v="2022-12-09T00:00:00"/>
    <s v="DH02742"/>
    <x v="6"/>
    <n v="5"/>
    <n v="1000"/>
    <n v="5000"/>
    <n v="3500"/>
    <n v="500"/>
    <n v="500"/>
    <n v="4500"/>
    <n v="500"/>
    <x v="0"/>
    <x v="11"/>
    <n v="2022"/>
    <n v="1"/>
    <x v="1"/>
  </r>
  <r>
    <d v="2022-12-09T00:00:00"/>
    <s v="DH02743"/>
    <x v="8"/>
    <n v="1"/>
    <n v="4000"/>
    <n v="4000"/>
    <n v="2400"/>
    <n v="400"/>
    <n v="400"/>
    <n v="3200"/>
    <n v="800"/>
    <x v="1"/>
    <x v="11"/>
    <n v="2022"/>
    <n v="1"/>
    <x v="0"/>
  </r>
  <r>
    <d v="2022-12-09T00:00:00"/>
    <s v="DH02744"/>
    <x v="0"/>
    <n v="2"/>
    <n v="1000"/>
    <n v="2000"/>
    <n v="1400"/>
    <n v="200"/>
    <n v="200"/>
    <n v="1800"/>
    <n v="200"/>
    <x v="2"/>
    <x v="11"/>
    <n v="2022"/>
    <n v="1"/>
    <x v="1"/>
  </r>
  <r>
    <d v="2022-12-09T00:00:00"/>
    <s v="DH02744"/>
    <x v="1"/>
    <n v="1"/>
    <n v="2500"/>
    <n v="2500"/>
    <n v="1750"/>
    <n v="250"/>
    <n v="250"/>
    <n v="2250"/>
    <n v="250"/>
    <x v="2"/>
    <x v="11"/>
    <n v="2022"/>
    <n v="0"/>
    <x v="1"/>
  </r>
  <r>
    <d v="2022-12-09T00:00:00"/>
    <s v="DH02744"/>
    <x v="0"/>
    <n v="7"/>
    <n v="1000"/>
    <n v="7000"/>
    <n v="4900"/>
    <n v="700"/>
    <n v="700"/>
    <n v="6300"/>
    <n v="700"/>
    <x v="2"/>
    <x v="11"/>
    <n v="2022"/>
    <n v="0"/>
    <x v="1"/>
  </r>
  <r>
    <d v="2022-12-09T00:00:00"/>
    <s v="DH02744"/>
    <x v="1"/>
    <n v="8"/>
    <n v="2500"/>
    <n v="20000"/>
    <n v="14000"/>
    <n v="2000"/>
    <n v="2000"/>
    <n v="18000"/>
    <n v="2000"/>
    <x v="2"/>
    <x v="11"/>
    <n v="2022"/>
    <n v="0"/>
    <x v="1"/>
  </r>
  <r>
    <d v="2022-12-09T00:00:00"/>
    <s v="DH02744"/>
    <x v="8"/>
    <n v="1"/>
    <n v="4000"/>
    <n v="4000"/>
    <n v="2400"/>
    <n v="400"/>
    <n v="400"/>
    <n v="3200"/>
    <n v="800"/>
    <x v="2"/>
    <x v="11"/>
    <n v="2022"/>
    <n v="0"/>
    <x v="1"/>
  </r>
  <r>
    <d v="2022-12-09T00:00:00"/>
    <s v="DH02744"/>
    <x v="2"/>
    <n v="2"/>
    <n v="3500"/>
    <n v="7000"/>
    <n v="4200"/>
    <n v="700"/>
    <n v="700"/>
    <n v="5600"/>
    <n v="1400"/>
    <x v="2"/>
    <x v="11"/>
    <n v="2022"/>
    <n v="0"/>
    <x v="1"/>
  </r>
  <r>
    <d v="2022-12-09T00:00:00"/>
    <s v="DH02744"/>
    <x v="3"/>
    <n v="4"/>
    <n v="1200"/>
    <n v="4800"/>
    <n v="3360"/>
    <n v="480"/>
    <n v="480"/>
    <n v="4320"/>
    <n v="480"/>
    <x v="2"/>
    <x v="11"/>
    <n v="2022"/>
    <n v="0"/>
    <x v="1"/>
  </r>
  <r>
    <d v="2022-12-09T00:00:00"/>
    <s v="DH02744"/>
    <x v="4"/>
    <n v="6"/>
    <n v="450"/>
    <n v="2700"/>
    <n v="1889.9999999999998"/>
    <n v="270"/>
    <n v="270"/>
    <n v="2430"/>
    <n v="270.00000000000023"/>
    <x v="2"/>
    <x v="11"/>
    <n v="2022"/>
    <n v="0"/>
    <x v="1"/>
  </r>
  <r>
    <d v="2022-12-10T00:00:00"/>
    <s v="DH02745"/>
    <x v="0"/>
    <n v="7"/>
    <n v="1000"/>
    <n v="7000"/>
    <n v="4900"/>
    <n v="700"/>
    <n v="700"/>
    <n v="6300"/>
    <n v="700"/>
    <x v="2"/>
    <x v="11"/>
    <n v="2022"/>
    <n v="1"/>
    <x v="0"/>
  </r>
  <r>
    <d v="2022-12-10T00:00:00"/>
    <s v="DH02746"/>
    <x v="8"/>
    <n v="1"/>
    <n v="4000"/>
    <n v="4000"/>
    <n v="2400"/>
    <n v="400"/>
    <n v="400"/>
    <n v="3200"/>
    <n v="800"/>
    <x v="3"/>
    <x v="11"/>
    <n v="2022"/>
    <n v="1"/>
    <x v="0"/>
  </r>
  <r>
    <d v="2022-12-10T00:00:00"/>
    <s v="DH02747"/>
    <x v="1"/>
    <n v="1"/>
    <n v="2500"/>
    <n v="2500"/>
    <n v="1750"/>
    <n v="250"/>
    <n v="250"/>
    <n v="2250"/>
    <n v="250"/>
    <x v="0"/>
    <x v="11"/>
    <n v="2022"/>
    <n v="1"/>
    <x v="1"/>
  </r>
  <r>
    <d v="2022-12-10T00:00:00"/>
    <s v="DH02748"/>
    <x v="2"/>
    <n v="2"/>
    <n v="3500"/>
    <n v="7000"/>
    <n v="4200"/>
    <n v="700"/>
    <n v="700"/>
    <n v="5600"/>
    <n v="1400"/>
    <x v="1"/>
    <x v="11"/>
    <n v="2022"/>
    <n v="1"/>
    <x v="1"/>
  </r>
  <r>
    <d v="2022-12-10T00:00:00"/>
    <s v="DH02749"/>
    <x v="6"/>
    <n v="1"/>
    <n v="1000"/>
    <n v="1000"/>
    <n v="700"/>
    <n v="100"/>
    <n v="100"/>
    <n v="900"/>
    <n v="100"/>
    <x v="2"/>
    <x v="11"/>
    <n v="2022"/>
    <n v="1"/>
    <x v="1"/>
  </r>
  <r>
    <d v="2022-12-10T00:00:00"/>
    <s v="DH02750"/>
    <x v="4"/>
    <n v="6"/>
    <n v="450"/>
    <n v="2700"/>
    <n v="1889.9999999999998"/>
    <n v="270"/>
    <n v="270"/>
    <n v="2430"/>
    <n v="270.00000000000023"/>
    <x v="3"/>
    <x v="11"/>
    <n v="2022"/>
    <n v="1"/>
    <x v="0"/>
  </r>
  <r>
    <d v="2022-12-10T00:00:00"/>
    <s v="DH02751"/>
    <x v="5"/>
    <n v="1"/>
    <n v="500"/>
    <n v="500"/>
    <n v="350"/>
    <n v="50"/>
    <n v="50"/>
    <n v="450"/>
    <n v="50"/>
    <x v="0"/>
    <x v="11"/>
    <n v="2022"/>
    <n v="1"/>
    <x v="1"/>
  </r>
  <r>
    <d v="2022-12-10T00:00:00"/>
    <s v="DH02752"/>
    <x v="5"/>
    <n v="1"/>
    <n v="500"/>
    <n v="500"/>
    <n v="350"/>
    <n v="50"/>
    <n v="50"/>
    <n v="450"/>
    <n v="50"/>
    <x v="1"/>
    <x v="11"/>
    <n v="2022"/>
    <n v="1"/>
    <x v="1"/>
  </r>
  <r>
    <d v="2022-12-11T00:00:00"/>
    <s v="DH02753"/>
    <x v="0"/>
    <n v="1"/>
    <n v="1000"/>
    <n v="1000"/>
    <n v="700"/>
    <n v="100"/>
    <n v="100"/>
    <n v="900"/>
    <n v="100"/>
    <x v="2"/>
    <x v="11"/>
    <n v="2022"/>
    <n v="1"/>
    <x v="1"/>
  </r>
  <r>
    <d v="2022-12-11T00:00:00"/>
    <s v="DH02754"/>
    <x v="2"/>
    <n v="3"/>
    <n v="3500"/>
    <n v="10500"/>
    <n v="6300"/>
    <n v="1050"/>
    <n v="1050"/>
    <n v="8400"/>
    <n v="2100"/>
    <x v="3"/>
    <x v="11"/>
    <n v="2022"/>
    <n v="1"/>
    <x v="1"/>
  </r>
  <r>
    <d v="2022-12-11T00:00:00"/>
    <s v="DH02755"/>
    <x v="1"/>
    <n v="4"/>
    <n v="2500"/>
    <n v="10000"/>
    <n v="7000"/>
    <n v="1000"/>
    <n v="1000"/>
    <n v="9000"/>
    <n v="1000"/>
    <x v="4"/>
    <x v="11"/>
    <n v="2022"/>
    <n v="1"/>
    <x v="1"/>
  </r>
  <r>
    <d v="2022-12-11T00:00:00"/>
    <s v="DH02756"/>
    <x v="7"/>
    <n v="1"/>
    <n v="3200"/>
    <n v="3200"/>
    <n v="1920"/>
    <n v="320"/>
    <n v="320"/>
    <n v="2560"/>
    <n v="640"/>
    <x v="5"/>
    <x v="11"/>
    <n v="2022"/>
    <n v="1"/>
    <x v="1"/>
  </r>
  <r>
    <d v="2022-12-11T00:00:00"/>
    <s v="DH02757"/>
    <x v="7"/>
    <n v="2"/>
    <n v="3200"/>
    <n v="6400"/>
    <n v="3840"/>
    <n v="640"/>
    <n v="640"/>
    <n v="5120"/>
    <n v="1280"/>
    <x v="0"/>
    <x v="11"/>
    <n v="2022"/>
    <n v="1"/>
    <x v="1"/>
  </r>
  <r>
    <d v="2022-12-11T00:00:00"/>
    <s v="DH02758"/>
    <x v="2"/>
    <n v="4"/>
    <n v="3500"/>
    <n v="14000"/>
    <n v="8400"/>
    <n v="1400"/>
    <n v="1400"/>
    <n v="11200"/>
    <n v="2800"/>
    <x v="1"/>
    <x v="11"/>
    <n v="2022"/>
    <n v="1"/>
    <x v="0"/>
  </r>
  <r>
    <d v="2022-12-11T00:00:00"/>
    <s v="DH02759"/>
    <x v="5"/>
    <n v="1"/>
    <n v="500"/>
    <n v="500"/>
    <n v="350"/>
    <n v="50"/>
    <n v="50"/>
    <n v="450"/>
    <n v="50"/>
    <x v="2"/>
    <x v="11"/>
    <n v="2022"/>
    <n v="1"/>
    <x v="1"/>
  </r>
  <r>
    <d v="2022-12-11T00:00:00"/>
    <s v="DH02760"/>
    <x v="1"/>
    <n v="1"/>
    <n v="2500"/>
    <n v="2500"/>
    <n v="1750"/>
    <n v="250"/>
    <n v="250"/>
    <n v="2250"/>
    <n v="250"/>
    <x v="0"/>
    <x v="11"/>
    <n v="2022"/>
    <n v="1"/>
    <x v="1"/>
  </r>
  <r>
    <d v="2022-12-11T00:00:00"/>
    <s v="DH02760"/>
    <x v="3"/>
    <n v="3"/>
    <n v="1200"/>
    <n v="3600"/>
    <n v="2520"/>
    <n v="360"/>
    <n v="360"/>
    <n v="3240"/>
    <n v="360"/>
    <x v="0"/>
    <x v="11"/>
    <n v="2022"/>
    <n v="0"/>
    <x v="1"/>
  </r>
  <r>
    <d v="2022-12-11T00:00:00"/>
    <s v="DH02760"/>
    <x v="0"/>
    <n v="2"/>
    <n v="1000"/>
    <n v="2000"/>
    <n v="1400"/>
    <n v="200"/>
    <n v="200"/>
    <n v="1800"/>
    <n v="200"/>
    <x v="0"/>
    <x v="11"/>
    <n v="2022"/>
    <n v="0"/>
    <x v="1"/>
  </r>
  <r>
    <d v="2022-12-12T00:00:00"/>
    <s v="DH02761"/>
    <x v="8"/>
    <n v="1"/>
    <n v="4000"/>
    <n v="4000"/>
    <n v="2400"/>
    <n v="400"/>
    <n v="400"/>
    <n v="3200"/>
    <n v="800"/>
    <x v="4"/>
    <x v="11"/>
    <n v="2022"/>
    <n v="1"/>
    <x v="1"/>
  </r>
  <r>
    <d v="2022-12-12T00:00:00"/>
    <s v="DH02762"/>
    <x v="1"/>
    <n v="4"/>
    <n v="2500"/>
    <n v="10000"/>
    <n v="7000"/>
    <n v="1000"/>
    <n v="1000"/>
    <n v="9000"/>
    <n v="1000"/>
    <x v="5"/>
    <x v="11"/>
    <n v="2022"/>
    <n v="1"/>
    <x v="1"/>
  </r>
  <r>
    <d v="2022-12-12T00:00:00"/>
    <s v="DH02763"/>
    <x v="2"/>
    <n v="6"/>
    <n v="3500"/>
    <n v="21000"/>
    <n v="12600"/>
    <n v="2100"/>
    <n v="2100"/>
    <n v="16800"/>
    <n v="4200"/>
    <x v="0"/>
    <x v="11"/>
    <n v="2022"/>
    <n v="1"/>
    <x v="0"/>
  </r>
  <r>
    <d v="2022-12-12T00:00:00"/>
    <s v="DH02764"/>
    <x v="6"/>
    <n v="8"/>
    <n v="1000"/>
    <n v="8000"/>
    <n v="5600"/>
    <n v="800"/>
    <n v="800"/>
    <n v="7200"/>
    <n v="800"/>
    <x v="1"/>
    <x v="11"/>
    <n v="2022"/>
    <n v="1"/>
    <x v="0"/>
  </r>
  <r>
    <d v="2022-12-12T00:00:00"/>
    <s v="DH02765"/>
    <x v="0"/>
    <n v="9"/>
    <n v="1000"/>
    <n v="9000"/>
    <n v="6300"/>
    <n v="900"/>
    <n v="900"/>
    <n v="8100"/>
    <n v="900"/>
    <x v="2"/>
    <x v="11"/>
    <n v="2022"/>
    <n v="1"/>
    <x v="1"/>
  </r>
  <r>
    <d v="2022-12-12T00:00:00"/>
    <s v="DH02766"/>
    <x v="1"/>
    <n v="10"/>
    <n v="2500"/>
    <n v="25000"/>
    <n v="17500"/>
    <n v="2500"/>
    <n v="2500"/>
    <n v="22500"/>
    <n v="2500"/>
    <x v="3"/>
    <x v="11"/>
    <n v="2022"/>
    <n v="1"/>
    <x v="0"/>
  </r>
  <r>
    <d v="2022-12-12T00:00:00"/>
    <s v="DH02767"/>
    <x v="0"/>
    <n v="12"/>
    <n v="1000"/>
    <n v="12000"/>
    <n v="8400"/>
    <n v="1200"/>
    <n v="1200"/>
    <n v="10800"/>
    <n v="1200"/>
    <x v="0"/>
    <x v="11"/>
    <n v="2022"/>
    <n v="1"/>
    <x v="0"/>
  </r>
  <r>
    <d v="2022-12-12T00:00:00"/>
    <s v="DH02768"/>
    <x v="0"/>
    <n v="5"/>
    <n v="1000"/>
    <n v="5000"/>
    <n v="3500"/>
    <n v="500"/>
    <n v="500"/>
    <n v="4500"/>
    <n v="500"/>
    <x v="1"/>
    <x v="11"/>
    <n v="2022"/>
    <n v="1"/>
    <x v="0"/>
  </r>
  <r>
    <d v="2022-12-13T00:00:00"/>
    <s v="DH02769"/>
    <x v="1"/>
    <n v="16"/>
    <n v="2500"/>
    <n v="40000"/>
    <n v="28000"/>
    <n v="4000"/>
    <n v="4000"/>
    <n v="36000"/>
    <n v="4000"/>
    <x v="2"/>
    <x v="11"/>
    <n v="2022"/>
    <n v="1"/>
    <x v="0"/>
  </r>
  <r>
    <d v="2022-12-13T00:00:00"/>
    <s v="DH02770"/>
    <x v="2"/>
    <n v="1"/>
    <n v="3500"/>
    <n v="3500"/>
    <n v="2100"/>
    <n v="350"/>
    <n v="350"/>
    <n v="2800"/>
    <n v="700"/>
    <x v="3"/>
    <x v="11"/>
    <n v="2022"/>
    <n v="1"/>
    <x v="0"/>
  </r>
  <r>
    <d v="2022-12-13T00:00:00"/>
    <s v="DH02771"/>
    <x v="3"/>
    <n v="1"/>
    <n v="1200"/>
    <n v="1200"/>
    <n v="840"/>
    <n v="120"/>
    <n v="120"/>
    <n v="1080"/>
    <n v="120"/>
    <x v="4"/>
    <x v="11"/>
    <n v="2022"/>
    <n v="1"/>
    <x v="0"/>
  </r>
  <r>
    <d v="2022-12-13T00:00:00"/>
    <s v="DH02772"/>
    <x v="4"/>
    <n v="2"/>
    <n v="450"/>
    <n v="900"/>
    <n v="630"/>
    <n v="90"/>
    <n v="90"/>
    <n v="810"/>
    <n v="90"/>
    <x v="5"/>
    <x v="11"/>
    <n v="2022"/>
    <n v="1"/>
    <x v="1"/>
  </r>
  <r>
    <d v="2022-12-13T00:00:00"/>
    <s v="DH02773"/>
    <x v="5"/>
    <n v="5"/>
    <n v="500"/>
    <n v="2500"/>
    <n v="1750"/>
    <n v="250"/>
    <n v="250"/>
    <n v="2250"/>
    <n v="250"/>
    <x v="0"/>
    <x v="11"/>
    <n v="2022"/>
    <n v="1"/>
    <x v="0"/>
  </r>
  <r>
    <d v="2022-12-13T00:00:00"/>
    <s v="DH02774"/>
    <x v="6"/>
    <n v="7"/>
    <n v="1000"/>
    <n v="7000"/>
    <n v="4900"/>
    <n v="700"/>
    <n v="700"/>
    <n v="6300"/>
    <n v="700"/>
    <x v="1"/>
    <x v="11"/>
    <n v="2022"/>
    <n v="1"/>
    <x v="1"/>
  </r>
  <r>
    <d v="2022-12-13T00:00:00"/>
    <s v="DH02775"/>
    <x v="7"/>
    <n v="8"/>
    <n v="3200"/>
    <n v="25600"/>
    <n v="15360"/>
    <n v="2560"/>
    <n v="2560"/>
    <n v="20480"/>
    <n v="5120"/>
    <x v="2"/>
    <x v="11"/>
    <n v="2022"/>
    <n v="1"/>
    <x v="1"/>
  </r>
  <r>
    <d v="2022-12-13T00:00:00"/>
    <s v="DH02776"/>
    <x v="8"/>
    <n v="1"/>
    <n v="4000"/>
    <n v="4000"/>
    <n v="2400"/>
    <n v="400"/>
    <n v="400"/>
    <n v="3200"/>
    <n v="800"/>
    <x v="3"/>
    <x v="11"/>
    <n v="2022"/>
    <n v="1"/>
    <x v="1"/>
  </r>
  <r>
    <d v="2022-12-13T00:00:00"/>
    <s v="DH02776"/>
    <x v="8"/>
    <n v="1"/>
    <n v="4000"/>
    <n v="4000"/>
    <n v="2400"/>
    <n v="400"/>
    <n v="400"/>
    <n v="3200"/>
    <n v="800"/>
    <x v="3"/>
    <x v="11"/>
    <n v="2022"/>
    <n v="0"/>
    <x v="1"/>
  </r>
  <r>
    <d v="2022-12-13T00:00:00"/>
    <s v="DH02776"/>
    <x v="8"/>
    <n v="1"/>
    <n v="4000"/>
    <n v="4000"/>
    <n v="2400"/>
    <n v="400"/>
    <n v="400"/>
    <n v="3200"/>
    <n v="800"/>
    <x v="3"/>
    <x v="11"/>
    <n v="2022"/>
    <n v="0"/>
    <x v="1"/>
  </r>
  <r>
    <d v="2022-12-14T00:00:00"/>
    <s v="DH02777"/>
    <x v="2"/>
    <n v="3"/>
    <n v="3500"/>
    <n v="10500"/>
    <n v="6300"/>
    <n v="1050"/>
    <n v="1050"/>
    <n v="8400"/>
    <n v="2100"/>
    <x v="2"/>
    <x v="11"/>
    <n v="2022"/>
    <n v="1"/>
    <x v="1"/>
  </r>
  <r>
    <d v="2022-12-14T00:00:00"/>
    <s v="DH02778"/>
    <x v="3"/>
    <n v="4"/>
    <n v="1200"/>
    <n v="4800"/>
    <n v="3360"/>
    <n v="480"/>
    <n v="480"/>
    <n v="4320"/>
    <n v="480"/>
    <x v="3"/>
    <x v="11"/>
    <n v="2022"/>
    <n v="1"/>
    <x v="0"/>
  </r>
  <r>
    <d v="2022-12-14T00:00:00"/>
    <s v="DH02779"/>
    <x v="4"/>
    <n v="4"/>
    <n v="450"/>
    <n v="1800"/>
    <n v="1260"/>
    <n v="180"/>
    <n v="180"/>
    <n v="1620"/>
    <n v="180"/>
    <x v="4"/>
    <x v="11"/>
    <n v="2022"/>
    <n v="1"/>
    <x v="1"/>
  </r>
  <r>
    <d v="2022-12-14T00:00:00"/>
    <s v="DH02780"/>
    <x v="5"/>
    <n v="1"/>
    <n v="500"/>
    <n v="500"/>
    <n v="350"/>
    <n v="50"/>
    <n v="50"/>
    <n v="450"/>
    <n v="50"/>
    <x v="5"/>
    <x v="11"/>
    <n v="2022"/>
    <n v="1"/>
    <x v="1"/>
  </r>
  <r>
    <d v="2022-12-14T00:00:00"/>
    <s v="DH02781"/>
    <x v="6"/>
    <n v="1"/>
    <n v="1000"/>
    <n v="1000"/>
    <n v="700"/>
    <n v="100"/>
    <n v="100"/>
    <n v="900"/>
    <n v="100"/>
    <x v="0"/>
    <x v="11"/>
    <n v="2022"/>
    <n v="1"/>
    <x v="1"/>
  </r>
  <r>
    <d v="2022-12-14T00:00:00"/>
    <s v="DH02782"/>
    <x v="6"/>
    <n v="1"/>
    <n v="1000"/>
    <n v="1000"/>
    <n v="700"/>
    <n v="100"/>
    <n v="100"/>
    <n v="900"/>
    <n v="100"/>
    <x v="1"/>
    <x v="11"/>
    <n v="2022"/>
    <n v="1"/>
    <x v="1"/>
  </r>
  <r>
    <d v="2022-12-14T00:00:00"/>
    <s v="DH02783"/>
    <x v="8"/>
    <n v="1"/>
    <n v="4000"/>
    <n v="4000"/>
    <n v="2400"/>
    <n v="400"/>
    <n v="400"/>
    <n v="3200"/>
    <n v="800"/>
    <x v="2"/>
    <x v="11"/>
    <n v="2022"/>
    <n v="1"/>
    <x v="1"/>
  </r>
  <r>
    <d v="2022-12-14T00:00:00"/>
    <s v="DH02784"/>
    <x v="0"/>
    <n v="2"/>
    <n v="1000"/>
    <n v="2000"/>
    <n v="1400"/>
    <n v="200"/>
    <n v="200"/>
    <n v="1800"/>
    <n v="200"/>
    <x v="3"/>
    <x v="11"/>
    <n v="2022"/>
    <n v="1"/>
    <x v="1"/>
  </r>
  <r>
    <d v="2022-12-15T00:00:00"/>
    <s v="DH02785"/>
    <x v="1"/>
    <n v="3"/>
    <n v="2500"/>
    <n v="7500"/>
    <n v="5250"/>
    <n v="750"/>
    <n v="750"/>
    <n v="6750"/>
    <n v="750"/>
    <x v="0"/>
    <x v="11"/>
    <n v="2022"/>
    <n v="1"/>
    <x v="1"/>
  </r>
  <r>
    <d v="2022-12-15T00:00:00"/>
    <s v="DH02786"/>
    <x v="0"/>
    <n v="8"/>
    <n v="1000"/>
    <n v="8000"/>
    <n v="5600"/>
    <n v="800"/>
    <n v="800"/>
    <n v="7200"/>
    <n v="800"/>
    <x v="1"/>
    <x v="11"/>
    <n v="2022"/>
    <n v="1"/>
    <x v="1"/>
  </r>
  <r>
    <d v="2022-12-15T00:00:00"/>
    <s v="DH02787"/>
    <x v="1"/>
    <n v="9"/>
    <n v="2500"/>
    <n v="22500"/>
    <n v="15749.999999999998"/>
    <n v="2250"/>
    <n v="2250"/>
    <n v="20250"/>
    <n v="2250.0000000000018"/>
    <x v="2"/>
    <x v="11"/>
    <n v="2022"/>
    <n v="1"/>
    <x v="0"/>
  </r>
  <r>
    <d v="2022-12-15T00:00:00"/>
    <s v="DH02788"/>
    <x v="8"/>
    <n v="1"/>
    <n v="4000"/>
    <n v="4000"/>
    <n v="2400"/>
    <n v="400"/>
    <n v="400"/>
    <n v="3200"/>
    <n v="800"/>
    <x v="3"/>
    <x v="11"/>
    <n v="2022"/>
    <n v="1"/>
    <x v="1"/>
  </r>
  <r>
    <d v="2022-12-15T00:00:00"/>
    <s v="DH02789"/>
    <x v="2"/>
    <n v="3"/>
    <n v="3500"/>
    <n v="10500"/>
    <n v="6300"/>
    <n v="1050"/>
    <n v="1050"/>
    <n v="8400"/>
    <n v="2100"/>
    <x v="2"/>
    <x v="11"/>
    <n v="2022"/>
    <n v="1"/>
    <x v="1"/>
  </r>
  <r>
    <d v="2022-12-15T00:00:00"/>
    <s v="DH02790"/>
    <x v="3"/>
    <n v="6"/>
    <n v="1200"/>
    <n v="7200"/>
    <n v="5040"/>
    <n v="720"/>
    <n v="720"/>
    <n v="6480"/>
    <n v="720"/>
    <x v="3"/>
    <x v="11"/>
    <n v="2022"/>
    <n v="1"/>
    <x v="0"/>
  </r>
  <r>
    <d v="2022-12-15T00:00:00"/>
    <s v="DH02791"/>
    <x v="4"/>
    <n v="15"/>
    <n v="450"/>
    <n v="6750"/>
    <n v="4725"/>
    <n v="675"/>
    <n v="675"/>
    <n v="6075"/>
    <n v="675"/>
    <x v="4"/>
    <x v="11"/>
    <n v="2022"/>
    <n v="1"/>
    <x v="1"/>
  </r>
  <r>
    <d v="2022-12-15T00:00:00"/>
    <s v="DH02792"/>
    <x v="0"/>
    <n v="10"/>
    <n v="1000"/>
    <n v="10000"/>
    <n v="7000"/>
    <n v="1000"/>
    <n v="1000"/>
    <n v="9000"/>
    <n v="1000"/>
    <x v="1"/>
    <x v="11"/>
    <n v="2022"/>
    <n v="1"/>
    <x v="1"/>
  </r>
  <r>
    <d v="2022-12-15T00:00:00"/>
    <s v="DH02792"/>
    <x v="8"/>
    <n v="1"/>
    <n v="4000"/>
    <n v="4000"/>
    <n v="2400"/>
    <n v="400"/>
    <n v="400"/>
    <n v="3200"/>
    <n v="800"/>
    <x v="1"/>
    <x v="11"/>
    <n v="2022"/>
    <n v="0"/>
    <x v="1"/>
  </r>
  <r>
    <d v="2022-12-15T00:00:00"/>
    <s v="DH02792"/>
    <x v="1"/>
    <n v="4"/>
    <n v="2500"/>
    <n v="10000"/>
    <n v="7000"/>
    <n v="1000"/>
    <n v="1000"/>
    <n v="9000"/>
    <n v="1000"/>
    <x v="1"/>
    <x v="11"/>
    <n v="2022"/>
    <n v="0"/>
    <x v="1"/>
  </r>
  <r>
    <d v="2022-12-16T00:00:00"/>
    <s v="DH02793"/>
    <x v="2"/>
    <n v="1"/>
    <n v="3500"/>
    <n v="3500"/>
    <n v="2100"/>
    <n v="350"/>
    <n v="350"/>
    <n v="2800"/>
    <n v="700"/>
    <x v="2"/>
    <x v="11"/>
    <n v="2022"/>
    <n v="1"/>
    <x v="1"/>
  </r>
  <r>
    <d v="2022-12-16T00:00:00"/>
    <s v="DH02794"/>
    <x v="6"/>
    <n v="5"/>
    <n v="1000"/>
    <n v="5000"/>
    <n v="3500"/>
    <n v="500"/>
    <n v="500"/>
    <n v="4500"/>
    <n v="500"/>
    <x v="3"/>
    <x v="11"/>
    <n v="2022"/>
    <n v="1"/>
    <x v="0"/>
  </r>
  <r>
    <d v="2022-12-16T00:00:00"/>
    <s v="DH02795"/>
    <x v="4"/>
    <n v="1"/>
    <n v="450"/>
    <n v="450"/>
    <n v="315"/>
    <n v="45"/>
    <n v="45"/>
    <n v="405"/>
    <n v="45"/>
    <x v="0"/>
    <x v="11"/>
    <n v="2022"/>
    <n v="1"/>
    <x v="1"/>
  </r>
  <r>
    <d v="2022-12-16T00:00:00"/>
    <s v="DH02796"/>
    <x v="5"/>
    <n v="1"/>
    <n v="500"/>
    <n v="500"/>
    <n v="350"/>
    <n v="50"/>
    <n v="50"/>
    <n v="450"/>
    <n v="50"/>
    <x v="1"/>
    <x v="11"/>
    <n v="2022"/>
    <n v="1"/>
    <x v="1"/>
  </r>
  <r>
    <d v="2022-12-16T00:00:00"/>
    <s v="DH02797"/>
    <x v="5"/>
    <n v="1"/>
    <n v="500"/>
    <n v="500"/>
    <n v="350"/>
    <n v="50"/>
    <n v="50"/>
    <n v="450"/>
    <n v="50"/>
    <x v="2"/>
    <x v="11"/>
    <n v="2022"/>
    <n v="1"/>
    <x v="0"/>
  </r>
  <r>
    <d v="2022-12-16T00:00:00"/>
    <s v="DH02798"/>
    <x v="0"/>
    <n v="1"/>
    <n v="1000"/>
    <n v="1000"/>
    <n v="700"/>
    <n v="100"/>
    <n v="100"/>
    <n v="900"/>
    <n v="100"/>
    <x v="3"/>
    <x v="11"/>
    <n v="2022"/>
    <n v="1"/>
    <x v="0"/>
  </r>
  <r>
    <d v="2022-12-16T00:00:00"/>
    <s v="DH02799"/>
    <x v="2"/>
    <n v="5"/>
    <n v="3500"/>
    <n v="17500"/>
    <n v="10500"/>
    <n v="1750"/>
    <n v="1750"/>
    <n v="14000"/>
    <n v="3500"/>
    <x v="0"/>
    <x v="11"/>
    <n v="2022"/>
    <n v="1"/>
    <x v="1"/>
  </r>
  <r>
    <d v="2022-12-16T00:00:00"/>
    <s v="DH02800"/>
    <x v="1"/>
    <n v="1"/>
    <n v="2500"/>
    <n v="2500"/>
    <n v="1750"/>
    <n v="250"/>
    <n v="250"/>
    <n v="2250"/>
    <n v="250"/>
    <x v="1"/>
    <x v="11"/>
    <n v="2022"/>
    <n v="1"/>
    <x v="0"/>
  </r>
  <r>
    <d v="2022-12-17T00:00:00"/>
    <s v="DH02801"/>
    <x v="7"/>
    <n v="3"/>
    <n v="3200"/>
    <n v="9600"/>
    <n v="5760"/>
    <n v="960"/>
    <n v="960"/>
    <n v="7680"/>
    <n v="1920"/>
    <x v="2"/>
    <x v="11"/>
    <n v="2022"/>
    <n v="1"/>
    <x v="0"/>
  </r>
  <r>
    <d v="2022-12-17T00:00:00"/>
    <s v="DH02802"/>
    <x v="7"/>
    <n v="5"/>
    <n v="3200"/>
    <n v="16000"/>
    <n v="9600"/>
    <n v="1600"/>
    <n v="1600"/>
    <n v="12800"/>
    <n v="3200"/>
    <x v="3"/>
    <x v="11"/>
    <n v="2022"/>
    <n v="1"/>
    <x v="0"/>
  </r>
  <r>
    <d v="2022-12-17T00:00:00"/>
    <s v="DH02803"/>
    <x v="2"/>
    <n v="1"/>
    <n v="3500"/>
    <n v="3500"/>
    <n v="2100"/>
    <n v="350"/>
    <n v="350"/>
    <n v="2800"/>
    <n v="700"/>
    <x v="4"/>
    <x v="11"/>
    <n v="2022"/>
    <n v="1"/>
    <x v="1"/>
  </r>
  <r>
    <d v="2022-12-17T00:00:00"/>
    <s v="DH02804"/>
    <x v="5"/>
    <n v="1"/>
    <n v="500"/>
    <n v="500"/>
    <n v="350"/>
    <n v="50"/>
    <n v="50"/>
    <n v="450"/>
    <n v="50"/>
    <x v="5"/>
    <x v="11"/>
    <n v="2022"/>
    <n v="1"/>
    <x v="0"/>
  </r>
  <r>
    <d v="2022-12-17T00:00:00"/>
    <s v="DH02805"/>
    <x v="1"/>
    <n v="3"/>
    <n v="2500"/>
    <n v="7500"/>
    <n v="5250"/>
    <n v="750"/>
    <n v="750"/>
    <n v="6750"/>
    <n v="750"/>
    <x v="0"/>
    <x v="11"/>
    <n v="2022"/>
    <n v="1"/>
    <x v="0"/>
  </r>
  <r>
    <d v="2022-12-17T00:00:00"/>
    <s v="DH02806"/>
    <x v="3"/>
    <n v="2"/>
    <n v="1200"/>
    <n v="2400"/>
    <n v="1680"/>
    <n v="240"/>
    <n v="240"/>
    <n v="2160"/>
    <n v="240"/>
    <x v="1"/>
    <x v="11"/>
    <n v="2022"/>
    <n v="1"/>
    <x v="1"/>
  </r>
  <r>
    <d v="2022-12-17T00:00:00"/>
    <s v="DH02807"/>
    <x v="0"/>
    <n v="1"/>
    <n v="1000"/>
    <n v="1000"/>
    <n v="700"/>
    <n v="100"/>
    <n v="100"/>
    <n v="900"/>
    <n v="100"/>
    <x v="2"/>
    <x v="11"/>
    <n v="2022"/>
    <n v="1"/>
    <x v="1"/>
  </r>
  <r>
    <d v="2022-12-17T00:00:00"/>
    <s v="DH02808"/>
    <x v="8"/>
    <n v="1"/>
    <n v="4000"/>
    <n v="4000"/>
    <n v="2400"/>
    <n v="400"/>
    <n v="400"/>
    <n v="3200"/>
    <n v="800"/>
    <x v="2"/>
    <x v="11"/>
    <n v="2022"/>
    <n v="1"/>
    <x v="0"/>
  </r>
  <r>
    <d v="2022-12-17T00:00:00"/>
    <s v="DH02808"/>
    <x v="0"/>
    <n v="1"/>
    <n v="1000"/>
    <n v="1000"/>
    <n v="700"/>
    <n v="100"/>
    <n v="100"/>
    <n v="900"/>
    <n v="100"/>
    <x v="2"/>
    <x v="11"/>
    <n v="2022"/>
    <n v="0"/>
    <x v="0"/>
  </r>
  <r>
    <d v="2022-12-17T00:00:00"/>
    <s v="DH02808"/>
    <x v="1"/>
    <n v="2"/>
    <n v="2500"/>
    <n v="5000"/>
    <n v="3500"/>
    <n v="500"/>
    <n v="500"/>
    <n v="4500"/>
    <n v="500"/>
    <x v="2"/>
    <x v="11"/>
    <n v="2022"/>
    <n v="0"/>
    <x v="0"/>
  </r>
  <r>
    <d v="2022-12-18T00:00:00"/>
    <s v="DH02809"/>
    <x v="2"/>
    <n v="1"/>
    <n v="3500"/>
    <n v="3500"/>
    <n v="2100"/>
    <n v="350"/>
    <n v="350"/>
    <n v="2800"/>
    <n v="700"/>
    <x v="4"/>
    <x v="11"/>
    <n v="2022"/>
    <n v="1"/>
    <x v="0"/>
  </r>
  <r>
    <d v="2022-12-18T00:00:00"/>
    <s v="DH02810"/>
    <x v="3"/>
    <n v="2"/>
    <n v="1200"/>
    <n v="2400"/>
    <n v="1680"/>
    <n v="240"/>
    <n v="240"/>
    <n v="2160"/>
    <n v="240"/>
    <x v="5"/>
    <x v="11"/>
    <n v="2022"/>
    <n v="1"/>
    <x v="0"/>
  </r>
  <r>
    <d v="2022-12-18T00:00:00"/>
    <s v="DH02811"/>
    <x v="4"/>
    <n v="1"/>
    <n v="450"/>
    <n v="450"/>
    <n v="315"/>
    <n v="45"/>
    <n v="45"/>
    <n v="405"/>
    <n v="45"/>
    <x v="0"/>
    <x v="11"/>
    <n v="2022"/>
    <n v="1"/>
    <x v="1"/>
  </r>
  <r>
    <d v="2022-12-18T00:00:00"/>
    <s v="DH02812"/>
    <x v="5"/>
    <n v="3"/>
    <n v="500"/>
    <n v="1500"/>
    <n v="1050"/>
    <n v="150"/>
    <n v="150"/>
    <n v="1350"/>
    <n v="150"/>
    <x v="1"/>
    <x v="11"/>
    <n v="2022"/>
    <n v="1"/>
    <x v="0"/>
  </r>
  <r>
    <d v="2022-12-18T00:00:00"/>
    <s v="DH02813"/>
    <x v="6"/>
    <n v="1"/>
    <n v="1000"/>
    <n v="1000"/>
    <n v="700"/>
    <n v="100"/>
    <n v="100"/>
    <n v="900"/>
    <n v="100"/>
    <x v="2"/>
    <x v="11"/>
    <n v="2022"/>
    <n v="1"/>
    <x v="0"/>
  </r>
  <r>
    <d v="2022-12-18T00:00:00"/>
    <s v="DH02814"/>
    <x v="7"/>
    <n v="2"/>
    <n v="3200"/>
    <n v="6400"/>
    <n v="3840"/>
    <n v="640"/>
    <n v="640"/>
    <n v="5120"/>
    <n v="1280"/>
    <x v="3"/>
    <x v="11"/>
    <n v="2022"/>
    <n v="1"/>
    <x v="0"/>
  </r>
  <r>
    <d v="2022-12-18T00:00:00"/>
    <s v="DH02815"/>
    <x v="8"/>
    <n v="1"/>
    <n v="4000"/>
    <n v="4000"/>
    <n v="2400"/>
    <n v="400"/>
    <n v="400"/>
    <n v="3200"/>
    <n v="800"/>
    <x v="0"/>
    <x v="11"/>
    <n v="2022"/>
    <n v="1"/>
    <x v="0"/>
  </r>
  <r>
    <d v="2022-12-18T00:00:00"/>
    <s v="DH02816"/>
    <x v="8"/>
    <n v="1"/>
    <n v="4000"/>
    <n v="4000"/>
    <n v="2400"/>
    <n v="400"/>
    <n v="400"/>
    <n v="3200"/>
    <n v="800"/>
    <x v="1"/>
    <x v="11"/>
    <n v="2022"/>
    <n v="1"/>
    <x v="1"/>
  </r>
  <r>
    <d v="2022-12-18T00:00:00"/>
    <s v="DH02816"/>
    <x v="8"/>
    <n v="1"/>
    <n v="4000"/>
    <n v="4000"/>
    <n v="2400"/>
    <n v="400"/>
    <n v="400"/>
    <n v="3200"/>
    <n v="800"/>
    <x v="1"/>
    <x v="11"/>
    <n v="2022"/>
    <n v="0"/>
    <x v="1"/>
  </r>
  <r>
    <d v="2022-12-18T00:00:00"/>
    <s v="DH02816"/>
    <x v="2"/>
    <n v="2"/>
    <n v="3500"/>
    <n v="7000"/>
    <n v="4200"/>
    <n v="700"/>
    <n v="700"/>
    <n v="5600"/>
    <n v="1400"/>
    <x v="1"/>
    <x v="11"/>
    <n v="2022"/>
    <n v="0"/>
    <x v="1"/>
  </r>
  <r>
    <d v="2022-12-18T00:00:00"/>
    <s v="DH02816"/>
    <x v="3"/>
    <n v="4"/>
    <n v="1200"/>
    <n v="4800"/>
    <n v="3360"/>
    <n v="480"/>
    <n v="480"/>
    <n v="4320"/>
    <n v="480"/>
    <x v="1"/>
    <x v="11"/>
    <n v="2022"/>
    <n v="0"/>
    <x v="1"/>
  </r>
  <r>
    <d v="2022-12-18T00:00:00"/>
    <s v="DH02816"/>
    <x v="4"/>
    <n v="5"/>
    <n v="450"/>
    <n v="2250"/>
    <n v="1575"/>
    <n v="225"/>
    <n v="225"/>
    <n v="2025"/>
    <n v="225"/>
    <x v="1"/>
    <x v="11"/>
    <n v="2022"/>
    <n v="0"/>
    <x v="1"/>
  </r>
  <r>
    <d v="2022-12-18T00:00:00"/>
    <s v="DH02816"/>
    <x v="5"/>
    <n v="8"/>
    <n v="500"/>
    <n v="4000"/>
    <n v="2800"/>
    <n v="400"/>
    <n v="400"/>
    <n v="3600"/>
    <n v="400"/>
    <x v="1"/>
    <x v="11"/>
    <n v="2022"/>
    <n v="0"/>
    <x v="1"/>
  </r>
  <r>
    <d v="2022-12-19T00:00:00"/>
    <s v="DH02817"/>
    <x v="6"/>
    <n v="2"/>
    <n v="1000"/>
    <n v="2000"/>
    <n v="1400"/>
    <n v="200"/>
    <n v="200"/>
    <n v="1800"/>
    <n v="200"/>
    <x v="1"/>
    <x v="11"/>
    <n v="2022"/>
    <n v="1"/>
    <x v="1"/>
  </r>
  <r>
    <d v="2022-12-19T00:00:00"/>
    <s v="DH02818"/>
    <x v="6"/>
    <n v="1"/>
    <n v="1000"/>
    <n v="1000"/>
    <n v="700"/>
    <n v="100"/>
    <n v="100"/>
    <n v="900"/>
    <n v="100"/>
    <x v="2"/>
    <x v="11"/>
    <n v="2022"/>
    <n v="1"/>
    <x v="1"/>
  </r>
  <r>
    <d v="2022-12-19T00:00:00"/>
    <s v="DH02819"/>
    <x v="8"/>
    <n v="1"/>
    <n v="4000"/>
    <n v="4000"/>
    <n v="2400"/>
    <n v="400"/>
    <n v="400"/>
    <n v="3200"/>
    <n v="800"/>
    <x v="3"/>
    <x v="11"/>
    <n v="2022"/>
    <n v="1"/>
    <x v="0"/>
  </r>
  <r>
    <d v="2022-12-19T00:00:00"/>
    <s v="DH02820"/>
    <x v="0"/>
    <n v="8"/>
    <n v="1000"/>
    <n v="8000"/>
    <n v="5600"/>
    <n v="800"/>
    <n v="800"/>
    <n v="7200"/>
    <n v="800"/>
    <x v="4"/>
    <x v="11"/>
    <n v="2022"/>
    <n v="1"/>
    <x v="1"/>
  </r>
  <r>
    <d v="2022-12-19T00:00:00"/>
    <s v="DH02821"/>
    <x v="1"/>
    <n v="1"/>
    <n v="2500"/>
    <n v="2500"/>
    <n v="1750"/>
    <n v="250"/>
    <n v="250"/>
    <n v="2250"/>
    <n v="250"/>
    <x v="5"/>
    <x v="11"/>
    <n v="2022"/>
    <n v="1"/>
    <x v="1"/>
  </r>
  <r>
    <d v="2022-12-19T00:00:00"/>
    <s v="DH02822"/>
    <x v="0"/>
    <n v="2"/>
    <n v="1000"/>
    <n v="2000"/>
    <n v="1400"/>
    <n v="200"/>
    <n v="200"/>
    <n v="1800"/>
    <n v="200"/>
    <x v="2"/>
    <x v="11"/>
    <n v="2022"/>
    <n v="1"/>
    <x v="1"/>
  </r>
  <r>
    <d v="2022-12-19T00:00:00"/>
    <s v="DH02823"/>
    <x v="1"/>
    <n v="4"/>
    <n v="2500"/>
    <n v="10000"/>
    <n v="7000"/>
    <n v="1000"/>
    <n v="1000"/>
    <n v="9000"/>
    <n v="1000"/>
    <x v="3"/>
    <x v="11"/>
    <n v="2022"/>
    <n v="1"/>
    <x v="1"/>
  </r>
  <r>
    <d v="2022-12-19T00:00:00"/>
    <s v="DH02824"/>
    <x v="8"/>
    <n v="1"/>
    <n v="4000"/>
    <n v="4000"/>
    <n v="2400"/>
    <n v="400"/>
    <n v="400"/>
    <n v="3200"/>
    <n v="800"/>
    <x v="2"/>
    <x v="11"/>
    <n v="2022"/>
    <n v="1"/>
    <x v="1"/>
  </r>
  <r>
    <d v="2022-12-19T00:00:00"/>
    <s v="DH02824"/>
    <x v="2"/>
    <n v="7"/>
    <n v="3500"/>
    <n v="24500"/>
    <n v="14700"/>
    <n v="2450"/>
    <n v="2450"/>
    <n v="19600"/>
    <n v="4900"/>
    <x v="2"/>
    <x v="11"/>
    <n v="2022"/>
    <n v="0"/>
    <x v="1"/>
  </r>
  <r>
    <d v="2022-12-19T00:00:00"/>
    <s v="DH02824"/>
    <x v="3"/>
    <n v="4"/>
    <n v="1200"/>
    <n v="4800"/>
    <n v="3360"/>
    <n v="480"/>
    <n v="480"/>
    <n v="4320"/>
    <n v="480"/>
    <x v="2"/>
    <x v="11"/>
    <n v="2022"/>
    <n v="0"/>
    <x v="1"/>
  </r>
  <r>
    <d v="2022-12-20T00:00:00"/>
    <s v="DH02825"/>
    <x v="4"/>
    <n v="1"/>
    <n v="450"/>
    <n v="450"/>
    <n v="315"/>
    <n v="45"/>
    <n v="45"/>
    <n v="405"/>
    <n v="45"/>
    <x v="1"/>
    <x v="11"/>
    <n v="2022"/>
    <n v="1"/>
    <x v="1"/>
  </r>
  <r>
    <d v="2022-12-20T00:00:00"/>
    <s v="DH02826"/>
    <x v="0"/>
    <n v="2"/>
    <n v="1000"/>
    <n v="2000"/>
    <n v="1400"/>
    <n v="200"/>
    <n v="200"/>
    <n v="1800"/>
    <n v="200"/>
    <x v="2"/>
    <x v="11"/>
    <n v="2022"/>
    <n v="1"/>
    <x v="1"/>
  </r>
  <r>
    <d v="2022-12-20T00:00:00"/>
    <s v="DH02827"/>
    <x v="8"/>
    <n v="1"/>
    <n v="4000"/>
    <n v="4000"/>
    <n v="2400"/>
    <n v="400"/>
    <n v="400"/>
    <n v="3200"/>
    <n v="800"/>
    <x v="3"/>
    <x v="11"/>
    <n v="2022"/>
    <n v="1"/>
    <x v="1"/>
  </r>
  <r>
    <d v="2022-12-20T00:00:00"/>
    <s v="DH02828"/>
    <x v="1"/>
    <n v="6"/>
    <n v="2500"/>
    <n v="15000"/>
    <n v="10500"/>
    <n v="1500"/>
    <n v="1500"/>
    <n v="13500"/>
    <n v="1500"/>
    <x v="0"/>
    <x v="11"/>
    <n v="2022"/>
    <n v="1"/>
    <x v="1"/>
  </r>
  <r>
    <d v="2022-12-20T00:00:00"/>
    <s v="DH02829"/>
    <x v="2"/>
    <n v="1"/>
    <n v="3500"/>
    <n v="3500"/>
    <n v="2100"/>
    <n v="350"/>
    <n v="350"/>
    <n v="2800"/>
    <n v="700"/>
    <x v="1"/>
    <x v="11"/>
    <n v="2022"/>
    <n v="1"/>
    <x v="0"/>
  </r>
  <r>
    <d v="2022-12-20T00:00:00"/>
    <s v="DH02830"/>
    <x v="6"/>
    <n v="1"/>
    <n v="1000"/>
    <n v="1000"/>
    <n v="700"/>
    <n v="100"/>
    <n v="100"/>
    <n v="900"/>
    <n v="100"/>
    <x v="2"/>
    <x v="11"/>
    <n v="2022"/>
    <n v="1"/>
    <x v="1"/>
  </r>
  <r>
    <d v="2022-12-20T00:00:00"/>
    <s v="DH02831"/>
    <x v="4"/>
    <n v="1"/>
    <n v="450"/>
    <n v="450"/>
    <n v="315"/>
    <n v="45"/>
    <n v="45"/>
    <n v="405"/>
    <n v="45"/>
    <x v="3"/>
    <x v="11"/>
    <n v="2022"/>
    <n v="1"/>
    <x v="1"/>
  </r>
  <r>
    <d v="2022-12-20T00:00:00"/>
    <s v="DH02832"/>
    <x v="5"/>
    <n v="3"/>
    <n v="500"/>
    <n v="1500"/>
    <n v="1050"/>
    <n v="150"/>
    <n v="150"/>
    <n v="1350"/>
    <n v="150"/>
    <x v="2"/>
    <x v="11"/>
    <n v="2022"/>
    <n v="1"/>
    <x v="1"/>
  </r>
  <r>
    <d v="2022-12-21T00:00:00"/>
    <s v="DH02833"/>
    <x v="5"/>
    <n v="4"/>
    <n v="500"/>
    <n v="2000"/>
    <n v="1400"/>
    <n v="200"/>
    <n v="200"/>
    <n v="1800"/>
    <n v="200"/>
    <x v="3"/>
    <x v="11"/>
    <n v="2022"/>
    <n v="1"/>
    <x v="1"/>
  </r>
  <r>
    <d v="2022-12-21T00:00:00"/>
    <s v="DH02834"/>
    <x v="0"/>
    <n v="1"/>
    <n v="1000"/>
    <n v="1000"/>
    <n v="700"/>
    <n v="100"/>
    <n v="100"/>
    <n v="900"/>
    <n v="100"/>
    <x v="4"/>
    <x v="11"/>
    <n v="2022"/>
    <n v="1"/>
    <x v="1"/>
  </r>
  <r>
    <d v="2022-12-21T00:00:00"/>
    <s v="DH02835"/>
    <x v="2"/>
    <n v="2"/>
    <n v="3500"/>
    <n v="7000"/>
    <n v="4200"/>
    <n v="700"/>
    <n v="700"/>
    <n v="5600"/>
    <n v="1400"/>
    <x v="5"/>
    <x v="11"/>
    <n v="2022"/>
    <n v="1"/>
    <x v="1"/>
  </r>
  <r>
    <d v="2022-12-21T00:00:00"/>
    <s v="DH02836"/>
    <x v="1"/>
    <n v="4"/>
    <n v="2500"/>
    <n v="10000"/>
    <n v="7000"/>
    <n v="1000"/>
    <n v="1000"/>
    <n v="9000"/>
    <n v="1000"/>
    <x v="0"/>
    <x v="11"/>
    <n v="2022"/>
    <n v="1"/>
    <x v="1"/>
  </r>
  <r>
    <d v="2022-12-21T00:00:00"/>
    <s v="DH02837"/>
    <x v="7"/>
    <n v="1"/>
    <n v="3200"/>
    <n v="3200"/>
    <n v="1920"/>
    <n v="320"/>
    <n v="320"/>
    <n v="2560"/>
    <n v="640"/>
    <x v="1"/>
    <x v="11"/>
    <n v="2022"/>
    <n v="1"/>
    <x v="1"/>
  </r>
  <r>
    <d v="2022-12-21T00:00:00"/>
    <s v="DH02838"/>
    <x v="7"/>
    <n v="1"/>
    <n v="3200"/>
    <n v="3200"/>
    <n v="1920"/>
    <n v="320"/>
    <n v="320"/>
    <n v="2560"/>
    <n v="640"/>
    <x v="2"/>
    <x v="11"/>
    <n v="2022"/>
    <n v="1"/>
    <x v="1"/>
  </r>
  <r>
    <d v="2022-12-21T00:00:00"/>
    <s v="DH02839"/>
    <x v="2"/>
    <n v="3"/>
    <n v="3500"/>
    <n v="10500"/>
    <n v="6300"/>
    <n v="1050"/>
    <n v="1050"/>
    <n v="8400"/>
    <n v="2100"/>
    <x v="3"/>
    <x v="11"/>
    <n v="2022"/>
    <n v="1"/>
    <x v="1"/>
  </r>
  <r>
    <d v="2022-12-21T00:00:00"/>
    <s v="DH02840"/>
    <x v="5"/>
    <n v="2"/>
    <n v="500"/>
    <n v="1000"/>
    <n v="700"/>
    <n v="100"/>
    <n v="100"/>
    <n v="900"/>
    <n v="100"/>
    <x v="0"/>
    <x v="11"/>
    <n v="2022"/>
    <n v="1"/>
    <x v="1"/>
  </r>
  <r>
    <d v="2022-12-21T00:00:00"/>
    <s v="DH02840"/>
    <x v="1"/>
    <n v="3"/>
    <n v="2500"/>
    <n v="7500"/>
    <n v="5250"/>
    <n v="750"/>
    <n v="750"/>
    <n v="6750"/>
    <n v="750"/>
    <x v="0"/>
    <x v="11"/>
    <n v="2022"/>
    <n v="0"/>
    <x v="1"/>
  </r>
  <r>
    <d v="2022-12-21T00:00:00"/>
    <s v="DH02840"/>
    <x v="3"/>
    <n v="4"/>
    <n v="1200"/>
    <n v="4800"/>
    <n v="3360"/>
    <n v="480"/>
    <n v="480"/>
    <n v="4320"/>
    <n v="480"/>
    <x v="0"/>
    <x v="11"/>
    <n v="2022"/>
    <n v="0"/>
    <x v="1"/>
  </r>
  <r>
    <d v="2022-12-22T00:00:00"/>
    <s v="DH02841"/>
    <x v="0"/>
    <n v="6"/>
    <n v="1000"/>
    <n v="6000"/>
    <n v="4200"/>
    <n v="600"/>
    <n v="600"/>
    <n v="5400"/>
    <n v="600"/>
    <x v="3"/>
    <x v="11"/>
    <n v="2022"/>
    <n v="1"/>
    <x v="0"/>
  </r>
  <r>
    <d v="2022-12-22T00:00:00"/>
    <s v="DH02842"/>
    <x v="8"/>
    <n v="1"/>
    <n v="4000"/>
    <n v="4000"/>
    <n v="2400"/>
    <n v="400"/>
    <n v="400"/>
    <n v="3200"/>
    <n v="800"/>
    <x v="0"/>
    <x v="11"/>
    <n v="2022"/>
    <n v="1"/>
    <x v="1"/>
  </r>
  <r>
    <d v="2022-12-22T00:00:00"/>
    <s v="DH02843"/>
    <x v="0"/>
    <n v="9"/>
    <n v="1000"/>
    <n v="9000"/>
    <n v="6300"/>
    <n v="900"/>
    <n v="900"/>
    <n v="8100"/>
    <n v="900"/>
    <x v="1"/>
    <x v="11"/>
    <n v="2022"/>
    <n v="1"/>
    <x v="1"/>
  </r>
  <r>
    <d v="2022-12-22T00:00:00"/>
    <s v="DH02844"/>
    <x v="2"/>
    <n v="10"/>
    <n v="3500"/>
    <n v="35000"/>
    <n v="21000"/>
    <n v="3500"/>
    <n v="3500"/>
    <n v="28000"/>
    <n v="7000"/>
    <x v="2"/>
    <x v="11"/>
    <n v="2022"/>
    <n v="1"/>
    <x v="0"/>
  </r>
  <r>
    <d v="2022-12-22T00:00:00"/>
    <s v="DH02845"/>
    <x v="1"/>
    <n v="12"/>
    <n v="2500"/>
    <n v="30000"/>
    <n v="21000"/>
    <n v="3000"/>
    <n v="3000"/>
    <n v="27000"/>
    <n v="3000"/>
    <x v="3"/>
    <x v="11"/>
    <n v="2022"/>
    <n v="1"/>
    <x v="0"/>
  </r>
  <r>
    <d v="2022-12-22T00:00:00"/>
    <s v="DH02846"/>
    <x v="1"/>
    <n v="5"/>
    <n v="2500"/>
    <n v="12500"/>
    <n v="8750"/>
    <n v="1250"/>
    <n v="1250"/>
    <n v="11250"/>
    <n v="1250"/>
    <x v="4"/>
    <x v="11"/>
    <n v="2022"/>
    <n v="1"/>
    <x v="1"/>
  </r>
  <r>
    <d v="2022-12-22T00:00:00"/>
    <s v="DH02847"/>
    <x v="0"/>
    <n v="16"/>
    <n v="1000"/>
    <n v="16000"/>
    <n v="11200"/>
    <n v="1600"/>
    <n v="1600"/>
    <n v="14400"/>
    <n v="1600"/>
    <x v="5"/>
    <x v="11"/>
    <n v="2022"/>
    <n v="1"/>
    <x v="1"/>
  </r>
  <r>
    <d v="2022-12-22T00:00:00"/>
    <s v="DH02848"/>
    <x v="1"/>
    <n v="1"/>
    <n v="2500"/>
    <n v="2500"/>
    <n v="1750"/>
    <n v="250"/>
    <n v="250"/>
    <n v="2250"/>
    <n v="250"/>
    <x v="0"/>
    <x v="11"/>
    <n v="2022"/>
    <n v="1"/>
    <x v="1"/>
  </r>
  <r>
    <d v="2022-12-23T00:00:00"/>
    <s v="DH02849"/>
    <x v="2"/>
    <n v="1"/>
    <n v="3500"/>
    <n v="3500"/>
    <n v="2100"/>
    <n v="350"/>
    <n v="350"/>
    <n v="2800"/>
    <n v="700"/>
    <x v="1"/>
    <x v="11"/>
    <n v="2022"/>
    <n v="1"/>
    <x v="1"/>
  </r>
  <r>
    <d v="2022-12-23T00:00:00"/>
    <s v="DH02850"/>
    <x v="3"/>
    <n v="2"/>
    <n v="1200"/>
    <n v="2400"/>
    <n v="1680"/>
    <n v="240"/>
    <n v="240"/>
    <n v="2160"/>
    <n v="240"/>
    <x v="2"/>
    <x v="11"/>
    <n v="2022"/>
    <n v="1"/>
    <x v="1"/>
  </r>
  <r>
    <d v="2022-12-23T00:00:00"/>
    <s v="DH02851"/>
    <x v="4"/>
    <n v="5"/>
    <n v="450"/>
    <n v="2250"/>
    <n v="1575"/>
    <n v="225"/>
    <n v="225"/>
    <n v="2025"/>
    <n v="225"/>
    <x v="3"/>
    <x v="11"/>
    <n v="2022"/>
    <n v="1"/>
    <x v="0"/>
  </r>
  <r>
    <d v="2022-12-23T00:00:00"/>
    <s v="DH02852"/>
    <x v="5"/>
    <n v="7"/>
    <n v="500"/>
    <n v="3500"/>
    <n v="2450"/>
    <n v="350"/>
    <n v="350"/>
    <n v="3150"/>
    <n v="350"/>
    <x v="4"/>
    <x v="11"/>
    <n v="2022"/>
    <n v="1"/>
    <x v="1"/>
  </r>
  <r>
    <d v="2022-12-23T00:00:00"/>
    <s v="DH02853"/>
    <x v="6"/>
    <n v="8"/>
    <n v="1000"/>
    <n v="8000"/>
    <n v="5600"/>
    <n v="800"/>
    <n v="800"/>
    <n v="7200"/>
    <n v="800"/>
    <x v="5"/>
    <x v="11"/>
    <n v="2022"/>
    <n v="1"/>
    <x v="1"/>
  </r>
  <r>
    <d v="2022-12-23T00:00:00"/>
    <s v="DH02854"/>
    <x v="7"/>
    <n v="1"/>
    <n v="3200"/>
    <n v="3200"/>
    <n v="1920"/>
    <n v="320"/>
    <n v="320"/>
    <n v="2560"/>
    <n v="640"/>
    <x v="4"/>
    <x v="11"/>
    <n v="2022"/>
    <n v="1"/>
    <x v="1"/>
  </r>
  <r>
    <d v="2022-12-23T00:00:00"/>
    <s v="DH02855"/>
    <x v="8"/>
    <n v="1"/>
    <n v="4000"/>
    <n v="4000"/>
    <n v="2400"/>
    <n v="400"/>
    <n v="400"/>
    <n v="3200"/>
    <n v="800"/>
    <x v="5"/>
    <x v="11"/>
    <n v="2022"/>
    <n v="1"/>
    <x v="0"/>
  </r>
  <r>
    <d v="2022-12-23T00:00:00"/>
    <s v="DH02856"/>
    <x v="8"/>
    <n v="1"/>
    <n v="4000"/>
    <n v="4000"/>
    <n v="2400"/>
    <n v="400"/>
    <n v="400"/>
    <n v="3200"/>
    <n v="800"/>
    <x v="3"/>
    <x v="11"/>
    <n v="2022"/>
    <n v="1"/>
    <x v="1"/>
  </r>
  <r>
    <d v="2022-12-23T00:00:00"/>
    <s v="DH02856"/>
    <x v="8"/>
    <n v="1"/>
    <n v="4000"/>
    <n v="4000"/>
    <n v="2400"/>
    <n v="400"/>
    <n v="400"/>
    <n v="3200"/>
    <n v="800"/>
    <x v="3"/>
    <x v="11"/>
    <n v="2022"/>
    <n v="0"/>
    <x v="1"/>
  </r>
  <r>
    <d v="2022-12-23T00:00:00"/>
    <s v="DH02856"/>
    <x v="2"/>
    <n v="4"/>
    <n v="3500"/>
    <n v="14000"/>
    <n v="8400"/>
    <n v="1400"/>
    <n v="1400"/>
    <n v="11200"/>
    <n v="2800"/>
    <x v="3"/>
    <x v="11"/>
    <n v="2022"/>
    <n v="0"/>
    <x v="1"/>
  </r>
  <r>
    <d v="2022-12-24T00:00:00"/>
    <s v="DH02857"/>
    <x v="3"/>
    <n v="4"/>
    <n v="1200"/>
    <n v="4800"/>
    <n v="3360"/>
    <n v="480"/>
    <n v="480"/>
    <n v="4320"/>
    <n v="480"/>
    <x v="3"/>
    <x v="11"/>
    <n v="2022"/>
    <n v="1"/>
    <x v="1"/>
  </r>
  <r>
    <d v="2022-12-24T00:00:00"/>
    <s v="DH02858"/>
    <x v="4"/>
    <n v="45"/>
    <n v="450"/>
    <n v="20250"/>
    <n v="14175"/>
    <n v="2025"/>
    <n v="2025"/>
    <n v="18225"/>
    <n v="2025"/>
    <x v="0"/>
    <x v="11"/>
    <n v="2022"/>
    <n v="1"/>
    <x v="0"/>
  </r>
  <r>
    <d v="2022-12-24T00:00:00"/>
    <s v="DH02859"/>
    <x v="5"/>
    <n v="1"/>
    <n v="500"/>
    <n v="500"/>
    <n v="350"/>
    <n v="50"/>
    <n v="50"/>
    <n v="450"/>
    <n v="50"/>
    <x v="1"/>
    <x v="11"/>
    <n v="2022"/>
    <n v="1"/>
    <x v="0"/>
  </r>
  <r>
    <d v="2022-12-24T00:00:00"/>
    <s v="DH02860"/>
    <x v="6"/>
    <n v="1"/>
    <n v="1000"/>
    <n v="1000"/>
    <n v="700"/>
    <n v="100"/>
    <n v="100"/>
    <n v="900"/>
    <n v="100"/>
    <x v="2"/>
    <x v="11"/>
    <n v="2022"/>
    <n v="1"/>
    <x v="1"/>
  </r>
  <r>
    <d v="2022-12-24T00:00:00"/>
    <s v="DH02861"/>
    <x v="6"/>
    <n v="2"/>
    <n v="1000"/>
    <n v="2000"/>
    <n v="1400"/>
    <n v="200"/>
    <n v="200"/>
    <n v="1800"/>
    <n v="200"/>
    <x v="3"/>
    <x v="11"/>
    <n v="2022"/>
    <n v="1"/>
    <x v="1"/>
  </r>
  <r>
    <d v="2022-12-24T00:00:00"/>
    <s v="DH02862"/>
    <x v="8"/>
    <n v="1"/>
    <n v="4000"/>
    <n v="4000"/>
    <n v="2400"/>
    <n v="400"/>
    <n v="400"/>
    <n v="3200"/>
    <n v="800"/>
    <x v="4"/>
    <x v="11"/>
    <n v="2022"/>
    <n v="1"/>
    <x v="1"/>
  </r>
  <r>
    <d v="2022-12-24T00:00:00"/>
    <s v="DH02863"/>
    <x v="0"/>
    <n v="3"/>
    <n v="1000"/>
    <n v="3000"/>
    <n v="2100"/>
    <n v="300"/>
    <n v="300"/>
    <n v="2700"/>
    <n v="300"/>
    <x v="5"/>
    <x v="11"/>
    <n v="2022"/>
    <n v="1"/>
    <x v="1"/>
  </r>
  <r>
    <d v="2022-12-24T00:00:00"/>
    <s v="DH02864"/>
    <x v="1"/>
    <n v="8"/>
    <n v="2500"/>
    <n v="20000"/>
    <n v="14000"/>
    <n v="2000"/>
    <n v="2000"/>
    <n v="18000"/>
    <n v="2000"/>
    <x v="0"/>
    <x v="11"/>
    <n v="2022"/>
    <n v="1"/>
    <x v="1"/>
  </r>
  <r>
    <d v="2022-12-25T00:00:00"/>
    <s v="DH02865"/>
    <x v="0"/>
    <n v="9"/>
    <n v="1000"/>
    <n v="9000"/>
    <n v="6300"/>
    <n v="900"/>
    <n v="900"/>
    <n v="8100"/>
    <n v="900"/>
    <x v="1"/>
    <x v="11"/>
    <n v="2022"/>
    <n v="1"/>
    <x v="0"/>
  </r>
  <r>
    <d v="2022-12-25T00:00:00"/>
    <s v="DH02866"/>
    <x v="1"/>
    <n v="1"/>
    <n v="2500"/>
    <n v="2500"/>
    <n v="1750"/>
    <n v="250"/>
    <n v="250"/>
    <n v="2250"/>
    <n v="250"/>
    <x v="2"/>
    <x v="11"/>
    <n v="2022"/>
    <n v="1"/>
    <x v="1"/>
  </r>
  <r>
    <d v="2022-12-25T00:00:00"/>
    <s v="DH02867"/>
    <x v="8"/>
    <n v="1"/>
    <n v="4000"/>
    <n v="4000"/>
    <n v="2400"/>
    <n v="400"/>
    <n v="400"/>
    <n v="3200"/>
    <n v="800"/>
    <x v="3"/>
    <x v="11"/>
    <n v="2022"/>
    <n v="1"/>
    <x v="1"/>
  </r>
  <r>
    <d v="2022-12-25T00:00:00"/>
    <s v="DH02868"/>
    <x v="2"/>
    <n v="6"/>
    <n v="3500"/>
    <n v="21000"/>
    <n v="12600"/>
    <n v="2100"/>
    <n v="2100"/>
    <n v="16800"/>
    <n v="4200"/>
    <x v="4"/>
    <x v="11"/>
    <n v="2022"/>
    <n v="1"/>
    <x v="1"/>
  </r>
  <r>
    <d v="2022-12-25T00:00:00"/>
    <s v="DH02869"/>
    <x v="3"/>
    <n v="15"/>
    <n v="1200"/>
    <n v="18000"/>
    <n v="12600"/>
    <n v="1800"/>
    <n v="1800"/>
    <n v="16200"/>
    <n v="1800"/>
    <x v="5"/>
    <x v="11"/>
    <n v="2022"/>
    <n v="1"/>
    <x v="1"/>
  </r>
  <r>
    <d v="2022-12-25T00:00:00"/>
    <s v="DH02870"/>
    <x v="4"/>
    <n v="10"/>
    <n v="450"/>
    <n v="4500"/>
    <n v="3150"/>
    <n v="450"/>
    <n v="450"/>
    <n v="4050"/>
    <n v="450"/>
    <x v="2"/>
    <x v="11"/>
    <n v="2022"/>
    <n v="1"/>
    <x v="1"/>
  </r>
  <r>
    <d v="2022-12-25T00:00:00"/>
    <s v="DH02871"/>
    <x v="0"/>
    <n v="7"/>
    <n v="1000"/>
    <n v="7000"/>
    <n v="4900"/>
    <n v="700"/>
    <n v="700"/>
    <n v="6300"/>
    <n v="700"/>
    <x v="3"/>
    <x v="11"/>
    <n v="2022"/>
    <n v="1"/>
    <x v="0"/>
  </r>
  <r>
    <d v="2022-12-25T00:00:00"/>
    <s v="DH02872"/>
    <x v="8"/>
    <n v="1"/>
    <n v="4000"/>
    <n v="4000"/>
    <n v="2400"/>
    <n v="400"/>
    <n v="400"/>
    <n v="3200"/>
    <n v="800"/>
    <x v="1"/>
    <x v="11"/>
    <n v="2022"/>
    <n v="1"/>
    <x v="1"/>
  </r>
  <r>
    <d v="2022-12-25T00:00:00"/>
    <s v="DH02872"/>
    <x v="1"/>
    <n v="1"/>
    <n v="2500"/>
    <n v="2500"/>
    <n v="1750"/>
    <n v="250"/>
    <n v="250"/>
    <n v="2250"/>
    <n v="250"/>
    <x v="1"/>
    <x v="11"/>
    <n v="2022"/>
    <n v="0"/>
    <x v="1"/>
  </r>
  <r>
    <d v="2022-12-25T00:00:00"/>
    <s v="DH02872"/>
    <x v="2"/>
    <n v="5"/>
    <n v="3500"/>
    <n v="17500"/>
    <n v="10500"/>
    <n v="1750"/>
    <n v="1750"/>
    <n v="14000"/>
    <n v="3500"/>
    <x v="1"/>
    <x v="11"/>
    <n v="2022"/>
    <n v="0"/>
    <x v="1"/>
  </r>
  <r>
    <d v="2022-12-26T00:00:00"/>
    <s v="DH02873"/>
    <x v="6"/>
    <n v="1"/>
    <n v="1000"/>
    <n v="1000"/>
    <n v="700"/>
    <n v="100"/>
    <n v="100"/>
    <n v="900"/>
    <n v="100"/>
    <x v="1"/>
    <x v="11"/>
    <n v="2022"/>
    <n v="1"/>
    <x v="1"/>
  </r>
  <r>
    <d v="2022-12-26T00:00:00"/>
    <s v="DH02874"/>
    <x v="4"/>
    <n v="1"/>
    <n v="450"/>
    <n v="450"/>
    <n v="315"/>
    <n v="45"/>
    <n v="45"/>
    <n v="405"/>
    <n v="45"/>
    <x v="2"/>
    <x v="11"/>
    <n v="2022"/>
    <n v="1"/>
    <x v="1"/>
  </r>
  <r>
    <d v="2022-12-26T00:00:00"/>
    <s v="DH02875"/>
    <x v="5"/>
    <n v="1"/>
    <n v="500"/>
    <n v="500"/>
    <n v="350"/>
    <n v="50"/>
    <n v="50"/>
    <n v="450"/>
    <n v="50"/>
    <x v="3"/>
    <x v="11"/>
    <n v="2022"/>
    <n v="1"/>
    <x v="1"/>
  </r>
  <r>
    <d v="2022-12-26T00:00:00"/>
    <s v="DH02876"/>
    <x v="5"/>
    <n v="1"/>
    <n v="500"/>
    <n v="500"/>
    <n v="350"/>
    <n v="50"/>
    <n v="50"/>
    <n v="450"/>
    <n v="50"/>
    <x v="0"/>
    <x v="11"/>
    <n v="2022"/>
    <n v="1"/>
    <x v="1"/>
  </r>
  <r>
    <d v="2022-12-26T00:00:00"/>
    <s v="DH02877"/>
    <x v="0"/>
    <n v="5"/>
    <n v="1000"/>
    <n v="5000"/>
    <n v="3500"/>
    <n v="500"/>
    <n v="500"/>
    <n v="4500"/>
    <n v="500"/>
    <x v="1"/>
    <x v="11"/>
    <n v="2022"/>
    <n v="1"/>
    <x v="1"/>
  </r>
  <r>
    <d v="2022-12-26T00:00:00"/>
    <s v="DH02878"/>
    <x v="2"/>
    <n v="1"/>
    <n v="3500"/>
    <n v="3500"/>
    <n v="2100"/>
    <n v="350"/>
    <n v="350"/>
    <n v="2800"/>
    <n v="700"/>
    <x v="2"/>
    <x v="11"/>
    <n v="2022"/>
    <n v="1"/>
    <x v="1"/>
  </r>
  <r>
    <d v="2022-12-26T00:00:00"/>
    <s v="DH02879"/>
    <x v="1"/>
    <n v="3"/>
    <n v="2500"/>
    <n v="7500"/>
    <n v="5250"/>
    <n v="750"/>
    <n v="750"/>
    <n v="6750"/>
    <n v="750"/>
    <x v="3"/>
    <x v="11"/>
    <n v="2022"/>
    <n v="1"/>
    <x v="1"/>
  </r>
  <r>
    <d v="2022-12-26T00:00:00"/>
    <s v="DH02880"/>
    <x v="7"/>
    <n v="5"/>
    <n v="3200"/>
    <n v="16000"/>
    <n v="9600"/>
    <n v="1600"/>
    <n v="1600"/>
    <n v="12800"/>
    <n v="3200"/>
    <x v="2"/>
    <x v="11"/>
    <n v="2022"/>
    <n v="1"/>
    <x v="0"/>
  </r>
  <r>
    <d v="2022-12-27T00:00:00"/>
    <s v="DH02881"/>
    <x v="7"/>
    <n v="1"/>
    <n v="3200"/>
    <n v="3200"/>
    <n v="1920"/>
    <n v="320"/>
    <n v="320"/>
    <n v="2560"/>
    <n v="640"/>
    <x v="3"/>
    <x v="11"/>
    <n v="2022"/>
    <n v="1"/>
    <x v="0"/>
  </r>
  <r>
    <d v="2022-12-27T00:00:00"/>
    <s v="DH02882"/>
    <x v="2"/>
    <n v="1"/>
    <n v="3500"/>
    <n v="3500"/>
    <n v="2100"/>
    <n v="350"/>
    <n v="350"/>
    <n v="2800"/>
    <n v="700"/>
    <x v="4"/>
    <x v="11"/>
    <n v="2022"/>
    <n v="1"/>
    <x v="0"/>
  </r>
  <r>
    <d v="2022-12-27T00:00:00"/>
    <s v="DH02883"/>
    <x v="5"/>
    <n v="3"/>
    <n v="500"/>
    <n v="1500"/>
    <n v="1050"/>
    <n v="150"/>
    <n v="150"/>
    <n v="1350"/>
    <n v="150"/>
    <x v="5"/>
    <x v="11"/>
    <n v="2022"/>
    <n v="1"/>
    <x v="1"/>
  </r>
  <r>
    <d v="2022-12-27T00:00:00"/>
    <s v="DH02884"/>
    <x v="1"/>
    <n v="2"/>
    <n v="2500"/>
    <n v="5000"/>
    <n v="3500"/>
    <n v="500"/>
    <n v="500"/>
    <n v="4500"/>
    <n v="500"/>
    <x v="0"/>
    <x v="11"/>
    <n v="2022"/>
    <n v="1"/>
    <x v="0"/>
  </r>
  <r>
    <d v="2022-12-27T00:00:00"/>
    <s v="DH02885"/>
    <x v="3"/>
    <n v="1"/>
    <n v="1200"/>
    <n v="1200"/>
    <n v="840"/>
    <n v="120"/>
    <n v="120"/>
    <n v="1080"/>
    <n v="120"/>
    <x v="1"/>
    <x v="11"/>
    <n v="2022"/>
    <n v="1"/>
    <x v="1"/>
  </r>
  <r>
    <d v="2022-12-27T00:00:00"/>
    <s v="DH02886"/>
    <x v="0"/>
    <n v="4"/>
    <n v="1000"/>
    <n v="4000"/>
    <n v="2800"/>
    <n v="400"/>
    <n v="400"/>
    <n v="3600"/>
    <n v="400"/>
    <x v="2"/>
    <x v="11"/>
    <n v="2022"/>
    <n v="1"/>
    <x v="0"/>
  </r>
  <r>
    <d v="2022-12-27T00:00:00"/>
    <s v="DH02887"/>
    <x v="8"/>
    <n v="1"/>
    <n v="4000"/>
    <n v="4000"/>
    <n v="2400"/>
    <n v="400"/>
    <n v="400"/>
    <n v="3200"/>
    <n v="800"/>
    <x v="3"/>
    <x v="11"/>
    <n v="2022"/>
    <n v="1"/>
    <x v="0"/>
  </r>
  <r>
    <d v="2022-12-27T00:00:00"/>
    <s v="DH02888"/>
    <x v="1"/>
    <n v="4"/>
    <n v="2500"/>
    <n v="10000"/>
    <n v="7000"/>
    <n v="1000"/>
    <n v="1000"/>
    <n v="9000"/>
    <n v="1000"/>
    <x v="0"/>
    <x v="11"/>
    <n v="2022"/>
    <n v="1"/>
    <x v="1"/>
  </r>
  <r>
    <d v="2022-12-27T00:00:00"/>
    <s v="DH02888"/>
    <x v="2"/>
    <n v="3"/>
    <n v="3500"/>
    <n v="10500"/>
    <n v="6300"/>
    <n v="1050"/>
    <n v="1050"/>
    <n v="8400"/>
    <n v="2100"/>
    <x v="0"/>
    <x v="11"/>
    <n v="2022"/>
    <n v="0"/>
    <x v="1"/>
  </r>
  <r>
    <d v="2022-12-27T00:00:00"/>
    <s v="DH02888"/>
    <x v="6"/>
    <n v="1"/>
    <n v="1000"/>
    <n v="1000"/>
    <n v="700"/>
    <n v="100"/>
    <n v="100"/>
    <n v="900"/>
    <n v="100"/>
    <x v="0"/>
    <x v="11"/>
    <n v="2022"/>
    <n v="0"/>
    <x v="1"/>
  </r>
  <r>
    <d v="2022-12-27T00:00:00"/>
    <s v="DH02888"/>
    <x v="0"/>
    <n v="2"/>
    <n v="1000"/>
    <n v="2000"/>
    <n v="1400"/>
    <n v="200"/>
    <n v="200"/>
    <n v="1800"/>
    <n v="200"/>
    <x v="0"/>
    <x v="11"/>
    <n v="2022"/>
    <n v="0"/>
    <x v="1"/>
  </r>
  <r>
    <d v="2022-12-27T00:00:00"/>
    <s v="DH02888"/>
    <x v="1"/>
    <n v="4"/>
    <n v="2500"/>
    <n v="10000"/>
    <n v="7000"/>
    <n v="1000"/>
    <n v="1000"/>
    <n v="9000"/>
    <n v="1000"/>
    <x v="0"/>
    <x v="11"/>
    <n v="2022"/>
    <n v="0"/>
    <x v="1"/>
  </r>
  <r>
    <d v="2022-12-27T00:00:00"/>
    <s v="DH02888"/>
    <x v="0"/>
    <n v="5"/>
    <n v="1000"/>
    <n v="5000"/>
    <n v="3500"/>
    <n v="500"/>
    <n v="500"/>
    <n v="4500"/>
    <n v="500"/>
    <x v="0"/>
    <x v="11"/>
    <n v="2022"/>
    <n v="0"/>
    <x v="1"/>
  </r>
  <r>
    <d v="2022-12-27T00:00:00"/>
    <s v="DH02888"/>
    <x v="0"/>
    <n v="8"/>
    <n v="1000"/>
    <n v="8000"/>
    <n v="5600"/>
    <n v="800"/>
    <n v="800"/>
    <n v="7200"/>
    <n v="800"/>
    <x v="0"/>
    <x v="11"/>
    <n v="2022"/>
    <n v="0"/>
    <x v="1"/>
  </r>
  <r>
    <d v="2022-12-27T00:00:00"/>
    <s v="DH02888"/>
    <x v="1"/>
    <n v="2"/>
    <n v="2500"/>
    <n v="5000"/>
    <n v="3500"/>
    <n v="500"/>
    <n v="500"/>
    <n v="4500"/>
    <n v="500"/>
    <x v="0"/>
    <x v="11"/>
    <n v="2022"/>
    <n v="0"/>
    <x v="1"/>
  </r>
  <r>
    <d v="2022-12-28T00:00:00"/>
    <s v="DH02889"/>
    <x v="2"/>
    <n v="1"/>
    <n v="3500"/>
    <n v="3500"/>
    <n v="2100"/>
    <n v="350"/>
    <n v="350"/>
    <n v="2800"/>
    <n v="700"/>
    <x v="4"/>
    <x v="11"/>
    <n v="2022"/>
    <n v="1"/>
    <x v="1"/>
  </r>
  <r>
    <d v="2022-12-28T00:00:00"/>
    <s v="DH02890"/>
    <x v="3"/>
    <n v="7"/>
    <n v="1200"/>
    <n v="8400"/>
    <n v="5880"/>
    <n v="840"/>
    <n v="840"/>
    <n v="7560"/>
    <n v="840"/>
    <x v="5"/>
    <x v="11"/>
    <n v="2022"/>
    <n v="1"/>
    <x v="1"/>
  </r>
  <r>
    <d v="2022-12-28T00:00:00"/>
    <s v="DH02891"/>
    <x v="4"/>
    <n v="8"/>
    <n v="450"/>
    <n v="3600"/>
    <n v="2520"/>
    <n v="360"/>
    <n v="360"/>
    <n v="3240"/>
    <n v="360"/>
    <x v="0"/>
    <x v="11"/>
    <n v="2022"/>
    <n v="1"/>
    <x v="1"/>
  </r>
  <r>
    <d v="2022-12-28T00:00:00"/>
    <s v="DH02892"/>
    <x v="5"/>
    <n v="1"/>
    <n v="500"/>
    <n v="500"/>
    <n v="350"/>
    <n v="50"/>
    <n v="50"/>
    <n v="450"/>
    <n v="50"/>
    <x v="1"/>
    <x v="11"/>
    <n v="2022"/>
    <n v="1"/>
    <x v="1"/>
  </r>
  <r>
    <d v="2022-12-28T00:00:00"/>
    <s v="DH02893"/>
    <x v="6"/>
    <n v="2"/>
    <n v="1000"/>
    <n v="2000"/>
    <n v="1400"/>
    <n v="200"/>
    <n v="200"/>
    <n v="1800"/>
    <n v="200"/>
    <x v="2"/>
    <x v="11"/>
    <n v="2022"/>
    <n v="1"/>
    <x v="0"/>
  </r>
  <r>
    <d v="2022-12-28T00:00:00"/>
    <s v="DH02894"/>
    <x v="7"/>
    <n v="4"/>
    <n v="3200"/>
    <n v="12800"/>
    <n v="7680"/>
    <n v="1280"/>
    <n v="1280"/>
    <n v="10240"/>
    <n v="2560"/>
    <x v="3"/>
    <x v="11"/>
    <n v="2022"/>
    <n v="1"/>
    <x v="1"/>
  </r>
  <r>
    <d v="2022-12-28T00:00:00"/>
    <s v="DH02895"/>
    <x v="8"/>
    <n v="1"/>
    <n v="4000"/>
    <n v="4000"/>
    <n v="2400"/>
    <n v="400"/>
    <n v="400"/>
    <n v="3200"/>
    <n v="800"/>
    <x v="4"/>
    <x v="11"/>
    <n v="2022"/>
    <n v="1"/>
    <x v="0"/>
  </r>
  <r>
    <d v="2022-12-28T00:00:00"/>
    <s v="DH02896"/>
    <x v="8"/>
    <n v="1"/>
    <n v="4000"/>
    <n v="4000"/>
    <n v="2400"/>
    <n v="400"/>
    <n v="400"/>
    <n v="3200"/>
    <n v="800"/>
    <x v="5"/>
    <x v="11"/>
    <n v="2022"/>
    <n v="1"/>
    <x v="0"/>
  </r>
  <r>
    <d v="2022-12-29T00:00:00"/>
    <s v="DH02897"/>
    <x v="8"/>
    <n v="1"/>
    <n v="4000"/>
    <n v="4000"/>
    <n v="2400"/>
    <n v="400"/>
    <n v="400"/>
    <n v="3200"/>
    <n v="800"/>
    <x v="4"/>
    <x v="11"/>
    <n v="2022"/>
    <n v="1"/>
    <x v="1"/>
  </r>
  <r>
    <d v="2022-12-29T00:00:00"/>
    <s v="DH02898"/>
    <x v="2"/>
    <n v="1"/>
    <n v="3500"/>
    <n v="3500"/>
    <n v="2100"/>
    <n v="350"/>
    <n v="350"/>
    <n v="2800"/>
    <n v="700"/>
    <x v="5"/>
    <x v="11"/>
    <n v="2022"/>
    <n v="1"/>
    <x v="1"/>
  </r>
  <r>
    <d v="2022-12-29T00:00:00"/>
    <s v="DH02899"/>
    <x v="3"/>
    <n v="2"/>
    <n v="1200"/>
    <n v="2400"/>
    <n v="1680"/>
    <n v="240"/>
    <n v="240"/>
    <n v="2160"/>
    <n v="240"/>
    <x v="0"/>
    <x v="11"/>
    <n v="2022"/>
    <n v="1"/>
    <x v="1"/>
  </r>
  <r>
    <d v="2022-12-29T00:00:00"/>
    <s v="DH02900"/>
    <x v="4"/>
    <n v="10"/>
    <n v="450"/>
    <n v="4500"/>
    <n v="3150"/>
    <n v="450"/>
    <n v="450"/>
    <n v="4050"/>
    <n v="450"/>
    <x v="1"/>
    <x v="11"/>
    <n v="2022"/>
    <n v="1"/>
    <x v="1"/>
  </r>
  <r>
    <d v="2022-12-29T00:00:00"/>
    <s v="DH02901"/>
    <x v="5"/>
    <n v="6"/>
    <n v="500"/>
    <n v="3000"/>
    <n v="2100"/>
    <n v="300"/>
    <n v="300"/>
    <n v="2700"/>
    <n v="300"/>
    <x v="2"/>
    <x v="11"/>
    <n v="2022"/>
    <n v="1"/>
    <x v="1"/>
  </r>
  <r>
    <d v="2022-12-29T00:00:00"/>
    <s v="DH02902"/>
    <x v="6"/>
    <n v="1"/>
    <n v="1000"/>
    <n v="1000"/>
    <n v="700"/>
    <n v="100"/>
    <n v="100"/>
    <n v="900"/>
    <n v="100"/>
    <x v="3"/>
    <x v="11"/>
    <n v="2022"/>
    <n v="1"/>
    <x v="1"/>
  </r>
  <r>
    <d v="2022-12-29T00:00:00"/>
    <s v="DH02903"/>
    <x v="6"/>
    <n v="1"/>
    <n v="1000"/>
    <n v="1000"/>
    <n v="700"/>
    <n v="100"/>
    <n v="100"/>
    <n v="900"/>
    <n v="100"/>
    <x v="0"/>
    <x v="11"/>
    <n v="2022"/>
    <n v="1"/>
    <x v="1"/>
  </r>
  <r>
    <d v="2022-12-29T00:00:00"/>
    <s v="DH02904"/>
    <x v="8"/>
    <n v="1"/>
    <n v="4000"/>
    <n v="4000"/>
    <n v="2400"/>
    <n v="400"/>
    <n v="400"/>
    <n v="3200"/>
    <n v="800"/>
    <x v="0"/>
    <x v="11"/>
    <n v="2022"/>
    <n v="1"/>
    <x v="1"/>
  </r>
  <r>
    <d v="2022-12-29T00:00:00"/>
    <s v="DH02904"/>
    <x v="0"/>
    <n v="3"/>
    <n v="1000"/>
    <n v="3000"/>
    <n v="2100"/>
    <n v="300"/>
    <n v="300"/>
    <n v="2700"/>
    <n v="300"/>
    <x v="0"/>
    <x v="11"/>
    <n v="2022"/>
    <n v="0"/>
    <x v="1"/>
  </r>
  <r>
    <d v="2022-12-29T00:00:00"/>
    <s v="DH02904"/>
    <x v="1"/>
    <n v="4"/>
    <n v="2500"/>
    <n v="10000"/>
    <n v="7000"/>
    <n v="1000"/>
    <n v="1000"/>
    <n v="9000"/>
    <n v="1000"/>
    <x v="0"/>
    <x v="11"/>
    <n v="2022"/>
    <n v="0"/>
    <x v="1"/>
  </r>
  <r>
    <d v="2022-12-30T00:00:00"/>
    <s v="DH02905"/>
    <x v="0"/>
    <n v="1"/>
    <n v="1000"/>
    <n v="1000"/>
    <n v="700"/>
    <n v="100"/>
    <n v="100"/>
    <n v="900"/>
    <n v="100"/>
    <x v="4"/>
    <x v="11"/>
    <n v="2022"/>
    <n v="1"/>
    <x v="0"/>
  </r>
  <r>
    <d v="2022-12-30T00:00:00"/>
    <s v="DH02906"/>
    <x v="1"/>
    <n v="2"/>
    <n v="2500"/>
    <n v="5000"/>
    <n v="3500"/>
    <n v="500"/>
    <n v="500"/>
    <n v="4500"/>
    <n v="500"/>
    <x v="5"/>
    <x v="11"/>
    <n v="2022"/>
    <n v="1"/>
    <x v="0"/>
  </r>
  <r>
    <d v="2022-12-30T00:00:00"/>
    <s v="DH02907"/>
    <x v="8"/>
    <n v="1"/>
    <n v="4000"/>
    <n v="4000"/>
    <n v="2400"/>
    <n v="400"/>
    <n v="400"/>
    <n v="3200"/>
    <n v="800"/>
    <x v="0"/>
    <x v="11"/>
    <n v="2022"/>
    <n v="1"/>
    <x v="1"/>
  </r>
  <r>
    <d v="2022-12-30T00:00:00"/>
    <s v="DH02908"/>
    <x v="2"/>
    <n v="1"/>
    <n v="3500"/>
    <n v="3500"/>
    <n v="2100"/>
    <n v="350"/>
    <n v="350"/>
    <n v="2800"/>
    <n v="700"/>
    <x v="1"/>
    <x v="11"/>
    <n v="2022"/>
    <n v="1"/>
    <x v="0"/>
  </r>
  <r>
    <d v="2022-12-30T00:00:00"/>
    <s v="DH02909"/>
    <x v="3"/>
    <n v="1"/>
    <n v="1200"/>
    <n v="1200"/>
    <n v="840"/>
    <n v="120"/>
    <n v="120"/>
    <n v="1080"/>
    <n v="120"/>
    <x v="2"/>
    <x v="11"/>
    <n v="2022"/>
    <n v="1"/>
    <x v="0"/>
  </r>
  <r>
    <d v="2022-12-30T00:00:00"/>
    <s v="DH02910"/>
    <x v="4"/>
    <n v="3"/>
    <n v="450"/>
    <n v="1350"/>
    <n v="944.99999999999989"/>
    <n v="135"/>
    <n v="135"/>
    <n v="1215"/>
    <n v="135.00000000000011"/>
    <x v="3"/>
    <x v="11"/>
    <n v="2022"/>
    <n v="1"/>
    <x v="1"/>
  </r>
  <r>
    <d v="2022-12-30T00:00:00"/>
    <s v="DH02911"/>
    <x v="0"/>
    <n v="2"/>
    <n v="1000"/>
    <n v="2000"/>
    <n v="1400"/>
    <n v="200"/>
    <n v="200"/>
    <n v="1800"/>
    <n v="200"/>
    <x v="4"/>
    <x v="11"/>
    <n v="2022"/>
    <n v="1"/>
    <x v="1"/>
  </r>
  <r>
    <d v="2022-12-30T00:00:00"/>
    <s v="DH02912"/>
    <x v="8"/>
    <n v="1"/>
    <n v="4000"/>
    <n v="4000"/>
    <n v="2400"/>
    <n v="400"/>
    <n v="400"/>
    <n v="3200"/>
    <n v="800"/>
    <x v="5"/>
    <x v="11"/>
    <n v="2022"/>
    <n v="1"/>
    <x v="0"/>
  </r>
  <r>
    <d v="2022-12-31T00:00:00"/>
    <s v="DH02913"/>
    <x v="1"/>
    <n v="4"/>
    <n v="2500"/>
    <n v="10000"/>
    <n v="7000"/>
    <n v="1000"/>
    <n v="1000"/>
    <n v="9000"/>
    <n v="1000"/>
    <x v="2"/>
    <x v="11"/>
    <n v="2022"/>
    <n v="1"/>
    <x v="1"/>
  </r>
  <r>
    <d v="2022-12-31T00:00:00"/>
    <s v="DH02914"/>
    <x v="2"/>
    <n v="6"/>
    <n v="3500"/>
    <n v="21000"/>
    <n v="12600"/>
    <n v="2100"/>
    <n v="2100"/>
    <n v="16800"/>
    <n v="4200"/>
    <x v="3"/>
    <x v="11"/>
    <n v="2022"/>
    <n v="1"/>
    <x v="0"/>
  </r>
  <r>
    <d v="2022-12-31T00:00:00"/>
    <s v="DH02915"/>
    <x v="6"/>
    <n v="8"/>
    <n v="1000"/>
    <n v="8000"/>
    <n v="5600"/>
    <n v="800"/>
    <n v="800"/>
    <n v="7200"/>
    <n v="800"/>
    <x v="4"/>
    <x v="11"/>
    <n v="2022"/>
    <n v="1"/>
    <x v="0"/>
  </r>
  <r>
    <d v="2022-12-31T00:00:00"/>
    <s v="DH02916"/>
    <x v="4"/>
    <n v="9"/>
    <n v="450"/>
    <n v="4050"/>
    <n v="2835"/>
    <n v="405"/>
    <n v="405"/>
    <n v="3645"/>
    <n v="405"/>
    <x v="5"/>
    <x v="11"/>
    <n v="2022"/>
    <n v="1"/>
    <x v="1"/>
  </r>
  <r>
    <d v="2022-12-31T00:00:00"/>
    <s v="DH02917"/>
    <x v="5"/>
    <n v="10"/>
    <n v="500"/>
    <n v="5000"/>
    <n v="3500"/>
    <n v="500"/>
    <n v="500"/>
    <n v="4500"/>
    <n v="500"/>
    <x v="0"/>
    <x v="11"/>
    <n v="2022"/>
    <n v="1"/>
    <x v="1"/>
  </r>
  <r>
    <d v="2022-12-31T00:00:00"/>
    <s v="DH02918"/>
    <x v="5"/>
    <n v="12"/>
    <n v="500"/>
    <n v="6000"/>
    <n v="4200"/>
    <n v="600"/>
    <n v="600"/>
    <n v="5400"/>
    <n v="600"/>
    <x v="1"/>
    <x v="11"/>
    <n v="2022"/>
    <n v="1"/>
    <x v="0"/>
  </r>
  <r>
    <d v="2022-12-31T00:00:00"/>
    <s v="DH02919"/>
    <x v="0"/>
    <n v="5"/>
    <n v="1000"/>
    <n v="5000"/>
    <n v="3500"/>
    <n v="500"/>
    <n v="500"/>
    <n v="4500"/>
    <n v="500"/>
    <x v="2"/>
    <x v="11"/>
    <n v="2022"/>
    <n v="1"/>
    <x v="1"/>
  </r>
  <r>
    <d v="2022-12-31T00:00:00"/>
    <s v="DH02920"/>
    <x v="2"/>
    <n v="16"/>
    <n v="3500"/>
    <n v="56000"/>
    <n v="33600"/>
    <n v="5600"/>
    <n v="5600"/>
    <n v="44800"/>
    <n v="11200"/>
    <x v="3"/>
    <x v="11"/>
    <n v="2022"/>
    <n v="1"/>
    <x v="0"/>
  </r>
  <r>
    <d v="2022-12-31T00:00:00"/>
    <s v="DH02920"/>
    <x v="1"/>
    <n v="1"/>
    <n v="2500"/>
    <n v="2500"/>
    <n v="1750"/>
    <n v="250"/>
    <n v="250"/>
    <n v="2250"/>
    <n v="250"/>
    <x v="3"/>
    <x v="11"/>
    <n v="2022"/>
    <n v="0"/>
    <x v="0"/>
  </r>
  <r>
    <d v="2022-12-31T00:00:00"/>
    <s v="DH02920"/>
    <x v="7"/>
    <n v="1"/>
    <n v="3200"/>
    <n v="3200"/>
    <n v="1920"/>
    <n v="320"/>
    <n v="320"/>
    <n v="2560"/>
    <n v="640"/>
    <x v="3"/>
    <x v="11"/>
    <n v="2022"/>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6E04F-4A34-457F-A3CA-86D3448BCBA4}" name="PivotTable10" cacheId="2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PRODUCT">
  <location ref="B6:C15" firstHeaderRow="1" firstDataRow="1" firstDataCol="1"/>
  <pivotFields count="16">
    <pivotField numFmtId="14" showAll="0" defaultSubtotal="0"/>
    <pivotField showAll="0" defaultSubtotal="0"/>
    <pivotField axis="axisRow" showAll="0" defaultSubtotal="0">
      <items count="9">
        <item x="0"/>
        <item x="1"/>
        <item x="2"/>
        <item x="3"/>
        <item x="4"/>
        <item x="5"/>
        <item x="6"/>
        <item x="7"/>
        <item x="8"/>
      </items>
    </pivotField>
    <pivotField showAll="0" defaultSubtotal="0"/>
    <pivotField numFmtId="165" showAll="0" defaultSubtotal="0"/>
    <pivotField dataField="1" numFmtId="165" showAll="0" defaultSubtotal="0"/>
    <pivotField numFmtId="165" showAll="0" defaultSubtotal="0"/>
    <pivotField numFmtId="165" showAll="0" defaultSubtotal="0"/>
    <pivotField numFmtId="165" showAll="0" defaultSubtotal="0"/>
    <pivotField numFmtId="165" subtotalTop="0" showAll="0" defaultSubtotal="0"/>
    <pivotField numFmtId="165" showAll="0" defaultSubtotal="0"/>
    <pivotField showAll="0" defaultSubtotal="0">
      <items count="6">
        <item x="4"/>
        <item x="5"/>
        <item x="3"/>
        <item x="1"/>
        <item x="2"/>
        <item x="0"/>
      </items>
    </pivotField>
    <pivotField showAll="0" defaultSubtotal="0">
      <items count="12">
        <item x="0"/>
        <item x="1"/>
        <item x="2"/>
        <item x="3"/>
        <item x="4"/>
        <item x="5"/>
        <item x="6"/>
        <item x="7"/>
        <item x="8"/>
        <item x="9"/>
        <item x="10"/>
        <item x="11"/>
      </items>
    </pivotField>
    <pivotField showAll="0" defaultSubtotal="0"/>
    <pivotField showAll="0" defaultSubtotal="0"/>
    <pivotField showAll="0" defaultSubtotal="0">
      <items count="2">
        <item x="1"/>
        <item x="0"/>
      </items>
    </pivotField>
  </pivotFields>
  <rowFields count="1">
    <field x="2"/>
  </rowFields>
  <rowItems count="9">
    <i>
      <x/>
    </i>
    <i>
      <x v="1"/>
    </i>
    <i>
      <x v="2"/>
    </i>
    <i>
      <x v="3"/>
    </i>
    <i>
      <x v="4"/>
    </i>
    <i>
      <x v="5"/>
    </i>
    <i>
      <x v="6"/>
    </i>
    <i>
      <x v="7"/>
    </i>
    <i>
      <x v="8"/>
    </i>
  </rowItems>
  <colItems count="1">
    <i/>
  </colItems>
  <dataFields count="1">
    <dataField name="REVENUE_$" fld="5" baseField="0" baseItem="0" numFmtId="167"/>
  </dataFields>
  <formats count="6">
    <format dxfId="195">
      <pivotArea outline="0" collapsedLevelsAreSubtotals="1" fieldPosition="0"/>
    </format>
    <format dxfId="194">
      <pivotArea type="all" dataOnly="0" outline="0" fieldPosition="0"/>
    </format>
    <format dxfId="193">
      <pivotArea outline="0" collapsedLevelsAreSubtotals="1" fieldPosition="0"/>
    </format>
    <format dxfId="192">
      <pivotArea field="2" type="button" dataOnly="0" labelOnly="1" outline="0" axis="axisRow" fieldPosition="0"/>
    </format>
    <format dxfId="191">
      <pivotArea dataOnly="0" labelOnly="1" fieldPosition="0">
        <references count="1">
          <reference field="2" count="0"/>
        </references>
      </pivotArea>
    </format>
    <format dxfId="190">
      <pivotArea dataOnly="0" labelOnly="1" outline="0" axis="axisValues" fieldPosition="0"/>
    </format>
  </formats>
  <chartFormats count="20">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2" count="1" selected="0">
            <x v="0"/>
          </reference>
        </references>
      </pivotArea>
    </chartFormat>
    <chartFormat chart="6" format="13">
      <pivotArea type="data" outline="0" fieldPosition="0">
        <references count="2">
          <reference field="4294967294" count="1" selected="0">
            <x v="0"/>
          </reference>
          <reference field="2" count="1" selected="0">
            <x v="1"/>
          </reference>
        </references>
      </pivotArea>
    </chartFormat>
    <chartFormat chart="6" format="14">
      <pivotArea type="data" outline="0" fieldPosition="0">
        <references count="2">
          <reference field="4294967294" count="1" selected="0">
            <x v="0"/>
          </reference>
          <reference field="2" count="1" selected="0">
            <x v="2"/>
          </reference>
        </references>
      </pivotArea>
    </chartFormat>
    <chartFormat chart="6" format="15">
      <pivotArea type="data" outline="0" fieldPosition="0">
        <references count="2">
          <reference field="4294967294" count="1" selected="0">
            <x v="0"/>
          </reference>
          <reference field="2" count="1" selected="0">
            <x v="3"/>
          </reference>
        </references>
      </pivotArea>
    </chartFormat>
    <chartFormat chart="6" format="16">
      <pivotArea type="data" outline="0" fieldPosition="0">
        <references count="2">
          <reference field="4294967294" count="1" selected="0">
            <x v="0"/>
          </reference>
          <reference field="2" count="1" selected="0">
            <x v="4"/>
          </reference>
        </references>
      </pivotArea>
    </chartFormat>
    <chartFormat chart="6" format="17">
      <pivotArea type="data" outline="0" fieldPosition="0">
        <references count="2">
          <reference field="4294967294" count="1" selected="0">
            <x v="0"/>
          </reference>
          <reference field="2" count="1" selected="0">
            <x v="5"/>
          </reference>
        </references>
      </pivotArea>
    </chartFormat>
    <chartFormat chart="6" format="18">
      <pivotArea type="data" outline="0" fieldPosition="0">
        <references count="2">
          <reference field="4294967294" count="1" selected="0">
            <x v="0"/>
          </reference>
          <reference field="2" count="1" selected="0">
            <x v="6"/>
          </reference>
        </references>
      </pivotArea>
    </chartFormat>
    <chartFormat chart="6" format="19">
      <pivotArea type="data" outline="0" fieldPosition="0">
        <references count="2">
          <reference field="4294967294" count="1" selected="0">
            <x v="0"/>
          </reference>
          <reference field="2" count="1" selected="0">
            <x v="7"/>
          </reference>
        </references>
      </pivotArea>
    </chartFormat>
    <chartFormat chart="6" format="20">
      <pivotArea type="data" outline="0" fieldPosition="0">
        <references count="2">
          <reference field="4294967294" count="1" selected="0">
            <x v="0"/>
          </reference>
          <reference field="2" count="1" selected="0">
            <x v="8"/>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2" count="1" selected="0">
            <x v="0"/>
          </reference>
        </references>
      </pivotArea>
    </chartFormat>
    <chartFormat chart="7" format="13">
      <pivotArea type="data" outline="0" fieldPosition="0">
        <references count="2">
          <reference field="4294967294" count="1" selected="0">
            <x v="0"/>
          </reference>
          <reference field="2" count="1" selected="0">
            <x v="1"/>
          </reference>
        </references>
      </pivotArea>
    </chartFormat>
    <chartFormat chart="7" format="14">
      <pivotArea type="data" outline="0" fieldPosition="0">
        <references count="2">
          <reference field="4294967294" count="1" selected="0">
            <x v="0"/>
          </reference>
          <reference field="2" count="1" selected="0">
            <x v="2"/>
          </reference>
        </references>
      </pivotArea>
    </chartFormat>
    <chartFormat chart="7" format="15">
      <pivotArea type="data" outline="0" fieldPosition="0">
        <references count="2">
          <reference field="4294967294" count="1" selected="0">
            <x v="0"/>
          </reference>
          <reference field="2" count="1" selected="0">
            <x v="3"/>
          </reference>
        </references>
      </pivotArea>
    </chartFormat>
    <chartFormat chart="7" format="16">
      <pivotArea type="data" outline="0" fieldPosition="0">
        <references count="2">
          <reference field="4294967294" count="1" selected="0">
            <x v="0"/>
          </reference>
          <reference field="2" count="1" selected="0">
            <x v="4"/>
          </reference>
        </references>
      </pivotArea>
    </chartFormat>
    <chartFormat chart="7" format="17">
      <pivotArea type="data" outline="0" fieldPosition="0">
        <references count="2">
          <reference field="4294967294" count="1" selected="0">
            <x v="0"/>
          </reference>
          <reference field="2" count="1" selected="0">
            <x v="5"/>
          </reference>
        </references>
      </pivotArea>
    </chartFormat>
    <chartFormat chart="7" format="18">
      <pivotArea type="data" outline="0" fieldPosition="0">
        <references count="2">
          <reference field="4294967294" count="1" selected="0">
            <x v="0"/>
          </reference>
          <reference field="2" count="1" selected="0">
            <x v="6"/>
          </reference>
        </references>
      </pivotArea>
    </chartFormat>
    <chartFormat chart="7" format="19">
      <pivotArea type="data" outline="0" fieldPosition="0">
        <references count="2">
          <reference field="4294967294" count="1" selected="0">
            <x v="0"/>
          </reference>
          <reference field="2" count="1" selected="0">
            <x v="7"/>
          </reference>
        </references>
      </pivotArea>
    </chartFormat>
    <chartFormat chart="7" format="20">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C1096-95E2-47FE-B707-36718D20BCDA}" name="PivotTable5" cacheId="29"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2:E3" firstHeaderRow="0" firstDataRow="1" firstDataCol="0"/>
  <pivotFields count="16">
    <pivotField numFmtId="14" showAll="0"/>
    <pivotField showAll="0"/>
    <pivotField showAll="0">
      <items count="10">
        <item x="0"/>
        <item x="1"/>
        <item x="2"/>
        <item x="3"/>
        <item x="4"/>
        <item x="5"/>
        <item x="6"/>
        <item x="7"/>
        <item x="8"/>
        <item t="default"/>
      </items>
    </pivotField>
    <pivotField showAll="0"/>
    <pivotField numFmtId="165" showAll="0"/>
    <pivotField dataField="1" numFmtId="165" showAll="0"/>
    <pivotField numFmtId="165" showAll="0"/>
    <pivotField numFmtId="165" showAll="0"/>
    <pivotField numFmtId="165" showAll="0"/>
    <pivotField dataField="1" numFmtId="165" showAll="0"/>
    <pivotField dataField="1" numFmtId="165" showAll="0"/>
    <pivotField showAll="0">
      <items count="7">
        <item x="4"/>
        <item x="5"/>
        <item x="3"/>
        <item x="1"/>
        <item x="2"/>
        <item x="0"/>
        <item t="default"/>
      </items>
    </pivotField>
    <pivotField showAll="0">
      <items count="13">
        <item x="0"/>
        <item x="1"/>
        <item x="2"/>
        <item x="3"/>
        <item x="4"/>
        <item x="5"/>
        <item x="6"/>
        <item x="7"/>
        <item x="8"/>
        <item x="9"/>
        <item x="10"/>
        <item x="11"/>
        <item t="default"/>
      </items>
    </pivotField>
    <pivotField showAll="0"/>
    <pivotField dataField="1" showAll="0"/>
    <pivotField showAll="0">
      <items count="3">
        <item x="1"/>
        <item x="0"/>
        <item t="default"/>
      </items>
    </pivotField>
  </pivotFields>
  <rowItems count="1">
    <i/>
  </rowItems>
  <colFields count="1">
    <field x="-2"/>
  </colFields>
  <colItems count="4">
    <i>
      <x/>
    </i>
    <i i="1">
      <x v="1"/>
    </i>
    <i i="2">
      <x v="2"/>
    </i>
    <i i="3">
      <x v="3"/>
    </i>
  </colItems>
  <dataFields count="4">
    <dataField name="REVENUE_$" fld="5" baseField="0" baseItem="0" numFmtId="167"/>
    <dataField name="TOTALCOST" fld="9" baseField="0" baseItem="0" numFmtId="167"/>
    <dataField name="PROFIT_$" fld="10" baseField="0" baseItem="0" numFmtId="167"/>
    <dataField name="CNT ORDER" fld="14" baseField="0" baseItem="0" numFmtId="165"/>
  </dataFields>
  <formats count="6">
    <format dxfId="201">
      <pivotArea outline="0" collapsedLevelsAreSubtotals="1" fieldPosition="0">
        <references count="1">
          <reference field="4294967294" count="2" selected="0">
            <x v="0"/>
            <x v="2"/>
          </reference>
        </references>
      </pivotArea>
    </format>
    <format dxfId="200">
      <pivotArea outline="0" collapsedLevelsAreSubtotals="1" fieldPosition="0">
        <references count="1">
          <reference field="4294967294" count="1" selected="0">
            <x v="3"/>
          </reference>
        </references>
      </pivotArea>
    </format>
    <format dxfId="199">
      <pivotArea outline="0" collapsedLevelsAreSubtotals="1" fieldPosition="0">
        <references count="1">
          <reference field="4294967294" count="1" selected="0">
            <x v="1"/>
          </reference>
        </references>
      </pivotArea>
    </format>
    <format dxfId="198">
      <pivotArea type="all" dataOnly="0" outline="0" fieldPosition="0"/>
    </format>
    <format dxfId="197">
      <pivotArea outline="0" collapsedLevelsAreSubtotals="1" fieldPosition="0"/>
    </format>
    <format dxfId="19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D0B3EB-6135-429C-BF4B-70EA380303FC}" name="PivotTable15" cacheId="2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MONTH" colHeaderCaption="PRODUCT">
  <location ref="B22:L35" firstHeaderRow="1" firstDataRow="2" firstDataCol="1"/>
  <pivotFields count="16">
    <pivotField numFmtId="14" showAll="0"/>
    <pivotField showAll="0"/>
    <pivotField axis="axisCol" showAll="0">
      <items count="10">
        <item x="0"/>
        <item x="1"/>
        <item x="2"/>
        <item x="3"/>
        <item x="4"/>
        <item x="5"/>
        <item x="6"/>
        <item x="7"/>
        <item x="8"/>
        <item t="default"/>
      </items>
    </pivotField>
    <pivotField showAll="0"/>
    <pivotField numFmtId="165" showAll="0"/>
    <pivotField dataField="1" numFmtId="165" showAll="0"/>
    <pivotField numFmtId="165" showAll="0"/>
    <pivotField numFmtId="165" showAll="0"/>
    <pivotField numFmtId="165" showAll="0"/>
    <pivotField numFmtId="165" showAll="0"/>
    <pivotField numFmtId="165" showAll="0"/>
    <pivotField showAll="0">
      <items count="7">
        <item x="4"/>
        <item x="5"/>
        <item x="3"/>
        <item x="1"/>
        <item x="2"/>
        <item x="0"/>
        <item t="default"/>
      </items>
    </pivotField>
    <pivotField axis="axisRow"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s>
  <rowFields count="1">
    <field x="12"/>
  </rowFields>
  <rowItems count="12">
    <i>
      <x/>
    </i>
    <i>
      <x v="1"/>
    </i>
    <i>
      <x v="2"/>
    </i>
    <i>
      <x v="3"/>
    </i>
    <i>
      <x v="4"/>
    </i>
    <i>
      <x v="5"/>
    </i>
    <i>
      <x v="6"/>
    </i>
    <i>
      <x v="7"/>
    </i>
    <i>
      <x v="8"/>
    </i>
    <i>
      <x v="9"/>
    </i>
    <i>
      <x v="10"/>
    </i>
    <i>
      <x v="11"/>
    </i>
  </rowItems>
  <colFields count="1">
    <field x="2"/>
  </colFields>
  <colItems count="10">
    <i>
      <x/>
    </i>
    <i>
      <x v="1"/>
    </i>
    <i>
      <x v="2"/>
    </i>
    <i>
      <x v="3"/>
    </i>
    <i>
      <x v="4"/>
    </i>
    <i>
      <x v="5"/>
    </i>
    <i>
      <x v="6"/>
    </i>
    <i>
      <x v="7"/>
    </i>
    <i>
      <x v="8"/>
    </i>
    <i t="grand">
      <x/>
    </i>
  </colItems>
  <dataFields count="1">
    <dataField name="REVENUE_$" fld="5" baseField="0" baseItem="0" numFmtId="165"/>
  </dataFields>
  <formats count="10">
    <format dxfId="211">
      <pivotArea outline="0" collapsedLevelsAreSubtotals="1" fieldPosition="0"/>
    </format>
    <format dxfId="210">
      <pivotArea type="all" dataOnly="0" outline="0" fieldPosition="0"/>
    </format>
    <format dxfId="209">
      <pivotArea outline="0" collapsedLevelsAreSubtotals="1" fieldPosition="0"/>
    </format>
    <format dxfId="208">
      <pivotArea type="origin" dataOnly="0" labelOnly="1" outline="0" fieldPosition="0"/>
    </format>
    <format dxfId="207">
      <pivotArea field="2" type="button" dataOnly="0" labelOnly="1" outline="0" axis="axisCol" fieldPosition="0"/>
    </format>
    <format dxfId="206">
      <pivotArea type="topRight" dataOnly="0" labelOnly="1" outline="0" fieldPosition="0"/>
    </format>
    <format dxfId="205">
      <pivotArea field="12" type="button" dataOnly="0" labelOnly="1" outline="0" axis="axisRow" fieldPosition="0"/>
    </format>
    <format dxfId="204">
      <pivotArea dataOnly="0" labelOnly="1" fieldPosition="0">
        <references count="1">
          <reference field="12" count="0"/>
        </references>
      </pivotArea>
    </format>
    <format dxfId="203">
      <pivotArea dataOnly="0" labelOnly="1" fieldPosition="0">
        <references count="1">
          <reference field="2" count="0"/>
        </references>
      </pivotArea>
    </format>
    <format dxfId="202">
      <pivotArea dataOnly="0" labelOnly="1" grandCol="1" outline="0" fieldPosition="0"/>
    </format>
  </formats>
  <chartFormats count="9">
    <chartFormat chart="5" format="18" series="1">
      <pivotArea type="data" outline="0" fieldPosition="0">
        <references count="2">
          <reference field="4294967294" count="1" selected="0">
            <x v="0"/>
          </reference>
          <reference field="2" count="1" selected="0">
            <x v="0"/>
          </reference>
        </references>
      </pivotArea>
    </chartFormat>
    <chartFormat chart="5" format="19" series="1">
      <pivotArea type="data" outline="0" fieldPosition="0">
        <references count="2">
          <reference field="4294967294" count="1" selected="0">
            <x v="0"/>
          </reference>
          <reference field="2" count="1" selected="0">
            <x v="1"/>
          </reference>
        </references>
      </pivotArea>
    </chartFormat>
    <chartFormat chart="5" format="20" series="1">
      <pivotArea type="data" outline="0" fieldPosition="0">
        <references count="2">
          <reference field="4294967294" count="1" selected="0">
            <x v="0"/>
          </reference>
          <reference field="2" count="1" selected="0">
            <x v="2"/>
          </reference>
        </references>
      </pivotArea>
    </chartFormat>
    <chartFormat chart="5" format="21" series="1">
      <pivotArea type="data" outline="0" fieldPosition="0">
        <references count="2">
          <reference field="4294967294" count="1" selected="0">
            <x v="0"/>
          </reference>
          <reference field="2" count="1" selected="0">
            <x v="3"/>
          </reference>
        </references>
      </pivotArea>
    </chartFormat>
    <chartFormat chart="5" format="22" series="1">
      <pivotArea type="data" outline="0" fieldPosition="0">
        <references count="2">
          <reference field="4294967294" count="1" selected="0">
            <x v="0"/>
          </reference>
          <reference field="2" count="1" selected="0">
            <x v="4"/>
          </reference>
        </references>
      </pivotArea>
    </chartFormat>
    <chartFormat chart="5" format="23" series="1">
      <pivotArea type="data" outline="0" fieldPosition="0">
        <references count="2">
          <reference field="4294967294" count="1" selected="0">
            <x v="0"/>
          </reference>
          <reference field="2" count="1" selected="0">
            <x v="5"/>
          </reference>
        </references>
      </pivotArea>
    </chartFormat>
    <chartFormat chart="5" format="24" series="1">
      <pivotArea type="data" outline="0" fieldPosition="0">
        <references count="2">
          <reference field="4294967294" count="1" selected="0">
            <x v="0"/>
          </reference>
          <reference field="2" count="1" selected="0">
            <x v="6"/>
          </reference>
        </references>
      </pivotArea>
    </chartFormat>
    <chartFormat chart="5" format="25" series="1">
      <pivotArea type="data" outline="0" fieldPosition="0">
        <references count="2">
          <reference field="4294967294" count="1" selected="0">
            <x v="0"/>
          </reference>
          <reference field="2" count="1" selected="0">
            <x v="7"/>
          </reference>
        </references>
      </pivotArea>
    </chartFormat>
    <chartFormat chart="5" format="26"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229DD-903E-4E3E-BA3E-D9B676390B87}" name="PivotTable14" cacheId="2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 CHANNEL">
  <location ref="K6:L8" firstHeaderRow="1" firstDataRow="1" firstDataCol="1"/>
  <pivotFields count="16">
    <pivotField numFmtId="14" showAll="0"/>
    <pivotField showAll="0"/>
    <pivotField showAll="0">
      <items count="10">
        <item x="0"/>
        <item x="1"/>
        <item x="2"/>
        <item x="3"/>
        <item x="4"/>
        <item x="5"/>
        <item x="6"/>
        <item x="7"/>
        <item x="8"/>
        <item t="default"/>
      </items>
    </pivotField>
    <pivotField showAll="0"/>
    <pivotField numFmtId="165" showAll="0"/>
    <pivotField dataField="1" numFmtId="165" showAll="0"/>
    <pivotField numFmtId="165" showAll="0"/>
    <pivotField numFmtId="165" showAll="0"/>
    <pivotField numFmtId="165" showAll="0"/>
    <pivotField numFmtId="165" showAll="0"/>
    <pivotField numFmtId="165" showAll="0"/>
    <pivotField showAll="0">
      <items count="7">
        <item x="4"/>
        <item x="5"/>
        <item x="3"/>
        <item x="1"/>
        <item x="2"/>
        <item x="0"/>
        <item t="default"/>
      </items>
    </pivotField>
    <pivotField showAll="0">
      <items count="13">
        <item x="0"/>
        <item x="1"/>
        <item x="2"/>
        <item x="3"/>
        <item x="4"/>
        <item x="5"/>
        <item x="6"/>
        <item x="7"/>
        <item x="8"/>
        <item x="9"/>
        <item x="10"/>
        <item x="11"/>
        <item t="default"/>
      </items>
    </pivotField>
    <pivotField showAll="0"/>
    <pivotField showAll="0"/>
    <pivotField axis="axisRow" showAll="0">
      <items count="3">
        <item x="1"/>
        <item x="0"/>
        <item t="default"/>
      </items>
    </pivotField>
  </pivotFields>
  <rowFields count="1">
    <field x="15"/>
  </rowFields>
  <rowItems count="2">
    <i>
      <x/>
    </i>
    <i>
      <x v="1"/>
    </i>
  </rowItems>
  <colItems count="1">
    <i/>
  </colItems>
  <dataFields count="1">
    <dataField name="REVENUE_$" fld="5" baseField="0" baseItem="0" numFmtId="167"/>
  </dataFields>
  <formats count="6">
    <format dxfId="217">
      <pivotArea outline="0" collapsedLevelsAreSubtotals="1" fieldPosition="0"/>
    </format>
    <format dxfId="216">
      <pivotArea type="all" dataOnly="0" outline="0" fieldPosition="0"/>
    </format>
    <format dxfId="215">
      <pivotArea outline="0" collapsedLevelsAreSubtotals="1" fieldPosition="0"/>
    </format>
    <format dxfId="214">
      <pivotArea field="15" type="button" dataOnly="0" labelOnly="1" outline="0" axis="axisRow" fieldPosition="0"/>
    </format>
    <format dxfId="213">
      <pivotArea dataOnly="0" labelOnly="1" fieldPosition="0">
        <references count="1">
          <reference field="15" count="0"/>
        </references>
      </pivotArea>
    </format>
    <format dxfId="212">
      <pivotArea dataOnly="0" labelOnly="1" outline="0" axis="axisValues" fieldPosition="0"/>
    </format>
  </format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5" count="1" selected="0">
            <x v="0"/>
          </reference>
        </references>
      </pivotArea>
    </chartFormat>
    <chartFormat chart="2" format="8">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A93DD8-6CFD-40D3-BC27-84F0DE2F82A1}" name="PivotTable13" cacheId="2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 AGENT">
  <location ref="H6:I12" firstHeaderRow="1" firstDataRow="1" firstDataCol="1"/>
  <pivotFields count="16">
    <pivotField numFmtId="14" showAll="0"/>
    <pivotField showAll="0"/>
    <pivotField showAll="0">
      <items count="10">
        <item x="0"/>
        <item x="1"/>
        <item x="2"/>
        <item x="3"/>
        <item x="4"/>
        <item x="5"/>
        <item x="6"/>
        <item x="7"/>
        <item x="8"/>
        <item t="default"/>
      </items>
    </pivotField>
    <pivotField showAll="0"/>
    <pivotField numFmtId="165" showAll="0"/>
    <pivotField dataField="1" numFmtId="165" showAll="0"/>
    <pivotField numFmtId="165" showAll="0"/>
    <pivotField numFmtId="165" showAll="0"/>
    <pivotField numFmtId="165" showAll="0"/>
    <pivotField numFmtId="165" showAll="0"/>
    <pivotField numFmtId="165" showAll="0"/>
    <pivotField axis="axisRow" showAll="0">
      <items count="7">
        <item x="4"/>
        <item x="5"/>
        <item x="3"/>
        <item x="1"/>
        <item x="2"/>
        <item x="0"/>
        <item t="default"/>
      </items>
    </pivotField>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s>
  <rowFields count="1">
    <field x="11"/>
  </rowFields>
  <rowItems count="6">
    <i>
      <x/>
    </i>
    <i>
      <x v="1"/>
    </i>
    <i>
      <x v="2"/>
    </i>
    <i>
      <x v="3"/>
    </i>
    <i>
      <x v="4"/>
    </i>
    <i>
      <x v="5"/>
    </i>
  </rowItems>
  <colItems count="1">
    <i/>
  </colItems>
  <dataFields count="1">
    <dataField name="REVENUE_$" fld="5" baseField="0" baseItem="0" numFmtId="167"/>
  </dataFields>
  <formats count="6">
    <format dxfId="223">
      <pivotArea outline="0" collapsedLevelsAreSubtotals="1" fieldPosition="0"/>
    </format>
    <format dxfId="222">
      <pivotArea type="all" dataOnly="0" outline="0" fieldPosition="0"/>
    </format>
    <format dxfId="221">
      <pivotArea outline="0" collapsedLevelsAreSubtotals="1" fieldPosition="0"/>
    </format>
    <format dxfId="220">
      <pivotArea field="11" type="button" dataOnly="0" labelOnly="1" outline="0" axis="axisRow" fieldPosition="0"/>
    </format>
    <format dxfId="219">
      <pivotArea dataOnly="0" labelOnly="1" fieldPosition="0">
        <references count="1">
          <reference field="11" count="0"/>
        </references>
      </pivotArea>
    </format>
    <format dxfId="218">
      <pivotArea dataOnly="0" labelOnly="1" outline="0" axis="axisValues" fieldPosition="0"/>
    </format>
  </format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 chart="2" format="12">
      <pivotArea type="data" outline="0" fieldPosition="0">
        <references count="2">
          <reference field="4294967294" count="1" selected="0">
            <x v="0"/>
          </reference>
          <reference field="11" count="1" selected="0">
            <x v="3"/>
          </reference>
        </references>
      </pivotArea>
    </chartFormat>
    <chartFormat chart="2" format="13">
      <pivotArea type="data" outline="0" fieldPosition="0">
        <references count="2">
          <reference field="4294967294" count="1" selected="0">
            <x v="0"/>
          </reference>
          <reference field="11" count="1" selected="0">
            <x v="4"/>
          </reference>
        </references>
      </pivotArea>
    </chartFormat>
    <chartFormat chart="2" format="14">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DD5B75-8B5F-4B56-83D7-925EA9FAEF58}" name="PivotTable12" cacheId="2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MONTH">
  <location ref="E6:F18" firstHeaderRow="1" firstDataRow="1" firstDataCol="1"/>
  <pivotFields count="16">
    <pivotField numFmtId="14" showAll="0"/>
    <pivotField showAll="0"/>
    <pivotField showAll="0">
      <items count="10">
        <item x="0"/>
        <item x="1"/>
        <item x="2"/>
        <item x="3"/>
        <item x="4"/>
        <item x="5"/>
        <item x="6"/>
        <item x="7"/>
        <item x="8"/>
        <item t="default"/>
      </items>
    </pivotField>
    <pivotField showAll="0"/>
    <pivotField numFmtId="165" showAll="0"/>
    <pivotField dataField="1" numFmtId="165" showAll="0"/>
    <pivotField numFmtId="165" showAll="0"/>
    <pivotField numFmtId="165" showAll="0"/>
    <pivotField numFmtId="165" showAll="0"/>
    <pivotField numFmtId="165" showAll="0"/>
    <pivotField numFmtId="165" showAll="0"/>
    <pivotField showAll="0">
      <items count="7">
        <item x="4"/>
        <item x="5"/>
        <item x="3"/>
        <item x="1"/>
        <item x="2"/>
        <item x="0"/>
        <item t="default"/>
      </items>
    </pivotField>
    <pivotField axis="axisRow"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s>
  <rowFields count="1">
    <field x="12"/>
  </rowFields>
  <rowItems count="12">
    <i>
      <x/>
    </i>
    <i>
      <x v="1"/>
    </i>
    <i>
      <x v="2"/>
    </i>
    <i>
      <x v="3"/>
    </i>
    <i>
      <x v="4"/>
    </i>
    <i>
      <x v="5"/>
    </i>
    <i>
      <x v="6"/>
    </i>
    <i>
      <x v="7"/>
    </i>
    <i>
      <x v="8"/>
    </i>
    <i>
      <x v="9"/>
    </i>
    <i>
      <x v="10"/>
    </i>
    <i>
      <x v="11"/>
    </i>
  </rowItems>
  <colItems count="1">
    <i/>
  </colItems>
  <dataFields count="1">
    <dataField name="REVENUE_$" fld="5" baseField="0" baseItem="0" numFmtId="167"/>
  </dataFields>
  <formats count="6">
    <format dxfId="229">
      <pivotArea outline="0" collapsedLevelsAreSubtotals="1" fieldPosition="0"/>
    </format>
    <format dxfId="228">
      <pivotArea type="all" dataOnly="0" outline="0" fieldPosition="0"/>
    </format>
    <format dxfId="227">
      <pivotArea outline="0" collapsedLevelsAreSubtotals="1" fieldPosition="0"/>
    </format>
    <format dxfId="226">
      <pivotArea field="12" type="button" dataOnly="0" labelOnly="1" outline="0" axis="axisRow" fieldPosition="0"/>
    </format>
    <format dxfId="225">
      <pivotArea dataOnly="0" labelOnly="1" fieldPosition="0">
        <references count="1">
          <reference field="12" count="0"/>
        </references>
      </pivotArea>
    </format>
    <format dxfId="22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C66AB9D-2E4E-4012-82D8-014C2D2441D7}" sourceName="MONTH">
  <pivotTables>
    <pivotTable tabId="7" name="PivotTable10"/>
    <pivotTable tabId="7" name="PivotTable12"/>
    <pivotTable tabId="7" name="PivotTable13"/>
    <pivotTable tabId="7" name="PivotTable14"/>
    <pivotTable tabId="7" name="PivotTable15"/>
    <pivotTable tabId="7" name="PivotTable5"/>
  </pivotTables>
  <data>
    <tabular pivotCacheId="213360727">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94A7CF3-E592-4DE3-ABBF-F6A402047C31}" sourceName="PRODUCT">
  <pivotTables>
    <pivotTable tabId="7" name="PivotTable10"/>
    <pivotTable tabId="7" name="PivotTable12"/>
    <pivotTable tabId="7" name="PivotTable13"/>
    <pivotTable tabId="7" name="PivotTable14"/>
    <pivotTable tabId="7" name="PivotTable15"/>
    <pivotTable tabId="7" name="PivotTable5"/>
  </pivotTables>
  <data>
    <tabular pivotCacheId="213360727">
      <items count="9">
        <i x="0" s="1"/>
        <i x="1" s="1"/>
        <i x="2" s="1"/>
        <i x="3" s="1"/>
        <i x="4" s="1"/>
        <i x="5" s="1"/>
        <i x="6"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AGENT" xr10:uid="{0ED10B85-BAFE-4E46-9C5D-CDEC0880C378}" sourceName="SALE AGENT">
  <pivotTables>
    <pivotTable tabId="7" name="PivotTable10"/>
    <pivotTable tabId="7" name="PivotTable12"/>
    <pivotTable tabId="7" name="PivotTable13"/>
    <pivotTable tabId="7" name="PivotTable14"/>
    <pivotTable tabId="7" name="PivotTable15"/>
    <pivotTable tabId="7" name="PivotTable5"/>
  </pivotTables>
  <data>
    <tabular pivotCacheId="213360727">
      <items count="6">
        <i x="4" s="1"/>
        <i x="5" s="1"/>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CHANNEL" xr10:uid="{26DB8638-295E-4FC6-A8DD-63BA8777F58A}" sourceName="SALE CHANNEL">
  <pivotTables>
    <pivotTable tabId="7" name="PivotTable10"/>
    <pivotTable tabId="7" name="PivotTable12"/>
    <pivotTable tabId="7" name="PivotTable13"/>
    <pivotTable tabId="7" name="PivotTable14"/>
    <pivotTable tabId="7" name="PivotTable15"/>
    <pivotTable tabId="7" name="PivotTable5"/>
  </pivotTables>
  <data>
    <tabular pivotCacheId="2133607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CHANNEL 1" xr10:uid="{4A817AC7-4E38-48AC-AE53-3C2C86F1522D}" cache="Slicer_SALE_CHANNEL" caption="SALE CHANNEL" rowHeight="2222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5E64D4F-09F3-44FB-AE7F-61D30626AA0D}" cache="Slicer_MONTH" caption="MONTH" columnCount="2" rowHeight="222250"/>
  <slicer name="PRODUCT" xr10:uid="{BE71C4F5-B298-4877-B036-D985273C9761}" cache="Slicer_PRODUCT" caption="PRODUCT" rowHeight="222250"/>
  <slicer name="SALE AGENT" xr10:uid="{E3704954-8E21-4987-AE92-CD8707DCB5F3}" cache="Slicer_SALE_AGENT" caption="SALE AGENT" rowHeight="222250"/>
  <slicer name="SALE CHANNEL" xr10:uid="{2FF16C23-C3A8-432E-86AE-D5FDAF59F6B3}" cache="Slicer_SALE_CHANNEL" caption="SALE CHANNEL"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9DDEA3-E179-4FBF-A416-8DCE1C86308F}" name="Table1" displayName="Table1" ref="A3:P3494" totalsRowShown="0" headerRowDxfId="189" tableBorderDxfId="188">
  <autoFilter ref="A3:P3494" xr:uid="{809DDEA3-E179-4FBF-A416-8DCE1C86308F}"/>
  <tableColumns count="16">
    <tableColumn id="1" xr3:uid="{89C879CC-359B-4D7A-8189-0441CC2E03D5}" name="DATE" dataDxfId="187"/>
    <tableColumn id="2" xr3:uid="{D05AB2C2-BBB1-4A7B-A8F2-E0C88A912558}" name="ORDER ID" dataDxfId="186"/>
    <tableColumn id="3" xr3:uid="{46F016BF-E0F2-4CC1-866F-31531C8F3628}" name="PRODUCT" dataDxfId="185"/>
    <tableColumn id="4" xr3:uid="{F530C362-8A6B-438D-80AE-17A85280A1E4}" name="QUANTITY" dataDxfId="184"/>
    <tableColumn id="5" xr3:uid="{55F2C7F2-69F6-4A80-AEDD-C9D6FC083D96}" name="PRICE" dataDxfId="183" dataCellStyle="Comma">
      <calculatedColumnFormula>VLOOKUP(C4,$R$4:$S$12,2,FALSE)</calculatedColumnFormula>
    </tableColumn>
    <tableColumn id="6" xr3:uid="{973B4B8E-5923-48B5-8036-663E893A676F}" name="REVENUE" dataDxfId="182">
      <calculatedColumnFormula>D4*E4</calculatedColumnFormula>
    </tableColumn>
    <tableColumn id="9" xr3:uid="{FAC6AD84-94C3-4111-AC81-B77BBCF0AFA6}" name="COGS" dataDxfId="181" dataCellStyle="Comma">
      <calculatedColumnFormula>Data_input!$F4*IF(Data_input!$E4&lt;3000,70%,60%)</calculatedColumnFormula>
    </tableColumn>
    <tableColumn id="10" xr3:uid="{748124C8-5FA3-4976-881D-304144277EB5}" name="SALE INCENTIVE" dataDxfId="180" dataCellStyle="Comma">
      <calculatedColumnFormula>Data_input!$F4*10%</calculatedColumnFormula>
    </tableColumn>
    <tableColumn id="11" xr3:uid="{2353697E-27D0-4F52-B91C-DBA61C0288CD}" name="OPERATIONAL COST" dataDxfId="179" dataCellStyle="Comma">
      <calculatedColumnFormula>Data_input!$F4*10%</calculatedColumnFormula>
    </tableColumn>
    <tableColumn id="7" xr3:uid="{7528CA13-09BF-42E3-B4A3-F2F9EA352FB4}" name="TOTAL COST" dataDxfId="178" dataCellStyle="Comma">
      <calculatedColumnFormula>SUM(Table1[[#This Row],[COGS]:[OPERATIONAL COST]])</calculatedColumnFormula>
    </tableColumn>
    <tableColumn id="12" xr3:uid="{37A5CD4A-C24E-431E-9A20-30DEAAE63041}" name="PROFIT" dataDxfId="177" dataCellStyle="Comma">
      <calculatedColumnFormula>Data_input!$F4-Data_input!$G4-Data_input!$H4-Data_input!$I4</calculatedColumnFormula>
    </tableColumn>
    <tableColumn id="13" xr3:uid="{1AC2E93B-691C-4E3F-8BBE-BF258DABEE6C}" name="SALE AGENT" dataDxfId="176"/>
    <tableColumn id="14" xr3:uid="{BC90FF3C-47E6-48F3-8D31-52DC5854E1EC}" name="MONTH" dataDxfId="175">
      <calculatedColumnFormula>TEXT(Table1[[#This Row],[DATE]],"mmm")</calculatedColumnFormula>
    </tableColumn>
    <tableColumn id="15" xr3:uid="{989DCC32-16CE-431C-9E56-DC4180F9D604}" name="YEAR" dataDxfId="174">
      <calculatedColumnFormula>YEAR(A4)</calculatedColumnFormula>
    </tableColumn>
    <tableColumn id="16" xr3:uid="{54C40BAB-DAA7-4036-BEF7-7DAFEC32374C}" name="COUNT ORDER" dataDxfId="173">
      <calculatedColumnFormula>IF(COUNTIF(B$4:$B4,B4)=1,1,0)</calculatedColumnFormula>
    </tableColumn>
    <tableColumn id="17" xr3:uid="{FDA52D82-1F4F-43C5-A31F-F326AE09245C}" name="SALE CHANNEL" dataDxfId="172"/>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4086-7CC9-4FCD-B2F5-4ADE1C0564AD}">
  <sheetPr>
    <pageSetUpPr fitToPage="1"/>
  </sheetPr>
  <dimension ref="A1:N94"/>
  <sheetViews>
    <sheetView zoomScale="88" zoomScaleNormal="88" workbookViewId="0">
      <selection activeCell="M12" sqref="M12"/>
    </sheetView>
  </sheetViews>
  <sheetFormatPr defaultColWidth="11.33203125" defaultRowHeight="13.8" x14ac:dyDescent="0.25"/>
  <cols>
    <col min="1" max="1" width="11.33203125" style="28"/>
    <col min="2" max="2" width="13.109375" style="28" bestFit="1" customWidth="1"/>
    <col min="3" max="11" width="14" style="28" bestFit="1" customWidth="1"/>
    <col min="12" max="12" width="13" style="28" bestFit="1" customWidth="1"/>
    <col min="13" max="16384" width="11.33203125" style="28"/>
  </cols>
  <sheetData>
    <row r="1" spans="1:14" x14ac:dyDescent="0.25">
      <c r="A1" s="27"/>
      <c r="B1" s="27"/>
      <c r="C1" s="27"/>
      <c r="D1" s="27"/>
      <c r="E1" s="27"/>
      <c r="F1" s="27"/>
      <c r="G1" s="27"/>
      <c r="H1" s="27"/>
      <c r="I1" s="27"/>
      <c r="J1" s="27"/>
      <c r="K1" s="27"/>
      <c r="L1" s="27"/>
      <c r="M1" s="27"/>
      <c r="N1" s="27"/>
    </row>
    <row r="2" spans="1:14" x14ac:dyDescent="0.25">
      <c r="A2" s="27"/>
      <c r="B2" s="32" t="s">
        <v>2965</v>
      </c>
      <c r="C2" s="32" t="s">
        <v>2971</v>
      </c>
      <c r="D2" s="32" t="s">
        <v>2966</v>
      </c>
      <c r="E2" s="32" t="s">
        <v>2967</v>
      </c>
      <c r="F2" s="27" t="s">
        <v>2933</v>
      </c>
      <c r="G2" s="29">
        <f>GETPIVOTDATA("REVENUE_$",$B$2)</f>
        <v>20898450</v>
      </c>
      <c r="H2" s="27"/>
      <c r="I2" s="27" t="s">
        <v>2962</v>
      </c>
      <c r="J2" s="30">
        <f>GETPIVOTDATA("REVENUE_$",$B$2)/GETPIVOTDATA("CNT ORDER",$B$2)</f>
        <v>7164.3640726774083</v>
      </c>
      <c r="K2" s="27"/>
      <c r="M2" s="27"/>
      <c r="N2" s="27"/>
    </row>
    <row r="3" spans="1:14" x14ac:dyDescent="0.25">
      <c r="A3" s="27"/>
      <c r="B3" s="34">
        <v>20898450</v>
      </c>
      <c r="C3" s="34">
        <v>17768225</v>
      </c>
      <c r="D3" s="34">
        <v>3130225</v>
      </c>
      <c r="E3" s="35">
        <v>2917</v>
      </c>
      <c r="F3" s="27" t="s">
        <v>2969</v>
      </c>
      <c r="G3" s="29">
        <f>GETPIVOTDATA("TOTALCOST",$B$2)</f>
        <v>17768225</v>
      </c>
      <c r="H3" s="27"/>
      <c r="I3" s="27" t="s">
        <v>2963</v>
      </c>
      <c r="J3" s="26" t="str">
        <f>INDEX(B7:C15,MATCH(K3,C7:C15,0),1)</f>
        <v>Product No.2</v>
      </c>
      <c r="K3" s="30">
        <f>SUBTOTAL(4,B7:C15)</f>
        <v>4592500</v>
      </c>
      <c r="M3" s="27"/>
      <c r="N3" s="27"/>
    </row>
    <row r="4" spans="1:14" x14ac:dyDescent="0.25">
      <c r="A4" s="27"/>
      <c r="B4" s="27"/>
      <c r="C4" s="27"/>
      <c r="D4" s="27"/>
      <c r="E4" s="27"/>
      <c r="F4" s="27" t="s">
        <v>2937</v>
      </c>
      <c r="G4" s="29">
        <f>GETPIVOTDATA("PROFIT_$",$B$2)</f>
        <v>3130225</v>
      </c>
      <c r="H4" s="27"/>
      <c r="I4" s="27" t="s">
        <v>2964</v>
      </c>
      <c r="J4" s="27" t="str">
        <f>INDEX(H7:I12,MATCH(K4,I7:I12,0),1)</f>
        <v>Mr. Khan</v>
      </c>
      <c r="K4" s="30">
        <f>SUBTOTAL(4,H6:I12)</f>
        <v>4538150</v>
      </c>
      <c r="M4" s="27"/>
      <c r="N4" s="27"/>
    </row>
    <row r="5" spans="1:14" x14ac:dyDescent="0.25">
      <c r="A5" s="27"/>
      <c r="B5" s="27"/>
      <c r="C5" s="27"/>
      <c r="D5" s="27"/>
      <c r="E5" s="27"/>
      <c r="F5" s="27"/>
      <c r="G5" s="27"/>
      <c r="H5" s="27"/>
      <c r="I5" s="27"/>
      <c r="J5" s="27"/>
      <c r="K5" s="27"/>
      <c r="L5" s="27"/>
      <c r="M5" s="27"/>
      <c r="N5" s="27"/>
    </row>
    <row r="6" spans="1:14" x14ac:dyDescent="0.25">
      <c r="A6" s="27"/>
      <c r="B6" s="31" t="s">
        <v>2922</v>
      </c>
      <c r="C6" s="32" t="s">
        <v>2965</v>
      </c>
      <c r="D6" s="27"/>
      <c r="E6" s="31" t="s">
        <v>2938</v>
      </c>
      <c r="F6" s="32" t="s">
        <v>2965</v>
      </c>
      <c r="G6" s="27"/>
      <c r="H6" s="31" t="s">
        <v>2961</v>
      </c>
      <c r="I6" s="32" t="s">
        <v>2965</v>
      </c>
      <c r="J6" s="27"/>
      <c r="K6" s="31" t="s">
        <v>2942</v>
      </c>
      <c r="L6" s="32" t="s">
        <v>2965</v>
      </c>
    </row>
    <row r="7" spans="1:14" x14ac:dyDescent="0.25">
      <c r="A7" s="27"/>
      <c r="B7" s="33" t="s">
        <v>2920</v>
      </c>
      <c r="C7" s="34">
        <v>1877000</v>
      </c>
      <c r="D7" s="27"/>
      <c r="E7" s="33" t="s">
        <v>2949</v>
      </c>
      <c r="F7" s="34">
        <v>2091750</v>
      </c>
      <c r="G7" s="27"/>
      <c r="H7" s="33" t="s">
        <v>2946</v>
      </c>
      <c r="I7" s="34">
        <v>2372800</v>
      </c>
      <c r="J7" s="27"/>
      <c r="K7" s="33" t="s">
        <v>2919</v>
      </c>
      <c r="L7" s="34">
        <v>15991600</v>
      </c>
    </row>
    <row r="8" spans="1:14" x14ac:dyDescent="0.25">
      <c r="A8" s="27"/>
      <c r="B8" s="33" t="s">
        <v>2923</v>
      </c>
      <c r="C8" s="34">
        <v>4592500</v>
      </c>
      <c r="D8" s="27"/>
      <c r="E8" s="33" t="s">
        <v>2950</v>
      </c>
      <c r="F8" s="34">
        <v>1949500</v>
      </c>
      <c r="G8" s="27"/>
      <c r="H8" s="33" t="s">
        <v>2947</v>
      </c>
      <c r="I8" s="34">
        <v>2367200</v>
      </c>
      <c r="J8" s="27"/>
      <c r="K8" s="33" t="s">
        <v>2918</v>
      </c>
      <c r="L8" s="34">
        <v>4906850</v>
      </c>
    </row>
    <row r="9" spans="1:14" x14ac:dyDescent="0.25">
      <c r="A9" s="27"/>
      <c r="B9" s="33" t="s">
        <v>2924</v>
      </c>
      <c r="C9" s="34">
        <v>4515000</v>
      </c>
      <c r="D9" s="27"/>
      <c r="E9" s="33" t="s">
        <v>2951</v>
      </c>
      <c r="F9" s="34">
        <v>1627800</v>
      </c>
      <c r="G9" s="27"/>
      <c r="H9" s="33" t="s">
        <v>2944</v>
      </c>
      <c r="I9" s="34">
        <v>4538150</v>
      </c>
      <c r="J9" s="27"/>
      <c r="K9" s="27"/>
      <c r="L9" s="27"/>
    </row>
    <row r="10" spans="1:14" x14ac:dyDescent="0.25">
      <c r="A10" s="27"/>
      <c r="B10" s="33" t="s">
        <v>2925</v>
      </c>
      <c r="C10" s="34">
        <v>1305600</v>
      </c>
      <c r="D10" s="27"/>
      <c r="E10" s="33" t="s">
        <v>2952</v>
      </c>
      <c r="F10" s="34">
        <v>1560300</v>
      </c>
      <c r="G10" s="27"/>
      <c r="H10" s="33" t="s">
        <v>2943</v>
      </c>
      <c r="I10" s="34">
        <v>3977450</v>
      </c>
      <c r="J10" s="27"/>
      <c r="K10" s="27"/>
      <c r="L10" s="27"/>
    </row>
    <row r="11" spans="1:14" x14ac:dyDescent="0.25">
      <c r="A11" s="27"/>
      <c r="B11" s="33" t="s">
        <v>2926</v>
      </c>
      <c r="C11" s="34">
        <v>755550</v>
      </c>
      <c r="D11" s="27"/>
      <c r="E11" s="33" t="s">
        <v>2953</v>
      </c>
      <c r="F11" s="34">
        <v>1807500</v>
      </c>
      <c r="G11" s="27"/>
      <c r="H11" s="33" t="s">
        <v>2948</v>
      </c>
      <c r="I11" s="34">
        <v>4140850</v>
      </c>
      <c r="J11" s="27"/>
      <c r="K11" s="27"/>
      <c r="L11" s="27"/>
    </row>
    <row r="12" spans="1:14" x14ac:dyDescent="0.25">
      <c r="A12" s="27"/>
      <c r="B12" s="33" t="s">
        <v>2927</v>
      </c>
      <c r="C12" s="34">
        <v>769000</v>
      </c>
      <c r="D12" s="27"/>
      <c r="E12" s="33" t="s">
        <v>2954</v>
      </c>
      <c r="F12" s="34">
        <v>1769450</v>
      </c>
      <c r="G12" s="27"/>
      <c r="H12" s="33" t="s">
        <v>2945</v>
      </c>
      <c r="I12" s="34">
        <v>3502000</v>
      </c>
      <c r="J12" s="27"/>
      <c r="K12" s="27"/>
      <c r="L12" s="27"/>
    </row>
    <row r="13" spans="1:14" x14ac:dyDescent="0.25">
      <c r="A13" s="27"/>
      <c r="B13" s="33" t="s">
        <v>2928</v>
      </c>
      <c r="C13" s="34">
        <v>1195000</v>
      </c>
      <c r="D13" s="27"/>
      <c r="E13" s="33" t="s">
        <v>2955</v>
      </c>
      <c r="F13" s="34">
        <v>1697700</v>
      </c>
      <c r="G13" s="27"/>
      <c r="H13" s="27"/>
      <c r="I13" s="27"/>
      <c r="J13" s="27"/>
      <c r="K13" s="27"/>
      <c r="L13" s="27"/>
    </row>
    <row r="14" spans="1:14" x14ac:dyDescent="0.25">
      <c r="A14" s="27"/>
      <c r="B14" s="33" t="s">
        <v>2929</v>
      </c>
      <c r="C14" s="34">
        <v>2700800</v>
      </c>
      <c r="D14" s="27"/>
      <c r="E14" s="33" t="s">
        <v>2956</v>
      </c>
      <c r="F14" s="34">
        <v>1920650</v>
      </c>
      <c r="G14" s="27"/>
      <c r="H14" s="27"/>
      <c r="I14" s="27"/>
      <c r="J14" s="27"/>
      <c r="K14" s="27"/>
    </row>
    <row r="15" spans="1:14" x14ac:dyDescent="0.25">
      <c r="A15" s="27"/>
      <c r="B15" s="33" t="s">
        <v>2930</v>
      </c>
      <c r="C15" s="34">
        <v>3188000</v>
      </c>
      <c r="D15" s="27"/>
      <c r="E15" s="33" t="s">
        <v>2957</v>
      </c>
      <c r="F15" s="34">
        <v>1565500</v>
      </c>
      <c r="H15" s="27"/>
      <c r="I15" s="27"/>
    </row>
    <row r="16" spans="1:14" x14ac:dyDescent="0.25">
      <c r="A16" s="27"/>
      <c r="B16" s="27"/>
      <c r="C16" s="27"/>
      <c r="D16" s="27"/>
      <c r="E16" s="33" t="s">
        <v>2958</v>
      </c>
      <c r="F16" s="34">
        <v>1460600</v>
      </c>
      <c r="H16" s="27"/>
      <c r="I16" s="27"/>
    </row>
    <row r="17" spans="1:14" x14ac:dyDescent="0.25">
      <c r="A17" s="27"/>
      <c r="B17" s="27"/>
      <c r="C17" s="27"/>
      <c r="D17" s="27"/>
      <c r="E17" s="33" t="s">
        <v>2959</v>
      </c>
      <c r="F17" s="34">
        <v>1609200</v>
      </c>
    </row>
    <row r="18" spans="1:14" x14ac:dyDescent="0.25">
      <c r="A18" s="27"/>
      <c r="B18" s="27"/>
      <c r="C18" s="27"/>
      <c r="D18" s="27"/>
      <c r="E18" s="33" t="s">
        <v>2960</v>
      </c>
      <c r="F18" s="34">
        <v>1838500</v>
      </c>
    </row>
    <row r="19" spans="1:14" x14ac:dyDescent="0.25">
      <c r="A19" s="27"/>
      <c r="B19" s="27"/>
      <c r="C19" s="27"/>
      <c r="D19" s="27"/>
      <c r="E19" s="27"/>
      <c r="F19" s="27"/>
    </row>
    <row r="20" spans="1:14" x14ac:dyDescent="0.25">
      <c r="A20" s="27"/>
      <c r="B20" s="27"/>
    </row>
    <row r="21" spans="1:14" x14ac:dyDescent="0.25">
      <c r="A21" s="27"/>
      <c r="B21" s="27"/>
    </row>
    <row r="22" spans="1:14" x14ac:dyDescent="0.25">
      <c r="A22" s="27"/>
      <c r="B22" s="31" t="s">
        <v>2965</v>
      </c>
      <c r="C22" s="31" t="s">
        <v>2922</v>
      </c>
      <c r="D22" s="32"/>
      <c r="E22" s="32"/>
      <c r="F22" s="32"/>
      <c r="G22" s="32"/>
      <c r="H22" s="32"/>
      <c r="I22" s="32"/>
      <c r="J22" s="32"/>
      <c r="K22" s="32"/>
      <c r="L22" s="32"/>
      <c r="M22" s="27"/>
      <c r="N22" s="27"/>
    </row>
    <row r="23" spans="1:14" x14ac:dyDescent="0.25">
      <c r="A23" s="27"/>
      <c r="B23" s="31" t="s">
        <v>2938</v>
      </c>
      <c r="C23" s="32" t="s">
        <v>2920</v>
      </c>
      <c r="D23" s="32" t="s">
        <v>2923</v>
      </c>
      <c r="E23" s="32" t="s">
        <v>2924</v>
      </c>
      <c r="F23" s="32" t="s">
        <v>2925</v>
      </c>
      <c r="G23" s="32" t="s">
        <v>2926</v>
      </c>
      <c r="H23" s="32" t="s">
        <v>2927</v>
      </c>
      <c r="I23" s="32" t="s">
        <v>2928</v>
      </c>
      <c r="J23" s="32" t="s">
        <v>2929</v>
      </c>
      <c r="K23" s="32" t="s">
        <v>2930</v>
      </c>
      <c r="L23" s="32" t="s">
        <v>2917</v>
      </c>
      <c r="M23" s="27"/>
      <c r="N23" s="27"/>
    </row>
    <row r="24" spans="1:14" x14ac:dyDescent="0.25">
      <c r="A24" s="27"/>
      <c r="B24" s="33" t="s">
        <v>2949</v>
      </c>
      <c r="C24" s="34">
        <v>147000</v>
      </c>
      <c r="D24" s="34">
        <v>455000</v>
      </c>
      <c r="E24" s="34">
        <v>385000</v>
      </c>
      <c r="F24" s="34">
        <v>110400</v>
      </c>
      <c r="G24" s="34">
        <v>66150</v>
      </c>
      <c r="H24" s="34">
        <v>75000</v>
      </c>
      <c r="I24" s="34">
        <v>90000</v>
      </c>
      <c r="J24" s="34">
        <v>211200</v>
      </c>
      <c r="K24" s="34">
        <v>552000</v>
      </c>
      <c r="L24" s="34">
        <v>2091750</v>
      </c>
      <c r="M24" s="27"/>
      <c r="N24" s="27"/>
    </row>
    <row r="25" spans="1:14" x14ac:dyDescent="0.25">
      <c r="A25" s="27"/>
      <c r="B25" s="33" t="s">
        <v>2950</v>
      </c>
      <c r="C25" s="34">
        <v>139000</v>
      </c>
      <c r="D25" s="34">
        <v>357500</v>
      </c>
      <c r="E25" s="34">
        <v>458500</v>
      </c>
      <c r="F25" s="34">
        <v>100800</v>
      </c>
      <c r="G25" s="34">
        <v>79200</v>
      </c>
      <c r="H25" s="34">
        <v>63500</v>
      </c>
      <c r="I25" s="34">
        <v>95000</v>
      </c>
      <c r="J25" s="34">
        <v>176000</v>
      </c>
      <c r="K25" s="34">
        <v>480000</v>
      </c>
      <c r="L25" s="34">
        <v>1949500</v>
      </c>
    </row>
    <row r="26" spans="1:14" x14ac:dyDescent="0.25">
      <c r="A26" s="27"/>
      <c r="B26" s="33" t="s">
        <v>2951</v>
      </c>
      <c r="C26" s="34">
        <v>172000</v>
      </c>
      <c r="D26" s="34">
        <v>397500</v>
      </c>
      <c r="E26" s="34">
        <v>252000</v>
      </c>
      <c r="F26" s="34">
        <v>112800</v>
      </c>
      <c r="G26" s="34">
        <v>47700</v>
      </c>
      <c r="H26" s="34">
        <v>61000</v>
      </c>
      <c r="I26" s="34">
        <v>112000</v>
      </c>
      <c r="J26" s="34">
        <v>204800</v>
      </c>
      <c r="K26" s="34">
        <v>268000</v>
      </c>
      <c r="L26" s="34">
        <v>1627800</v>
      </c>
    </row>
    <row r="27" spans="1:14" x14ac:dyDescent="0.25">
      <c r="A27" s="27"/>
      <c r="B27" s="33" t="s">
        <v>2952</v>
      </c>
      <c r="C27" s="34">
        <v>149000</v>
      </c>
      <c r="D27" s="34">
        <v>367500</v>
      </c>
      <c r="E27" s="34">
        <v>241500</v>
      </c>
      <c r="F27" s="34">
        <v>126000</v>
      </c>
      <c r="G27" s="34">
        <v>69300</v>
      </c>
      <c r="H27" s="34">
        <v>66000</v>
      </c>
      <c r="I27" s="34">
        <v>97000</v>
      </c>
      <c r="J27" s="34">
        <v>272000</v>
      </c>
      <c r="K27" s="34">
        <v>172000</v>
      </c>
      <c r="L27" s="34">
        <v>1560300</v>
      </c>
    </row>
    <row r="28" spans="1:14" x14ac:dyDescent="0.25">
      <c r="A28" s="27"/>
      <c r="B28" s="33" t="s">
        <v>2953</v>
      </c>
      <c r="C28" s="34">
        <v>163000</v>
      </c>
      <c r="D28" s="34">
        <v>390000</v>
      </c>
      <c r="E28" s="34">
        <v>602000</v>
      </c>
      <c r="F28" s="34">
        <v>79200</v>
      </c>
      <c r="G28" s="34">
        <v>54900</v>
      </c>
      <c r="H28" s="34">
        <v>49000</v>
      </c>
      <c r="I28" s="34">
        <v>115000</v>
      </c>
      <c r="J28" s="34">
        <v>182400</v>
      </c>
      <c r="K28" s="34">
        <v>172000</v>
      </c>
      <c r="L28" s="34">
        <v>1807500</v>
      </c>
    </row>
    <row r="29" spans="1:14" x14ac:dyDescent="0.25">
      <c r="A29" s="27"/>
      <c r="B29" s="33" t="s">
        <v>2954</v>
      </c>
      <c r="C29" s="34">
        <v>146000</v>
      </c>
      <c r="D29" s="34">
        <v>297500</v>
      </c>
      <c r="E29" s="34">
        <v>294000</v>
      </c>
      <c r="F29" s="34">
        <v>127200</v>
      </c>
      <c r="G29" s="34">
        <v>67950</v>
      </c>
      <c r="H29" s="34">
        <v>73000</v>
      </c>
      <c r="I29" s="34">
        <v>103000</v>
      </c>
      <c r="J29" s="34">
        <v>252800</v>
      </c>
      <c r="K29" s="34">
        <v>408000</v>
      </c>
      <c r="L29" s="34">
        <v>1769450</v>
      </c>
    </row>
    <row r="30" spans="1:14" x14ac:dyDescent="0.25">
      <c r="A30" s="27"/>
      <c r="B30" s="33" t="s">
        <v>2955</v>
      </c>
      <c r="C30" s="34">
        <v>136000</v>
      </c>
      <c r="D30" s="34">
        <v>360000</v>
      </c>
      <c r="E30" s="34">
        <v>325500</v>
      </c>
      <c r="F30" s="34">
        <v>94800</v>
      </c>
      <c r="G30" s="34">
        <v>60300</v>
      </c>
      <c r="H30" s="34">
        <v>92500</v>
      </c>
      <c r="I30" s="34">
        <v>107000</v>
      </c>
      <c r="J30" s="34">
        <v>249600</v>
      </c>
      <c r="K30" s="34">
        <v>272000</v>
      </c>
      <c r="L30" s="34">
        <v>1697700</v>
      </c>
    </row>
    <row r="31" spans="1:14" x14ac:dyDescent="0.25">
      <c r="A31" s="27"/>
      <c r="B31" s="33" t="s">
        <v>2956</v>
      </c>
      <c r="C31" s="34">
        <v>126000</v>
      </c>
      <c r="D31" s="34">
        <v>477500</v>
      </c>
      <c r="E31" s="34">
        <v>546000</v>
      </c>
      <c r="F31" s="34">
        <v>139200</v>
      </c>
      <c r="G31" s="34">
        <v>80550</v>
      </c>
      <c r="H31" s="34">
        <v>53000</v>
      </c>
      <c r="I31" s="34">
        <v>96000</v>
      </c>
      <c r="J31" s="34">
        <v>230400</v>
      </c>
      <c r="K31" s="34">
        <v>172000</v>
      </c>
      <c r="L31" s="34">
        <v>1920650</v>
      </c>
    </row>
    <row r="32" spans="1:14" x14ac:dyDescent="0.25">
      <c r="A32" s="27"/>
      <c r="B32" s="33" t="s">
        <v>2957</v>
      </c>
      <c r="C32" s="34">
        <v>179000</v>
      </c>
      <c r="D32" s="34">
        <v>332500</v>
      </c>
      <c r="E32" s="34">
        <v>350000</v>
      </c>
      <c r="F32" s="34">
        <v>85200</v>
      </c>
      <c r="G32" s="34">
        <v>57600</v>
      </c>
      <c r="H32" s="34">
        <v>69000</v>
      </c>
      <c r="I32" s="34">
        <v>81000</v>
      </c>
      <c r="J32" s="34">
        <v>243200</v>
      </c>
      <c r="K32" s="34">
        <v>168000</v>
      </c>
      <c r="L32" s="34">
        <v>1565500</v>
      </c>
    </row>
    <row r="33" spans="1:12" x14ac:dyDescent="0.25">
      <c r="A33" s="27"/>
      <c r="B33" s="33" t="s">
        <v>2958</v>
      </c>
      <c r="C33" s="34">
        <v>158000</v>
      </c>
      <c r="D33" s="34">
        <v>370000</v>
      </c>
      <c r="E33" s="34">
        <v>136500</v>
      </c>
      <c r="F33" s="34">
        <v>122400</v>
      </c>
      <c r="G33" s="34">
        <v>39600</v>
      </c>
      <c r="H33" s="34">
        <v>52500</v>
      </c>
      <c r="I33" s="34">
        <v>104000</v>
      </c>
      <c r="J33" s="34">
        <v>297600</v>
      </c>
      <c r="K33" s="34">
        <v>180000</v>
      </c>
      <c r="L33" s="34">
        <v>1460600</v>
      </c>
    </row>
    <row r="34" spans="1:12" x14ac:dyDescent="0.25">
      <c r="A34" s="27"/>
      <c r="B34" s="33" t="s">
        <v>2959</v>
      </c>
      <c r="C34" s="34">
        <v>139000</v>
      </c>
      <c r="D34" s="34">
        <v>287500</v>
      </c>
      <c r="E34" s="34">
        <v>437500</v>
      </c>
      <c r="F34" s="34">
        <v>115200</v>
      </c>
      <c r="G34" s="34">
        <v>64800</v>
      </c>
      <c r="H34" s="34">
        <v>51000</v>
      </c>
      <c r="I34" s="34">
        <v>111000</v>
      </c>
      <c r="J34" s="34">
        <v>227200</v>
      </c>
      <c r="K34" s="34">
        <v>176000</v>
      </c>
      <c r="L34" s="34">
        <v>1609200</v>
      </c>
    </row>
    <row r="35" spans="1:12" x14ac:dyDescent="0.25">
      <c r="A35" s="27"/>
      <c r="B35" s="33" t="s">
        <v>2960</v>
      </c>
      <c r="C35" s="34">
        <v>223000</v>
      </c>
      <c r="D35" s="34">
        <v>500000</v>
      </c>
      <c r="E35" s="34">
        <v>486500</v>
      </c>
      <c r="F35" s="34">
        <v>92400</v>
      </c>
      <c r="G35" s="34">
        <v>67500</v>
      </c>
      <c r="H35" s="34">
        <v>63500</v>
      </c>
      <c r="I35" s="34">
        <v>84000</v>
      </c>
      <c r="J35" s="34">
        <v>153600</v>
      </c>
      <c r="K35" s="34">
        <v>168000</v>
      </c>
      <c r="L35" s="34">
        <v>1838500</v>
      </c>
    </row>
    <row r="36" spans="1:12" x14ac:dyDescent="0.25">
      <c r="A36" s="27"/>
      <c r="B36" s="27"/>
    </row>
    <row r="37" spans="1:12" x14ac:dyDescent="0.25">
      <c r="A37" s="27"/>
      <c r="B37" s="27"/>
    </row>
    <row r="38" spans="1:12" x14ac:dyDescent="0.25">
      <c r="A38" s="27"/>
      <c r="B38" s="27"/>
    </row>
    <row r="39" spans="1:12" x14ac:dyDescent="0.25">
      <c r="A39" s="27"/>
      <c r="B39" s="27"/>
    </row>
    <row r="40" spans="1:12" x14ac:dyDescent="0.25">
      <c r="A40" s="27"/>
      <c r="B40" s="27"/>
    </row>
    <row r="41" spans="1:12" x14ac:dyDescent="0.25">
      <c r="A41" s="27"/>
      <c r="B41" s="27"/>
    </row>
    <row r="42" spans="1:12" x14ac:dyDescent="0.25">
      <c r="A42" s="27"/>
      <c r="B42" s="27"/>
    </row>
    <row r="43" spans="1:12" x14ac:dyDescent="0.25">
      <c r="A43" s="27"/>
      <c r="B43" s="27"/>
    </row>
    <row r="44" spans="1:12" x14ac:dyDescent="0.25">
      <c r="A44" s="27"/>
      <c r="B44" s="27"/>
    </row>
    <row r="45" spans="1:12" x14ac:dyDescent="0.25">
      <c r="A45" s="27"/>
      <c r="B45" s="27"/>
    </row>
    <row r="46" spans="1:12" x14ac:dyDescent="0.25">
      <c r="A46" s="27"/>
      <c r="B46" s="27"/>
    </row>
    <row r="47" spans="1:12" x14ac:dyDescent="0.25">
      <c r="A47" s="27"/>
      <c r="B47" s="27"/>
    </row>
    <row r="48" spans="1:12" x14ac:dyDescent="0.25">
      <c r="A48" s="27"/>
      <c r="B48" s="27"/>
    </row>
    <row r="49" spans="1:2" x14ac:dyDescent="0.25">
      <c r="A49" s="27"/>
      <c r="B49" s="27"/>
    </row>
    <row r="50" spans="1:2" x14ac:dyDescent="0.25">
      <c r="A50" s="27"/>
      <c r="B50" s="27"/>
    </row>
    <row r="51" spans="1:2" x14ac:dyDescent="0.25">
      <c r="A51" s="27"/>
      <c r="B51" s="27"/>
    </row>
    <row r="52" spans="1:2" x14ac:dyDescent="0.25">
      <c r="A52" s="27"/>
      <c r="B52" s="27"/>
    </row>
    <row r="53" spans="1:2" x14ac:dyDescent="0.25">
      <c r="A53" s="27"/>
      <c r="B53" s="27"/>
    </row>
    <row r="54" spans="1:2" x14ac:dyDescent="0.25">
      <c r="A54" s="27"/>
      <c r="B54" s="27"/>
    </row>
    <row r="55" spans="1:2" x14ac:dyDescent="0.25">
      <c r="A55" s="27"/>
      <c r="B55" s="27"/>
    </row>
    <row r="56" spans="1:2" x14ac:dyDescent="0.25">
      <c r="A56" s="27"/>
      <c r="B56" s="27"/>
    </row>
    <row r="57" spans="1:2" x14ac:dyDescent="0.25">
      <c r="A57" s="27"/>
      <c r="B57" s="27"/>
    </row>
    <row r="58" spans="1:2" x14ac:dyDescent="0.25">
      <c r="A58" s="27"/>
      <c r="B58" s="27"/>
    </row>
    <row r="59" spans="1:2" x14ac:dyDescent="0.25">
      <c r="A59" s="27"/>
      <c r="B59" s="27"/>
    </row>
    <row r="60" spans="1:2" x14ac:dyDescent="0.25">
      <c r="A60" s="27"/>
      <c r="B60" s="27"/>
    </row>
    <row r="61" spans="1:2" x14ac:dyDescent="0.25">
      <c r="A61" s="27"/>
      <c r="B61" s="27"/>
    </row>
    <row r="62" spans="1:2" x14ac:dyDescent="0.25">
      <c r="A62" s="27"/>
      <c r="B62" s="27"/>
    </row>
    <row r="63" spans="1:2" x14ac:dyDescent="0.25">
      <c r="A63" s="27"/>
      <c r="B63" s="27"/>
    </row>
    <row r="64" spans="1:2" x14ac:dyDescent="0.25">
      <c r="A64" s="27"/>
      <c r="B64" s="27"/>
    </row>
    <row r="65" spans="1:2" x14ac:dyDescent="0.25">
      <c r="A65" s="27"/>
      <c r="B65" s="27"/>
    </row>
    <row r="66" spans="1:2" x14ac:dyDescent="0.25">
      <c r="A66" s="27"/>
      <c r="B66" s="27"/>
    </row>
    <row r="67" spans="1:2" x14ac:dyDescent="0.25">
      <c r="A67" s="27"/>
      <c r="B67" s="27"/>
    </row>
    <row r="68" spans="1:2" x14ac:dyDescent="0.25">
      <c r="A68" s="27"/>
      <c r="B68" s="27"/>
    </row>
    <row r="69" spans="1:2" x14ac:dyDescent="0.25">
      <c r="A69" s="27"/>
      <c r="B69" s="27"/>
    </row>
    <row r="70" spans="1:2" x14ac:dyDescent="0.25">
      <c r="A70" s="27"/>
      <c r="B70" s="27"/>
    </row>
    <row r="71" spans="1:2" x14ac:dyDescent="0.25">
      <c r="A71" s="27"/>
      <c r="B71" s="27"/>
    </row>
    <row r="72" spans="1:2" x14ac:dyDescent="0.25">
      <c r="A72" s="27"/>
      <c r="B72" s="27"/>
    </row>
    <row r="73" spans="1:2" x14ac:dyDescent="0.25">
      <c r="A73" s="27"/>
      <c r="B73" s="27"/>
    </row>
    <row r="74" spans="1:2" x14ac:dyDescent="0.25">
      <c r="A74" s="27"/>
      <c r="B74" s="27"/>
    </row>
    <row r="75" spans="1:2" x14ac:dyDescent="0.25">
      <c r="A75" s="27"/>
      <c r="B75" s="27"/>
    </row>
    <row r="76" spans="1:2" x14ac:dyDescent="0.25">
      <c r="A76" s="27"/>
      <c r="B76" s="27"/>
    </row>
    <row r="77" spans="1:2" x14ac:dyDescent="0.25">
      <c r="A77" s="27"/>
      <c r="B77" s="27"/>
    </row>
    <row r="78" spans="1:2" x14ac:dyDescent="0.25">
      <c r="A78" s="27"/>
      <c r="B78" s="27"/>
    </row>
    <row r="79" spans="1:2" x14ac:dyDescent="0.25">
      <c r="A79" s="27"/>
      <c r="B79" s="27"/>
    </row>
    <row r="80" spans="1:2" x14ac:dyDescent="0.25">
      <c r="A80" s="27"/>
      <c r="B80" s="27"/>
    </row>
    <row r="81" spans="1:2" x14ac:dyDescent="0.25">
      <c r="A81" s="27"/>
      <c r="B81" s="27"/>
    </row>
    <row r="82" spans="1:2" x14ac:dyDescent="0.25">
      <c r="A82" s="27"/>
      <c r="B82" s="27"/>
    </row>
    <row r="83" spans="1:2" x14ac:dyDescent="0.25">
      <c r="A83" s="27"/>
      <c r="B83" s="27"/>
    </row>
    <row r="84" spans="1:2" x14ac:dyDescent="0.25">
      <c r="A84" s="27"/>
      <c r="B84" s="27"/>
    </row>
    <row r="85" spans="1:2" x14ac:dyDescent="0.25">
      <c r="A85" s="27"/>
      <c r="B85" s="27"/>
    </row>
    <row r="86" spans="1:2" x14ac:dyDescent="0.25">
      <c r="B86" s="27"/>
    </row>
    <row r="87" spans="1:2" x14ac:dyDescent="0.25">
      <c r="B87" s="27"/>
    </row>
    <row r="88" spans="1:2" x14ac:dyDescent="0.25">
      <c r="B88" s="27"/>
    </row>
    <row r="89" spans="1:2" x14ac:dyDescent="0.25">
      <c r="B89" s="27"/>
    </row>
    <row r="90" spans="1:2" x14ac:dyDescent="0.25">
      <c r="B90" s="27"/>
    </row>
    <row r="91" spans="1:2" x14ac:dyDescent="0.25">
      <c r="B91" s="27"/>
    </row>
    <row r="92" spans="1:2" x14ac:dyDescent="0.25">
      <c r="B92" s="27"/>
    </row>
    <row r="93" spans="1:2" x14ac:dyDescent="0.25">
      <c r="B93" s="27"/>
    </row>
    <row r="94" spans="1:2" x14ac:dyDescent="0.25">
      <c r="B94" s="27"/>
    </row>
  </sheetData>
  <pageMargins left="0.7" right="0.7" top="0.75" bottom="0.75" header="0.3" footer="0.3"/>
  <pageSetup paperSize="9" scale="63" fitToHeight="0" orientation="landscape" verticalDpi="0" r:id="rId7"/>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5953B-1740-4E62-BFC0-E6A4C8D69539}">
  <dimension ref="A1:S3494"/>
  <sheetViews>
    <sheetView zoomScale="90" zoomScaleNormal="90" workbookViewId="0">
      <selection activeCell="H3" sqref="H3"/>
    </sheetView>
  </sheetViews>
  <sheetFormatPr defaultRowHeight="13.8" x14ac:dyDescent="0.25"/>
  <cols>
    <col min="1" max="1" width="10" customWidth="1"/>
    <col min="2" max="3" width="13.6640625" bestFit="1" customWidth="1"/>
    <col min="4" max="4" width="16.5546875" style="2" bestFit="1" customWidth="1"/>
    <col min="5" max="5" width="13.88671875" style="5" customWidth="1"/>
    <col min="6" max="6" width="13.44140625" bestFit="1" customWidth="1"/>
    <col min="7" max="7" width="11" style="1" bestFit="1" customWidth="1"/>
    <col min="8" max="8" width="22.21875" style="1" bestFit="1" customWidth="1"/>
    <col min="9" max="9" width="26.33203125" style="1" bestFit="1" customWidth="1"/>
    <col min="10" max="10" width="17.88671875" style="1" bestFit="1" customWidth="1"/>
    <col min="11" max="11" width="12.77734375" style="1" bestFit="1" customWidth="1"/>
    <col min="12" max="12" width="20.21875" style="2" bestFit="1" customWidth="1"/>
    <col min="13" max="13" width="13.88671875" style="2" bestFit="1" customWidth="1"/>
    <col min="14" max="14" width="11.5546875" style="2" bestFit="1" customWidth="1"/>
    <col min="15" max="15" width="21.33203125" style="2" bestFit="1" customWidth="1"/>
    <col min="16" max="16" width="22" bestFit="1" customWidth="1"/>
    <col min="17" max="17" width="12" customWidth="1"/>
    <col min="18" max="18" width="12.44140625" bestFit="1" customWidth="1"/>
    <col min="19" max="19" width="7.5546875" bestFit="1" customWidth="1"/>
  </cols>
  <sheetData>
    <row r="1" spans="1:19" ht="30.6" customHeight="1" x14ac:dyDescent="0.25">
      <c r="A1" s="36" t="s">
        <v>2968</v>
      </c>
      <c r="B1" s="36"/>
      <c r="C1" s="36"/>
      <c r="D1" s="36"/>
      <c r="E1" s="36"/>
    </row>
    <row r="3" spans="1:19" ht="24" customHeight="1" x14ac:dyDescent="0.25">
      <c r="A3" s="18" t="s">
        <v>2931</v>
      </c>
      <c r="B3" s="19" t="s">
        <v>2941</v>
      </c>
      <c r="C3" s="19" t="s">
        <v>2922</v>
      </c>
      <c r="D3" s="20" t="s">
        <v>2932</v>
      </c>
      <c r="E3" s="21" t="s">
        <v>2921</v>
      </c>
      <c r="F3" s="19" t="s">
        <v>2933</v>
      </c>
      <c r="G3" s="22" t="s">
        <v>2934</v>
      </c>
      <c r="H3" s="22" t="s">
        <v>2935</v>
      </c>
      <c r="I3" s="22" t="s">
        <v>2936</v>
      </c>
      <c r="J3" s="22" t="s">
        <v>2970</v>
      </c>
      <c r="K3" s="22" t="s">
        <v>2937</v>
      </c>
      <c r="L3" s="20" t="s">
        <v>2961</v>
      </c>
      <c r="M3" s="20" t="s">
        <v>2938</v>
      </c>
      <c r="N3" s="20" t="s">
        <v>2939</v>
      </c>
      <c r="O3" s="20" t="s">
        <v>2940</v>
      </c>
      <c r="P3" s="20" t="s">
        <v>2942</v>
      </c>
      <c r="Q3" s="10"/>
      <c r="R3" s="4" t="s">
        <v>2922</v>
      </c>
      <c r="S3" s="4" t="s">
        <v>2921</v>
      </c>
    </row>
    <row r="4" spans="1:19" x14ac:dyDescent="0.25">
      <c r="A4" s="17">
        <v>44562</v>
      </c>
      <c r="B4" s="11" t="s">
        <v>0</v>
      </c>
      <c r="C4" s="11" t="s">
        <v>2920</v>
      </c>
      <c r="D4" s="7">
        <v>1</v>
      </c>
      <c r="E4" s="12">
        <f t="shared" ref="E4:E67" si="0">VLOOKUP(C4,$R$4:$S$12,2,FALSE)</f>
        <v>1000</v>
      </c>
      <c r="F4" s="13">
        <f t="shared" ref="F4:F67" si="1">D4*E4</f>
        <v>1000</v>
      </c>
      <c r="G4" s="14">
        <f>Data_input!$F4*IF(Data_input!$E4&lt;3000,70%,60%)</f>
        <v>700</v>
      </c>
      <c r="H4" s="14">
        <f>Data_input!$F4*10%</f>
        <v>100</v>
      </c>
      <c r="I4" s="14">
        <f>Data_input!$F4*10%</f>
        <v>100</v>
      </c>
      <c r="J4" s="14">
        <f>SUM(Table1[[#This Row],[COGS]:[OPERATIONAL COST]])</f>
        <v>900</v>
      </c>
      <c r="K4" s="14">
        <f>Data_input!$F4-Data_input!$G4-Data_input!$H4-Data_input!$I4</f>
        <v>100</v>
      </c>
      <c r="L4" s="15" t="s">
        <v>2945</v>
      </c>
      <c r="M4" s="16" t="str">
        <f>TEXT(Table1[[#This Row],[DATE]],"mmm")</f>
        <v>Jan</v>
      </c>
      <c r="N4" s="7">
        <f t="shared" ref="N4:N67" si="2">YEAR(A4)</f>
        <v>2022</v>
      </c>
      <c r="O4" s="7">
        <f>IF(COUNTIF($B4:$B$4,B4)=1,1,0)</f>
        <v>1</v>
      </c>
      <c r="P4" s="8" t="s">
        <v>2918</v>
      </c>
      <c r="Q4" s="9"/>
      <c r="R4" s="3" t="s">
        <v>2920</v>
      </c>
      <c r="S4" s="6">
        <v>1000</v>
      </c>
    </row>
    <row r="5" spans="1:19" x14ac:dyDescent="0.25">
      <c r="A5" s="17">
        <v>44562</v>
      </c>
      <c r="B5" s="11" t="s">
        <v>1</v>
      </c>
      <c r="C5" s="11" t="s">
        <v>2923</v>
      </c>
      <c r="D5" s="7">
        <v>2</v>
      </c>
      <c r="E5" s="12">
        <f t="shared" si="0"/>
        <v>2500</v>
      </c>
      <c r="F5" s="13">
        <f t="shared" si="1"/>
        <v>5000</v>
      </c>
      <c r="G5" s="14">
        <f>Data_input!$F5*IF(Data_input!$E5&lt;3000,70%,60%)</f>
        <v>3500</v>
      </c>
      <c r="H5" s="14">
        <f>Data_input!$F5*10%</f>
        <v>500</v>
      </c>
      <c r="I5" s="14">
        <f>Data_input!$F5*10%</f>
        <v>500</v>
      </c>
      <c r="J5" s="14">
        <f>SUM(Table1[[#This Row],[COGS]:[OPERATIONAL COST]])</f>
        <v>4500</v>
      </c>
      <c r="K5" s="14">
        <f>Data_input!$F5-Data_input!$G5-Data_input!$H5-Data_input!$I5</f>
        <v>500</v>
      </c>
      <c r="L5" s="8" t="s">
        <v>2943</v>
      </c>
      <c r="M5" s="16" t="str">
        <f>TEXT(Table1[[#This Row],[DATE]],"mmm")</f>
        <v>Jan</v>
      </c>
      <c r="N5" s="7">
        <f t="shared" si="2"/>
        <v>2022</v>
      </c>
      <c r="O5" s="7">
        <f>IF(COUNTIF(B$4:$B5,B5)=1,1,0)</f>
        <v>1</v>
      </c>
      <c r="P5" s="8" t="s">
        <v>2919</v>
      </c>
      <c r="Q5" s="9"/>
      <c r="R5" s="3" t="s">
        <v>2923</v>
      </c>
      <c r="S5" s="6">
        <v>2500</v>
      </c>
    </row>
    <row r="6" spans="1:19" x14ac:dyDescent="0.25">
      <c r="A6" s="17">
        <v>44562</v>
      </c>
      <c r="B6" s="11" t="s">
        <v>2</v>
      </c>
      <c r="C6" s="11" t="s">
        <v>2924</v>
      </c>
      <c r="D6" s="7">
        <v>1</v>
      </c>
      <c r="E6" s="12">
        <f t="shared" si="0"/>
        <v>3500</v>
      </c>
      <c r="F6" s="13">
        <f t="shared" si="1"/>
        <v>3500</v>
      </c>
      <c r="G6" s="14">
        <f>Data_input!$F6*IF(Data_input!$E6&lt;3000,70%,60%)</f>
        <v>2100</v>
      </c>
      <c r="H6" s="14">
        <f>Data_input!$F6*10%</f>
        <v>350</v>
      </c>
      <c r="I6" s="14">
        <f>Data_input!$F6*10%</f>
        <v>350</v>
      </c>
      <c r="J6" s="14">
        <f>SUM(Table1[[#This Row],[COGS]:[OPERATIONAL COST]])</f>
        <v>2800</v>
      </c>
      <c r="K6" s="14">
        <f>Data_input!$F6-Data_input!$G6-Data_input!$H6-Data_input!$I6</f>
        <v>700</v>
      </c>
      <c r="L6" s="15" t="s">
        <v>2948</v>
      </c>
      <c r="M6" s="16" t="str">
        <f>TEXT(Table1[[#This Row],[DATE]],"mmm")</f>
        <v>Jan</v>
      </c>
      <c r="N6" s="7">
        <f t="shared" si="2"/>
        <v>2022</v>
      </c>
      <c r="O6" s="7">
        <f>IF(COUNTIF(B$4:$B6,B6)=1,1,0)</f>
        <v>1</v>
      </c>
      <c r="P6" s="8" t="s">
        <v>2919</v>
      </c>
      <c r="Q6" s="9"/>
      <c r="R6" s="3" t="s">
        <v>2924</v>
      </c>
      <c r="S6" s="6">
        <v>3500</v>
      </c>
    </row>
    <row r="7" spans="1:19" x14ac:dyDescent="0.25">
      <c r="A7" s="17">
        <v>44562</v>
      </c>
      <c r="B7" s="11" t="s">
        <v>3</v>
      </c>
      <c r="C7" s="11" t="s">
        <v>2925</v>
      </c>
      <c r="D7" s="7">
        <v>2</v>
      </c>
      <c r="E7" s="12">
        <f t="shared" si="0"/>
        <v>1200</v>
      </c>
      <c r="F7" s="13">
        <f t="shared" si="1"/>
        <v>2400</v>
      </c>
      <c r="G7" s="14">
        <f>Data_input!$F7*IF(Data_input!$E7&lt;3000,70%,60%)</f>
        <v>1680</v>
      </c>
      <c r="H7" s="14">
        <f>Data_input!$F7*10%</f>
        <v>240</v>
      </c>
      <c r="I7" s="14">
        <f>Data_input!$F7*10%</f>
        <v>240</v>
      </c>
      <c r="J7" s="14">
        <f>SUM(Table1[[#This Row],[COGS]:[OPERATIONAL COST]])</f>
        <v>2160</v>
      </c>
      <c r="K7" s="14">
        <f>Data_input!$F7-Data_input!$G7-Data_input!$H7-Data_input!$I7</f>
        <v>240</v>
      </c>
      <c r="L7" s="8" t="s">
        <v>2944</v>
      </c>
      <c r="M7" s="16" t="str">
        <f>TEXT(Table1[[#This Row],[DATE]],"mmm")</f>
        <v>Jan</v>
      </c>
      <c r="N7" s="7">
        <f t="shared" si="2"/>
        <v>2022</v>
      </c>
      <c r="O7" s="7">
        <f>IF(COUNTIF(B$4:$B7,B7)=1,1,0)</f>
        <v>1</v>
      </c>
      <c r="P7" s="8" t="s">
        <v>2918</v>
      </c>
      <c r="Q7" s="9"/>
      <c r="R7" s="3" t="s">
        <v>2925</v>
      </c>
      <c r="S7" s="6">
        <v>1200</v>
      </c>
    </row>
    <row r="8" spans="1:19" x14ac:dyDescent="0.25">
      <c r="A8" s="17">
        <v>44562</v>
      </c>
      <c r="B8" s="11" t="s">
        <v>4</v>
      </c>
      <c r="C8" s="11" t="s">
        <v>2926</v>
      </c>
      <c r="D8" s="7">
        <v>30</v>
      </c>
      <c r="E8" s="12">
        <f t="shared" si="0"/>
        <v>450</v>
      </c>
      <c r="F8" s="13">
        <f t="shared" si="1"/>
        <v>13500</v>
      </c>
      <c r="G8" s="14">
        <f>Data_input!$F8*IF(Data_input!$E8&lt;3000,70%,60%)</f>
        <v>9450</v>
      </c>
      <c r="H8" s="14">
        <f>Data_input!$F8*10%</f>
        <v>1350</v>
      </c>
      <c r="I8" s="14">
        <f>Data_input!$F8*10%</f>
        <v>1350</v>
      </c>
      <c r="J8" s="14">
        <f>SUM(Table1[[#This Row],[COGS]:[OPERATIONAL COST]])</f>
        <v>12150</v>
      </c>
      <c r="K8" s="14">
        <f>Data_input!$F8-Data_input!$G8-Data_input!$H8-Data_input!$I8</f>
        <v>1350</v>
      </c>
      <c r="L8" s="15" t="s">
        <v>2946</v>
      </c>
      <c r="M8" s="16" t="str">
        <f>TEXT(Table1[[#This Row],[DATE]],"mmm")</f>
        <v>Jan</v>
      </c>
      <c r="N8" s="7">
        <f t="shared" si="2"/>
        <v>2022</v>
      </c>
      <c r="O8" s="7">
        <f>IF(COUNTIF(B$4:$B8,B8)=1,1,0)</f>
        <v>1</v>
      </c>
      <c r="P8" s="8" t="s">
        <v>2918</v>
      </c>
      <c r="Q8" s="9"/>
      <c r="R8" s="3" t="s">
        <v>2926</v>
      </c>
      <c r="S8" s="6">
        <v>450</v>
      </c>
    </row>
    <row r="9" spans="1:19" x14ac:dyDescent="0.25">
      <c r="A9" s="17">
        <v>44562</v>
      </c>
      <c r="B9" s="11" t="s">
        <v>5</v>
      </c>
      <c r="C9" s="11" t="s">
        <v>2927</v>
      </c>
      <c r="D9" s="7">
        <v>3</v>
      </c>
      <c r="E9" s="12">
        <f t="shared" si="0"/>
        <v>500</v>
      </c>
      <c r="F9" s="13">
        <f t="shared" si="1"/>
        <v>1500</v>
      </c>
      <c r="G9" s="14">
        <f>Data_input!$F9*IF(Data_input!$E9&lt;3000,70%,60%)</f>
        <v>1050</v>
      </c>
      <c r="H9" s="14">
        <f>Data_input!$F9*10%</f>
        <v>150</v>
      </c>
      <c r="I9" s="14">
        <f>Data_input!$F9*10%</f>
        <v>150</v>
      </c>
      <c r="J9" s="14">
        <f>SUM(Table1[[#This Row],[COGS]:[OPERATIONAL COST]])</f>
        <v>1350</v>
      </c>
      <c r="K9" s="14">
        <f>Data_input!$F9-Data_input!$G9-Data_input!$H9-Data_input!$I9</f>
        <v>150</v>
      </c>
      <c r="L9" s="8" t="s">
        <v>2947</v>
      </c>
      <c r="M9" s="16" t="str">
        <f>TEXT(Table1[[#This Row],[DATE]],"mmm")</f>
        <v>Jan</v>
      </c>
      <c r="N9" s="7">
        <f t="shared" si="2"/>
        <v>2022</v>
      </c>
      <c r="O9" s="7">
        <f>IF(COUNTIF(B$4:$B9,B9)=1,1,0)</f>
        <v>1</v>
      </c>
      <c r="P9" s="8" t="s">
        <v>2918</v>
      </c>
      <c r="Q9" s="9"/>
      <c r="R9" s="3" t="s">
        <v>2927</v>
      </c>
      <c r="S9" s="6">
        <v>500</v>
      </c>
    </row>
    <row r="10" spans="1:19" x14ac:dyDescent="0.25">
      <c r="A10" s="17">
        <v>44562</v>
      </c>
      <c r="B10" s="11" t="s">
        <v>6</v>
      </c>
      <c r="C10" s="11" t="s">
        <v>2928</v>
      </c>
      <c r="D10" s="7">
        <v>1</v>
      </c>
      <c r="E10" s="12">
        <f t="shared" si="0"/>
        <v>1000</v>
      </c>
      <c r="F10" s="13">
        <f t="shared" si="1"/>
        <v>1000</v>
      </c>
      <c r="G10" s="14">
        <f>Data_input!$F10*IF(Data_input!$E10&lt;3000,70%,60%)</f>
        <v>700</v>
      </c>
      <c r="H10" s="14">
        <f>Data_input!$F10*10%</f>
        <v>100</v>
      </c>
      <c r="I10" s="14">
        <f>Data_input!$F10*10%</f>
        <v>100</v>
      </c>
      <c r="J10" s="14">
        <f>SUM(Table1[[#This Row],[COGS]:[OPERATIONAL COST]])</f>
        <v>900</v>
      </c>
      <c r="K10" s="14">
        <f>Data_input!$F10-Data_input!$G10-Data_input!$H10-Data_input!$I10</f>
        <v>100</v>
      </c>
      <c r="L10" s="15" t="s">
        <v>2945</v>
      </c>
      <c r="M10" s="16" t="str">
        <f>TEXT(Table1[[#This Row],[DATE]],"mmm")</f>
        <v>Jan</v>
      </c>
      <c r="N10" s="7">
        <f t="shared" si="2"/>
        <v>2022</v>
      </c>
      <c r="O10" s="7">
        <f>IF(COUNTIF(B$4:$B10,B10)=1,1,0)</f>
        <v>1</v>
      </c>
      <c r="P10" s="8" t="s">
        <v>2919</v>
      </c>
      <c r="Q10" s="9"/>
      <c r="R10" s="3" t="s">
        <v>2928</v>
      </c>
      <c r="S10" s="6">
        <v>1000</v>
      </c>
    </row>
    <row r="11" spans="1:19" x14ac:dyDescent="0.25">
      <c r="A11" s="17">
        <v>44562</v>
      </c>
      <c r="B11" s="11" t="s">
        <v>7</v>
      </c>
      <c r="C11" s="11" t="s">
        <v>2929</v>
      </c>
      <c r="D11" s="7">
        <v>2</v>
      </c>
      <c r="E11" s="12">
        <f t="shared" si="0"/>
        <v>3200</v>
      </c>
      <c r="F11" s="13">
        <f t="shared" si="1"/>
        <v>6400</v>
      </c>
      <c r="G11" s="14">
        <f>Data_input!$F11*IF(Data_input!$E11&lt;3000,70%,60%)</f>
        <v>3840</v>
      </c>
      <c r="H11" s="14">
        <f>Data_input!$F11*10%</f>
        <v>640</v>
      </c>
      <c r="I11" s="14">
        <f>Data_input!$F11*10%</f>
        <v>640</v>
      </c>
      <c r="J11" s="14">
        <f>SUM(Table1[[#This Row],[COGS]:[OPERATIONAL COST]])</f>
        <v>5120</v>
      </c>
      <c r="K11" s="14">
        <f>Data_input!$F11-Data_input!$G11-Data_input!$H11-Data_input!$I11</f>
        <v>1280</v>
      </c>
      <c r="L11" s="8" t="s">
        <v>2943</v>
      </c>
      <c r="M11" s="16" t="str">
        <f>TEXT(Table1[[#This Row],[DATE]],"mmm")</f>
        <v>Jan</v>
      </c>
      <c r="N11" s="7">
        <f t="shared" si="2"/>
        <v>2022</v>
      </c>
      <c r="O11" s="7">
        <f>IF(COUNTIF(B$4:$B11,B11)=1,1,0)</f>
        <v>1</v>
      </c>
      <c r="P11" s="8" t="s">
        <v>2919</v>
      </c>
      <c r="Q11" s="9"/>
      <c r="R11" s="3" t="s">
        <v>2929</v>
      </c>
      <c r="S11" s="6">
        <v>3200</v>
      </c>
    </row>
    <row r="12" spans="1:19" x14ac:dyDescent="0.25">
      <c r="A12" s="17">
        <v>44562</v>
      </c>
      <c r="B12" s="11" t="s">
        <v>7</v>
      </c>
      <c r="C12" s="11" t="s">
        <v>2930</v>
      </c>
      <c r="D12" s="7">
        <v>1</v>
      </c>
      <c r="E12" s="12">
        <f t="shared" si="0"/>
        <v>4000</v>
      </c>
      <c r="F12" s="13">
        <f t="shared" si="1"/>
        <v>4000</v>
      </c>
      <c r="G12" s="14">
        <f>Data_input!$F12*IF(Data_input!$E12&lt;3000,70%,60%)</f>
        <v>2400</v>
      </c>
      <c r="H12" s="14">
        <f>Data_input!$F12*10%</f>
        <v>400</v>
      </c>
      <c r="I12" s="14">
        <f>Data_input!$F12*10%</f>
        <v>400</v>
      </c>
      <c r="J12" s="14">
        <f>SUM(Table1[[#This Row],[COGS]:[OPERATIONAL COST]])</f>
        <v>3200</v>
      </c>
      <c r="K12" s="14">
        <f>Data_input!$F12-Data_input!$G12-Data_input!$H12-Data_input!$I12</f>
        <v>800</v>
      </c>
      <c r="L12" s="15" t="s">
        <v>2943</v>
      </c>
      <c r="M12" s="16" t="str">
        <f>TEXT(Table1[[#This Row],[DATE]],"mmm")</f>
        <v>Jan</v>
      </c>
      <c r="N12" s="7">
        <f t="shared" si="2"/>
        <v>2022</v>
      </c>
      <c r="O12" s="7">
        <f>IF(COUNTIF(B$4:$B12,B12)=1,1,0)</f>
        <v>0</v>
      </c>
      <c r="P12" s="8" t="s">
        <v>2919</v>
      </c>
      <c r="Q12" s="9"/>
      <c r="R12" s="3" t="s">
        <v>2930</v>
      </c>
      <c r="S12" s="6">
        <v>4000</v>
      </c>
    </row>
    <row r="13" spans="1:19" x14ac:dyDescent="0.25">
      <c r="A13" s="17">
        <v>44562</v>
      </c>
      <c r="B13" s="11" t="s">
        <v>7</v>
      </c>
      <c r="C13" s="11" t="s">
        <v>2930</v>
      </c>
      <c r="D13" s="7">
        <v>1</v>
      </c>
      <c r="E13" s="12">
        <f t="shared" si="0"/>
        <v>4000</v>
      </c>
      <c r="F13" s="13">
        <f t="shared" si="1"/>
        <v>4000</v>
      </c>
      <c r="G13" s="14">
        <f>Data_input!$F13*IF(Data_input!$E13&lt;3000,70%,60%)</f>
        <v>2400</v>
      </c>
      <c r="H13" s="14">
        <f>Data_input!$F13*10%</f>
        <v>400</v>
      </c>
      <c r="I13" s="14">
        <f>Data_input!$F13*10%</f>
        <v>400</v>
      </c>
      <c r="J13" s="14">
        <f>SUM(Table1[[#This Row],[COGS]:[OPERATIONAL COST]])</f>
        <v>3200</v>
      </c>
      <c r="K13" s="14">
        <f>Data_input!$F13-Data_input!$G13-Data_input!$H13-Data_input!$I13</f>
        <v>800</v>
      </c>
      <c r="L13" s="8" t="s">
        <v>2943</v>
      </c>
      <c r="M13" s="16" t="str">
        <f>TEXT(Table1[[#This Row],[DATE]],"mmm")</f>
        <v>Jan</v>
      </c>
      <c r="N13" s="7">
        <f t="shared" si="2"/>
        <v>2022</v>
      </c>
      <c r="O13" s="7">
        <f>IF(COUNTIF(B$4:$B13,B13)=1,1,0)</f>
        <v>0</v>
      </c>
      <c r="P13" s="8" t="s">
        <v>2919</v>
      </c>
      <c r="Q13" s="9"/>
    </row>
    <row r="14" spans="1:19" x14ac:dyDescent="0.25">
      <c r="A14" s="17">
        <v>44562</v>
      </c>
      <c r="B14" s="11" t="s">
        <v>7</v>
      </c>
      <c r="C14" s="11" t="s">
        <v>2930</v>
      </c>
      <c r="D14" s="7">
        <v>1</v>
      </c>
      <c r="E14" s="12">
        <f t="shared" si="0"/>
        <v>4000</v>
      </c>
      <c r="F14" s="13">
        <f t="shared" si="1"/>
        <v>4000</v>
      </c>
      <c r="G14" s="14">
        <f>Data_input!$F14*IF(Data_input!$E14&lt;3000,70%,60%)</f>
        <v>2400</v>
      </c>
      <c r="H14" s="14">
        <f>Data_input!$F14*10%</f>
        <v>400</v>
      </c>
      <c r="I14" s="14">
        <f>Data_input!$F14*10%</f>
        <v>400</v>
      </c>
      <c r="J14" s="14">
        <f>SUM(Table1[[#This Row],[COGS]:[OPERATIONAL COST]])</f>
        <v>3200</v>
      </c>
      <c r="K14" s="14">
        <f>Data_input!$F14-Data_input!$G14-Data_input!$H14-Data_input!$I14</f>
        <v>800</v>
      </c>
      <c r="L14" s="15" t="s">
        <v>2943</v>
      </c>
      <c r="M14" s="16" t="str">
        <f>TEXT(Table1[[#This Row],[DATE]],"mmm")</f>
        <v>Jan</v>
      </c>
      <c r="N14" s="7">
        <f t="shared" si="2"/>
        <v>2022</v>
      </c>
      <c r="O14" s="7">
        <f>IF(COUNTIF(B$4:$B14,B14)=1,1,0)</f>
        <v>0</v>
      </c>
      <c r="P14" s="8" t="s">
        <v>2919</v>
      </c>
      <c r="Q14" s="9"/>
    </row>
    <row r="15" spans="1:19" x14ac:dyDescent="0.25">
      <c r="A15" s="17">
        <v>44562</v>
      </c>
      <c r="B15" s="11" t="s">
        <v>7</v>
      </c>
      <c r="C15" s="11" t="s">
        <v>2924</v>
      </c>
      <c r="D15" s="7">
        <v>2</v>
      </c>
      <c r="E15" s="12">
        <f t="shared" si="0"/>
        <v>3500</v>
      </c>
      <c r="F15" s="13">
        <f t="shared" si="1"/>
        <v>7000</v>
      </c>
      <c r="G15" s="14">
        <f>Data_input!$F15*IF(Data_input!$E15&lt;3000,70%,60%)</f>
        <v>4200</v>
      </c>
      <c r="H15" s="14">
        <f>Data_input!$F15*10%</f>
        <v>700</v>
      </c>
      <c r="I15" s="14">
        <f>Data_input!$F15*10%</f>
        <v>700</v>
      </c>
      <c r="J15" s="14">
        <f>SUM(Table1[[#This Row],[COGS]:[OPERATIONAL COST]])</f>
        <v>5600</v>
      </c>
      <c r="K15" s="14">
        <f>Data_input!$F15-Data_input!$G15-Data_input!$H15-Data_input!$I15</f>
        <v>1400</v>
      </c>
      <c r="L15" s="8" t="s">
        <v>2943</v>
      </c>
      <c r="M15" s="16" t="str">
        <f>TEXT(Table1[[#This Row],[DATE]],"mmm")</f>
        <v>Jan</v>
      </c>
      <c r="N15" s="7">
        <f t="shared" si="2"/>
        <v>2022</v>
      </c>
      <c r="O15" s="7">
        <f>IF(COUNTIF(B$4:$B15,B15)=1,1,0)</f>
        <v>0</v>
      </c>
      <c r="P15" s="8" t="s">
        <v>2919</v>
      </c>
      <c r="Q15" s="9"/>
    </row>
    <row r="16" spans="1:19" x14ac:dyDescent="0.25">
      <c r="A16" s="17">
        <v>44562</v>
      </c>
      <c r="B16" s="11" t="s">
        <v>7</v>
      </c>
      <c r="C16" s="11" t="s">
        <v>2925</v>
      </c>
      <c r="D16" s="7">
        <v>4</v>
      </c>
      <c r="E16" s="12">
        <f t="shared" si="0"/>
        <v>1200</v>
      </c>
      <c r="F16" s="13">
        <f t="shared" si="1"/>
        <v>4800</v>
      </c>
      <c r="G16" s="14">
        <f>Data_input!$F16*IF(Data_input!$E16&lt;3000,70%,60%)</f>
        <v>3360</v>
      </c>
      <c r="H16" s="14">
        <f>Data_input!$F16*10%</f>
        <v>480</v>
      </c>
      <c r="I16" s="14">
        <f>Data_input!$F16*10%</f>
        <v>480</v>
      </c>
      <c r="J16" s="14">
        <f>SUM(Table1[[#This Row],[COGS]:[OPERATIONAL COST]])</f>
        <v>4320</v>
      </c>
      <c r="K16" s="14">
        <f>Data_input!$F16-Data_input!$G16-Data_input!$H16-Data_input!$I16</f>
        <v>480</v>
      </c>
      <c r="L16" s="15" t="s">
        <v>2943</v>
      </c>
      <c r="M16" s="16" t="str">
        <f>TEXT(Table1[[#This Row],[DATE]],"mmm")</f>
        <v>Jan</v>
      </c>
      <c r="N16" s="7">
        <f t="shared" si="2"/>
        <v>2022</v>
      </c>
      <c r="O16" s="7">
        <f>IF(COUNTIF(B$4:$B16,B16)=1,1,0)</f>
        <v>0</v>
      </c>
      <c r="P16" s="8" t="s">
        <v>2919</v>
      </c>
      <c r="Q16" s="9"/>
    </row>
    <row r="17" spans="1:17" x14ac:dyDescent="0.25">
      <c r="A17" s="17">
        <v>44562</v>
      </c>
      <c r="B17" s="11" t="s">
        <v>7</v>
      </c>
      <c r="C17" s="11" t="s">
        <v>2926</v>
      </c>
      <c r="D17" s="7">
        <v>5</v>
      </c>
      <c r="E17" s="12">
        <f t="shared" si="0"/>
        <v>450</v>
      </c>
      <c r="F17" s="13">
        <f t="shared" si="1"/>
        <v>2250</v>
      </c>
      <c r="G17" s="14">
        <f>Data_input!$F17*IF(Data_input!$E17&lt;3000,70%,60%)</f>
        <v>1575</v>
      </c>
      <c r="H17" s="14">
        <f>Data_input!$F17*10%</f>
        <v>225</v>
      </c>
      <c r="I17" s="14">
        <f>Data_input!$F17*10%</f>
        <v>225</v>
      </c>
      <c r="J17" s="14">
        <f>SUM(Table1[[#This Row],[COGS]:[OPERATIONAL COST]])</f>
        <v>2025</v>
      </c>
      <c r="K17" s="14">
        <f>Data_input!$F17-Data_input!$G17-Data_input!$H17-Data_input!$I17</f>
        <v>225</v>
      </c>
      <c r="L17" s="8" t="s">
        <v>2943</v>
      </c>
      <c r="M17" s="16" t="str">
        <f>TEXT(Table1[[#This Row],[DATE]],"mmm")</f>
        <v>Jan</v>
      </c>
      <c r="N17" s="7">
        <f t="shared" si="2"/>
        <v>2022</v>
      </c>
      <c r="O17" s="7">
        <f>IF(COUNTIF(B$4:$B17,B17)=1,1,0)</f>
        <v>0</v>
      </c>
      <c r="P17" s="8" t="s">
        <v>2919</v>
      </c>
      <c r="Q17" s="9"/>
    </row>
    <row r="18" spans="1:17" x14ac:dyDescent="0.25">
      <c r="A18" s="17">
        <v>44562</v>
      </c>
      <c r="B18" s="11" t="s">
        <v>7</v>
      </c>
      <c r="C18" s="11" t="s">
        <v>2930</v>
      </c>
      <c r="D18" s="7">
        <v>1</v>
      </c>
      <c r="E18" s="12">
        <f t="shared" si="0"/>
        <v>4000</v>
      </c>
      <c r="F18" s="13">
        <f t="shared" si="1"/>
        <v>4000</v>
      </c>
      <c r="G18" s="14">
        <f>Data_input!$F18*IF(Data_input!$E18&lt;3000,70%,60%)</f>
        <v>2400</v>
      </c>
      <c r="H18" s="14">
        <f>Data_input!$F18*10%</f>
        <v>400</v>
      </c>
      <c r="I18" s="14">
        <f>Data_input!$F18*10%</f>
        <v>400</v>
      </c>
      <c r="J18" s="14">
        <f>SUM(Table1[[#This Row],[COGS]:[OPERATIONAL COST]])</f>
        <v>3200</v>
      </c>
      <c r="K18" s="14">
        <f>Data_input!$F18-Data_input!$G18-Data_input!$H18-Data_input!$I18</f>
        <v>800</v>
      </c>
      <c r="L18" s="15" t="s">
        <v>2943</v>
      </c>
      <c r="M18" s="16" t="str">
        <f>TEXT(Table1[[#This Row],[DATE]],"mmm")</f>
        <v>Jan</v>
      </c>
      <c r="N18" s="7">
        <f t="shared" si="2"/>
        <v>2022</v>
      </c>
      <c r="O18" s="7">
        <f>IF(COUNTIF(B$4:$B18,B18)=1,1,0)</f>
        <v>0</v>
      </c>
      <c r="P18" s="8" t="s">
        <v>2919</v>
      </c>
      <c r="Q18" s="9"/>
    </row>
    <row r="19" spans="1:17" x14ac:dyDescent="0.25">
      <c r="A19" s="17">
        <v>44563</v>
      </c>
      <c r="B19" s="11" t="s">
        <v>8</v>
      </c>
      <c r="C19" s="11" t="s">
        <v>2928</v>
      </c>
      <c r="D19" s="7">
        <v>2</v>
      </c>
      <c r="E19" s="12">
        <f t="shared" si="0"/>
        <v>1000</v>
      </c>
      <c r="F19" s="13">
        <f t="shared" si="1"/>
        <v>2000</v>
      </c>
      <c r="G19" s="14">
        <f>Data_input!$F19*IF(Data_input!$E19&lt;3000,70%,60%)</f>
        <v>1400</v>
      </c>
      <c r="H19" s="14">
        <f>Data_input!$F19*10%</f>
        <v>200</v>
      </c>
      <c r="I19" s="14">
        <f>Data_input!$F19*10%</f>
        <v>200</v>
      </c>
      <c r="J19" s="14">
        <f>SUM(Table1[[#This Row],[COGS]:[OPERATIONAL COST]])</f>
        <v>1800</v>
      </c>
      <c r="K19" s="14">
        <f>Data_input!$F19-Data_input!$G19-Data_input!$H19-Data_input!$I19</f>
        <v>200</v>
      </c>
      <c r="L19" s="8" t="s">
        <v>2947</v>
      </c>
      <c r="M19" s="16" t="str">
        <f>TEXT(Table1[[#This Row],[DATE]],"mmm")</f>
        <v>Jan</v>
      </c>
      <c r="N19" s="7">
        <f t="shared" si="2"/>
        <v>2022</v>
      </c>
      <c r="O19" s="7">
        <f>IF(COUNTIF(B$4:$B19,B19)=1,1,0)</f>
        <v>1</v>
      </c>
      <c r="P19" s="8" t="s">
        <v>2919</v>
      </c>
      <c r="Q19" s="9"/>
    </row>
    <row r="20" spans="1:17" x14ac:dyDescent="0.25">
      <c r="A20" s="17">
        <v>44563</v>
      </c>
      <c r="B20" s="11" t="s">
        <v>9</v>
      </c>
      <c r="C20" s="11" t="s">
        <v>2928</v>
      </c>
      <c r="D20" s="7">
        <v>1</v>
      </c>
      <c r="E20" s="12">
        <f t="shared" si="0"/>
        <v>1000</v>
      </c>
      <c r="F20" s="13">
        <f t="shared" si="1"/>
        <v>1000</v>
      </c>
      <c r="G20" s="14">
        <f>Data_input!$F20*IF(Data_input!$E20&lt;3000,70%,60%)</f>
        <v>700</v>
      </c>
      <c r="H20" s="14">
        <f>Data_input!$F20*10%</f>
        <v>100</v>
      </c>
      <c r="I20" s="14">
        <f>Data_input!$F20*10%</f>
        <v>100</v>
      </c>
      <c r="J20" s="14">
        <f>SUM(Table1[[#This Row],[COGS]:[OPERATIONAL COST]])</f>
        <v>900</v>
      </c>
      <c r="K20" s="14">
        <f>Data_input!$F20-Data_input!$G20-Data_input!$H20-Data_input!$I20</f>
        <v>100</v>
      </c>
      <c r="L20" s="15" t="s">
        <v>2945</v>
      </c>
      <c r="M20" s="16" t="str">
        <f>TEXT(Table1[[#This Row],[DATE]],"mmm")</f>
        <v>Jan</v>
      </c>
      <c r="N20" s="7">
        <f t="shared" si="2"/>
        <v>2022</v>
      </c>
      <c r="O20" s="7">
        <f>IF(COUNTIF(B$4:$B20,B20)=1,1,0)</f>
        <v>1</v>
      </c>
      <c r="P20" s="8" t="s">
        <v>2918</v>
      </c>
      <c r="Q20" s="9"/>
    </row>
    <row r="21" spans="1:17" x14ac:dyDescent="0.25">
      <c r="A21" s="17">
        <v>44563</v>
      </c>
      <c r="B21" s="11" t="s">
        <v>10</v>
      </c>
      <c r="C21" s="11" t="s">
        <v>2930</v>
      </c>
      <c r="D21" s="7">
        <v>1</v>
      </c>
      <c r="E21" s="12">
        <f t="shared" si="0"/>
        <v>4000</v>
      </c>
      <c r="F21" s="13">
        <f t="shared" si="1"/>
        <v>4000</v>
      </c>
      <c r="G21" s="14">
        <f>Data_input!$F21*IF(Data_input!$E21&lt;3000,70%,60%)</f>
        <v>2400</v>
      </c>
      <c r="H21" s="14">
        <f>Data_input!$F21*10%</f>
        <v>400</v>
      </c>
      <c r="I21" s="14">
        <f>Data_input!$F21*10%</f>
        <v>400</v>
      </c>
      <c r="J21" s="14">
        <f>SUM(Table1[[#This Row],[COGS]:[OPERATIONAL COST]])</f>
        <v>3200</v>
      </c>
      <c r="K21" s="14">
        <f>Data_input!$F21-Data_input!$G21-Data_input!$H21-Data_input!$I21</f>
        <v>800</v>
      </c>
      <c r="L21" s="8" t="s">
        <v>2943</v>
      </c>
      <c r="M21" s="16" t="str">
        <f>TEXT(Table1[[#This Row],[DATE]],"mmm")</f>
        <v>Jan</v>
      </c>
      <c r="N21" s="7">
        <f t="shared" si="2"/>
        <v>2022</v>
      </c>
      <c r="O21" s="7">
        <f>IF(COUNTIF(B$4:$B21,B21)=1,1,0)</f>
        <v>1</v>
      </c>
      <c r="P21" s="8" t="s">
        <v>2919</v>
      </c>
      <c r="Q21" s="9"/>
    </row>
    <row r="22" spans="1:17" x14ac:dyDescent="0.25">
      <c r="A22" s="17">
        <v>44563</v>
      </c>
      <c r="B22" s="11" t="s">
        <v>11</v>
      </c>
      <c r="C22" s="11" t="s">
        <v>2920</v>
      </c>
      <c r="D22" s="7">
        <v>8</v>
      </c>
      <c r="E22" s="12">
        <f t="shared" si="0"/>
        <v>1000</v>
      </c>
      <c r="F22" s="13">
        <f t="shared" si="1"/>
        <v>8000</v>
      </c>
      <c r="G22" s="14">
        <f>Data_input!$F22*IF(Data_input!$E22&lt;3000,70%,60%)</f>
        <v>5600</v>
      </c>
      <c r="H22" s="14">
        <f>Data_input!$F22*10%</f>
        <v>800</v>
      </c>
      <c r="I22" s="14">
        <f>Data_input!$F22*10%</f>
        <v>800</v>
      </c>
      <c r="J22" s="14">
        <f>SUM(Table1[[#This Row],[COGS]:[OPERATIONAL COST]])</f>
        <v>7200</v>
      </c>
      <c r="K22" s="14">
        <f>Data_input!$F22-Data_input!$G22-Data_input!$H22-Data_input!$I22</f>
        <v>800</v>
      </c>
      <c r="L22" s="15" t="s">
        <v>2948</v>
      </c>
      <c r="M22" s="16" t="str">
        <f>TEXT(Table1[[#This Row],[DATE]],"mmm")</f>
        <v>Jan</v>
      </c>
      <c r="N22" s="7">
        <f t="shared" si="2"/>
        <v>2022</v>
      </c>
      <c r="O22" s="7">
        <f>IF(COUNTIF(B$4:$B22,B22)=1,1,0)</f>
        <v>1</v>
      </c>
      <c r="P22" s="8" t="s">
        <v>2919</v>
      </c>
      <c r="Q22" s="9"/>
    </row>
    <row r="23" spans="1:17" x14ac:dyDescent="0.25">
      <c r="A23" s="17">
        <v>44563</v>
      </c>
      <c r="B23" s="11" t="s">
        <v>12</v>
      </c>
      <c r="C23" s="11" t="s">
        <v>2923</v>
      </c>
      <c r="D23" s="7">
        <v>1</v>
      </c>
      <c r="E23" s="12">
        <f t="shared" si="0"/>
        <v>2500</v>
      </c>
      <c r="F23" s="13">
        <f t="shared" si="1"/>
        <v>2500</v>
      </c>
      <c r="G23" s="14">
        <f>Data_input!$F23*IF(Data_input!$E23&lt;3000,70%,60%)</f>
        <v>1750</v>
      </c>
      <c r="H23" s="14">
        <f>Data_input!$F23*10%</f>
        <v>250</v>
      </c>
      <c r="I23" s="14">
        <f>Data_input!$F23*10%</f>
        <v>250</v>
      </c>
      <c r="J23" s="14">
        <f>SUM(Table1[[#This Row],[COGS]:[OPERATIONAL COST]])</f>
        <v>2250</v>
      </c>
      <c r="K23" s="14">
        <f>Data_input!$F23-Data_input!$G23-Data_input!$H23-Data_input!$I23</f>
        <v>250</v>
      </c>
      <c r="L23" s="8" t="s">
        <v>2944</v>
      </c>
      <c r="M23" s="16" t="str">
        <f>TEXT(Table1[[#This Row],[DATE]],"mmm")</f>
        <v>Jan</v>
      </c>
      <c r="N23" s="7">
        <f t="shared" si="2"/>
        <v>2022</v>
      </c>
      <c r="O23" s="7">
        <f>IF(COUNTIF(B$4:$B23,B23)=1,1,0)</f>
        <v>1</v>
      </c>
      <c r="P23" s="8" t="s">
        <v>2919</v>
      </c>
      <c r="Q23" s="9"/>
    </row>
    <row r="24" spans="1:17" x14ac:dyDescent="0.25">
      <c r="A24" s="17">
        <v>44563</v>
      </c>
      <c r="B24" s="11" t="s">
        <v>13</v>
      </c>
      <c r="C24" s="11" t="s">
        <v>2920</v>
      </c>
      <c r="D24" s="7">
        <v>2</v>
      </c>
      <c r="E24" s="12">
        <f t="shared" si="0"/>
        <v>1000</v>
      </c>
      <c r="F24" s="13">
        <f t="shared" si="1"/>
        <v>2000</v>
      </c>
      <c r="G24" s="14">
        <f>Data_input!$F24*IF(Data_input!$E24&lt;3000,70%,60%)</f>
        <v>1400</v>
      </c>
      <c r="H24" s="14">
        <f>Data_input!$F24*10%</f>
        <v>200</v>
      </c>
      <c r="I24" s="14">
        <f>Data_input!$F24*10%</f>
        <v>200</v>
      </c>
      <c r="J24" s="14">
        <f>SUM(Table1[[#This Row],[COGS]:[OPERATIONAL COST]])</f>
        <v>1800</v>
      </c>
      <c r="K24" s="14">
        <f>Data_input!$F24-Data_input!$G24-Data_input!$H24-Data_input!$I24</f>
        <v>200</v>
      </c>
      <c r="L24" s="15" t="s">
        <v>2945</v>
      </c>
      <c r="M24" s="16" t="str">
        <f>TEXT(Table1[[#This Row],[DATE]],"mmm")</f>
        <v>Jan</v>
      </c>
      <c r="N24" s="7">
        <f t="shared" si="2"/>
        <v>2022</v>
      </c>
      <c r="O24" s="7">
        <f>IF(COUNTIF(B$4:$B24,B24)=1,1,0)</f>
        <v>1</v>
      </c>
      <c r="P24" s="8" t="s">
        <v>2918</v>
      </c>
      <c r="Q24" s="9"/>
    </row>
    <row r="25" spans="1:17" x14ac:dyDescent="0.25">
      <c r="A25" s="17">
        <v>44563</v>
      </c>
      <c r="B25" s="11" t="s">
        <v>14</v>
      </c>
      <c r="C25" s="11" t="s">
        <v>2923</v>
      </c>
      <c r="D25" s="7">
        <v>4</v>
      </c>
      <c r="E25" s="12">
        <f t="shared" si="0"/>
        <v>2500</v>
      </c>
      <c r="F25" s="13">
        <f t="shared" si="1"/>
        <v>10000</v>
      </c>
      <c r="G25" s="14">
        <f>Data_input!$F25*IF(Data_input!$E25&lt;3000,70%,60%)</f>
        <v>7000</v>
      </c>
      <c r="H25" s="14">
        <f>Data_input!$F25*10%</f>
        <v>1000</v>
      </c>
      <c r="I25" s="14">
        <f>Data_input!$F25*10%</f>
        <v>1000</v>
      </c>
      <c r="J25" s="14">
        <f>SUM(Table1[[#This Row],[COGS]:[OPERATIONAL COST]])</f>
        <v>9000</v>
      </c>
      <c r="K25" s="14">
        <f>Data_input!$F25-Data_input!$G25-Data_input!$H25-Data_input!$I25</f>
        <v>1000</v>
      </c>
      <c r="L25" s="8" t="s">
        <v>2943</v>
      </c>
      <c r="M25" s="16" t="str">
        <f>TEXT(Table1[[#This Row],[DATE]],"mmm")</f>
        <v>Jan</v>
      </c>
      <c r="N25" s="7">
        <f t="shared" si="2"/>
        <v>2022</v>
      </c>
      <c r="O25" s="7">
        <f>IF(COUNTIF(B$4:$B25,B25)=1,1,0)</f>
        <v>1</v>
      </c>
      <c r="P25" s="8" t="s">
        <v>2918</v>
      </c>
      <c r="Q25" s="9"/>
    </row>
    <row r="26" spans="1:17" x14ac:dyDescent="0.25">
      <c r="A26" s="17">
        <v>44563</v>
      </c>
      <c r="B26" s="11" t="s">
        <v>15</v>
      </c>
      <c r="C26" s="11" t="s">
        <v>2930</v>
      </c>
      <c r="D26" s="7">
        <v>1</v>
      </c>
      <c r="E26" s="12">
        <f t="shared" si="0"/>
        <v>4000</v>
      </c>
      <c r="F26" s="13">
        <f t="shared" si="1"/>
        <v>4000</v>
      </c>
      <c r="G26" s="14">
        <f>Data_input!$F26*IF(Data_input!$E26&lt;3000,70%,60%)</f>
        <v>2400</v>
      </c>
      <c r="H26" s="14">
        <f>Data_input!$F26*10%</f>
        <v>400</v>
      </c>
      <c r="I26" s="14">
        <f>Data_input!$F26*10%</f>
        <v>400</v>
      </c>
      <c r="J26" s="14">
        <f>SUM(Table1[[#This Row],[COGS]:[OPERATIONAL COST]])</f>
        <v>3200</v>
      </c>
      <c r="K26" s="14">
        <f>Data_input!$F26-Data_input!$G26-Data_input!$H26-Data_input!$I26</f>
        <v>800</v>
      </c>
      <c r="L26" s="15" t="s">
        <v>2948</v>
      </c>
      <c r="M26" s="16" t="str">
        <f>TEXT(Table1[[#This Row],[DATE]],"mmm")</f>
        <v>Jan</v>
      </c>
      <c r="N26" s="7">
        <f t="shared" si="2"/>
        <v>2022</v>
      </c>
      <c r="O26" s="7">
        <f>IF(COUNTIF(B$4:$B26,B26)=1,1,0)</f>
        <v>1</v>
      </c>
      <c r="P26" s="8" t="s">
        <v>2919</v>
      </c>
      <c r="Q26" s="9"/>
    </row>
    <row r="27" spans="1:17" x14ac:dyDescent="0.25">
      <c r="A27" s="17">
        <v>44564</v>
      </c>
      <c r="B27" s="11" t="s">
        <v>16</v>
      </c>
      <c r="C27" s="11" t="s">
        <v>2924</v>
      </c>
      <c r="D27" s="7">
        <v>7</v>
      </c>
      <c r="E27" s="12">
        <f t="shared" si="0"/>
        <v>3500</v>
      </c>
      <c r="F27" s="13">
        <f t="shared" si="1"/>
        <v>24500</v>
      </c>
      <c r="G27" s="14">
        <f>Data_input!$F27*IF(Data_input!$E27&lt;3000,70%,60%)</f>
        <v>14700</v>
      </c>
      <c r="H27" s="14">
        <f>Data_input!$F27*10%</f>
        <v>2450</v>
      </c>
      <c r="I27" s="14">
        <f>Data_input!$F27*10%</f>
        <v>2450</v>
      </c>
      <c r="J27" s="14">
        <f>SUM(Table1[[#This Row],[COGS]:[OPERATIONAL COST]])</f>
        <v>19600</v>
      </c>
      <c r="K27" s="14">
        <f>Data_input!$F27-Data_input!$G27-Data_input!$H27-Data_input!$I27</f>
        <v>4900</v>
      </c>
      <c r="L27" s="8" t="s">
        <v>2944</v>
      </c>
      <c r="M27" s="16" t="str">
        <f>TEXT(Table1[[#This Row],[DATE]],"mmm")</f>
        <v>Jan</v>
      </c>
      <c r="N27" s="7">
        <f t="shared" si="2"/>
        <v>2022</v>
      </c>
      <c r="O27" s="7">
        <f>IF(COUNTIF(B$4:$B27,B27)=1,1,0)</f>
        <v>1</v>
      </c>
      <c r="P27" s="8" t="s">
        <v>2919</v>
      </c>
      <c r="Q27" s="9"/>
    </row>
    <row r="28" spans="1:17" x14ac:dyDescent="0.25">
      <c r="A28" s="17">
        <v>44564</v>
      </c>
      <c r="B28" s="11" t="s">
        <v>17</v>
      </c>
      <c r="C28" s="11" t="s">
        <v>2925</v>
      </c>
      <c r="D28" s="7">
        <v>4</v>
      </c>
      <c r="E28" s="12">
        <f t="shared" si="0"/>
        <v>1200</v>
      </c>
      <c r="F28" s="13">
        <f t="shared" si="1"/>
        <v>4800</v>
      </c>
      <c r="G28" s="14">
        <f>Data_input!$F28*IF(Data_input!$E28&lt;3000,70%,60%)</f>
        <v>3360</v>
      </c>
      <c r="H28" s="14">
        <f>Data_input!$F28*10%</f>
        <v>480</v>
      </c>
      <c r="I28" s="14">
        <f>Data_input!$F28*10%</f>
        <v>480</v>
      </c>
      <c r="J28" s="14">
        <f>SUM(Table1[[#This Row],[COGS]:[OPERATIONAL COST]])</f>
        <v>4320</v>
      </c>
      <c r="K28" s="14">
        <f>Data_input!$F28-Data_input!$G28-Data_input!$H28-Data_input!$I28</f>
        <v>480</v>
      </c>
      <c r="L28" s="15" t="s">
        <v>2948</v>
      </c>
      <c r="M28" s="16" t="str">
        <f>TEXT(Table1[[#This Row],[DATE]],"mmm")</f>
        <v>Jan</v>
      </c>
      <c r="N28" s="7">
        <f t="shared" si="2"/>
        <v>2022</v>
      </c>
      <c r="O28" s="7">
        <f>IF(COUNTIF(B$4:$B28,B28)=1,1,0)</f>
        <v>1</v>
      </c>
      <c r="P28" s="8" t="s">
        <v>2919</v>
      </c>
      <c r="Q28" s="9"/>
    </row>
    <row r="29" spans="1:17" x14ac:dyDescent="0.25">
      <c r="A29" s="17">
        <v>44564</v>
      </c>
      <c r="B29" s="11" t="s">
        <v>18</v>
      </c>
      <c r="C29" s="11" t="s">
        <v>2926</v>
      </c>
      <c r="D29" s="7">
        <v>10</v>
      </c>
      <c r="E29" s="12">
        <f t="shared" si="0"/>
        <v>450</v>
      </c>
      <c r="F29" s="13">
        <f t="shared" si="1"/>
        <v>4500</v>
      </c>
      <c r="G29" s="14">
        <f>Data_input!$F29*IF(Data_input!$E29&lt;3000,70%,60%)</f>
        <v>3150</v>
      </c>
      <c r="H29" s="14">
        <f>Data_input!$F29*10%</f>
        <v>450</v>
      </c>
      <c r="I29" s="14">
        <f>Data_input!$F29*10%</f>
        <v>450</v>
      </c>
      <c r="J29" s="14">
        <f>SUM(Table1[[#This Row],[COGS]:[OPERATIONAL COST]])</f>
        <v>4050</v>
      </c>
      <c r="K29" s="14">
        <f>Data_input!$F29-Data_input!$G29-Data_input!$H29-Data_input!$I29</f>
        <v>450</v>
      </c>
      <c r="L29" s="8" t="s">
        <v>2944</v>
      </c>
      <c r="M29" s="16" t="str">
        <f>TEXT(Table1[[#This Row],[DATE]],"mmm")</f>
        <v>Jan</v>
      </c>
      <c r="N29" s="7">
        <f t="shared" si="2"/>
        <v>2022</v>
      </c>
      <c r="O29" s="7">
        <f>IF(COUNTIF(B$4:$B29,B29)=1,1,0)</f>
        <v>1</v>
      </c>
      <c r="P29" s="8" t="s">
        <v>2918</v>
      </c>
      <c r="Q29" s="9"/>
    </row>
    <row r="30" spans="1:17" x14ac:dyDescent="0.25">
      <c r="A30" s="17">
        <v>44564</v>
      </c>
      <c r="B30" s="11" t="s">
        <v>19</v>
      </c>
      <c r="C30" s="11" t="s">
        <v>2920</v>
      </c>
      <c r="D30" s="7">
        <v>2</v>
      </c>
      <c r="E30" s="12">
        <f t="shared" si="0"/>
        <v>1000</v>
      </c>
      <c r="F30" s="13">
        <f t="shared" si="1"/>
        <v>2000</v>
      </c>
      <c r="G30" s="14">
        <f>Data_input!$F30*IF(Data_input!$E30&lt;3000,70%,60%)</f>
        <v>1400</v>
      </c>
      <c r="H30" s="14">
        <f>Data_input!$F30*10%</f>
        <v>200</v>
      </c>
      <c r="I30" s="14">
        <f>Data_input!$F30*10%</f>
        <v>200</v>
      </c>
      <c r="J30" s="14">
        <f>SUM(Table1[[#This Row],[COGS]:[OPERATIONAL COST]])</f>
        <v>1800</v>
      </c>
      <c r="K30" s="14">
        <f>Data_input!$F30-Data_input!$G30-Data_input!$H30-Data_input!$I30</f>
        <v>200</v>
      </c>
      <c r="L30" s="15" t="s">
        <v>2946</v>
      </c>
      <c r="M30" s="16" t="str">
        <f>TEXT(Table1[[#This Row],[DATE]],"mmm")</f>
        <v>Jan</v>
      </c>
      <c r="N30" s="7">
        <f t="shared" si="2"/>
        <v>2022</v>
      </c>
      <c r="O30" s="7">
        <f>IF(COUNTIF(B$4:$B30,B30)=1,1,0)</f>
        <v>1</v>
      </c>
      <c r="P30" s="8" t="s">
        <v>2919</v>
      </c>
      <c r="Q30" s="9"/>
    </row>
    <row r="31" spans="1:17" x14ac:dyDescent="0.25">
      <c r="A31" s="17">
        <v>44564</v>
      </c>
      <c r="B31" s="11" t="s">
        <v>20</v>
      </c>
      <c r="C31" s="11" t="s">
        <v>2930</v>
      </c>
      <c r="D31" s="7">
        <v>1</v>
      </c>
      <c r="E31" s="12">
        <f t="shared" si="0"/>
        <v>4000</v>
      </c>
      <c r="F31" s="13">
        <f t="shared" si="1"/>
        <v>4000</v>
      </c>
      <c r="G31" s="14">
        <f>Data_input!$F31*IF(Data_input!$E31&lt;3000,70%,60%)</f>
        <v>2400</v>
      </c>
      <c r="H31" s="14">
        <f>Data_input!$F31*10%</f>
        <v>400</v>
      </c>
      <c r="I31" s="14">
        <f>Data_input!$F31*10%</f>
        <v>400</v>
      </c>
      <c r="J31" s="14">
        <f>SUM(Table1[[#This Row],[COGS]:[OPERATIONAL COST]])</f>
        <v>3200</v>
      </c>
      <c r="K31" s="14">
        <f>Data_input!$F31-Data_input!$G31-Data_input!$H31-Data_input!$I31</f>
        <v>800</v>
      </c>
      <c r="L31" s="8" t="s">
        <v>2947</v>
      </c>
      <c r="M31" s="16" t="str">
        <f>TEXT(Table1[[#This Row],[DATE]],"mmm")</f>
        <v>Jan</v>
      </c>
      <c r="N31" s="7">
        <f t="shared" si="2"/>
        <v>2022</v>
      </c>
      <c r="O31" s="7">
        <f>IF(COUNTIF(B$4:$B31,B31)=1,1,0)</f>
        <v>1</v>
      </c>
      <c r="P31" s="8" t="s">
        <v>2919</v>
      </c>
      <c r="Q31" s="9"/>
    </row>
    <row r="32" spans="1:17" x14ac:dyDescent="0.25">
      <c r="A32" s="17">
        <v>44564</v>
      </c>
      <c r="B32" s="11" t="s">
        <v>21</v>
      </c>
      <c r="C32" s="11" t="s">
        <v>2923</v>
      </c>
      <c r="D32" s="7">
        <v>6</v>
      </c>
      <c r="E32" s="12">
        <f t="shared" si="0"/>
        <v>2500</v>
      </c>
      <c r="F32" s="13">
        <f t="shared" si="1"/>
        <v>15000</v>
      </c>
      <c r="G32" s="14">
        <f>Data_input!$F32*IF(Data_input!$E32&lt;3000,70%,60%)</f>
        <v>10500</v>
      </c>
      <c r="H32" s="14">
        <f>Data_input!$F32*10%</f>
        <v>1500</v>
      </c>
      <c r="I32" s="14">
        <f>Data_input!$F32*10%</f>
        <v>1500</v>
      </c>
      <c r="J32" s="14">
        <f>SUM(Table1[[#This Row],[COGS]:[OPERATIONAL COST]])</f>
        <v>13500</v>
      </c>
      <c r="K32" s="14">
        <f>Data_input!$F32-Data_input!$G32-Data_input!$H32-Data_input!$I32</f>
        <v>1500</v>
      </c>
      <c r="L32" s="15" t="s">
        <v>2945</v>
      </c>
      <c r="M32" s="16" t="str">
        <f>TEXT(Table1[[#This Row],[DATE]],"mmm")</f>
        <v>Jan</v>
      </c>
      <c r="N32" s="7">
        <f t="shared" si="2"/>
        <v>2022</v>
      </c>
      <c r="O32" s="7">
        <f>IF(COUNTIF(B$4:$B32,B32)=1,1,0)</f>
        <v>1</v>
      </c>
      <c r="P32" s="8" t="s">
        <v>2919</v>
      </c>
      <c r="Q32" s="9"/>
    </row>
    <row r="33" spans="1:17" x14ac:dyDescent="0.25">
      <c r="A33" s="17">
        <v>44564</v>
      </c>
      <c r="B33" s="11" t="s">
        <v>22</v>
      </c>
      <c r="C33" s="11" t="s">
        <v>2924</v>
      </c>
      <c r="D33" s="7">
        <v>1</v>
      </c>
      <c r="E33" s="12">
        <f t="shared" si="0"/>
        <v>3500</v>
      </c>
      <c r="F33" s="13">
        <f t="shared" si="1"/>
        <v>3500</v>
      </c>
      <c r="G33" s="14">
        <f>Data_input!$F33*IF(Data_input!$E33&lt;3000,70%,60%)</f>
        <v>2100</v>
      </c>
      <c r="H33" s="14">
        <f>Data_input!$F33*10%</f>
        <v>350</v>
      </c>
      <c r="I33" s="14">
        <f>Data_input!$F33*10%</f>
        <v>350</v>
      </c>
      <c r="J33" s="14">
        <f>SUM(Table1[[#This Row],[COGS]:[OPERATIONAL COST]])</f>
        <v>2800</v>
      </c>
      <c r="K33" s="14">
        <f>Data_input!$F33-Data_input!$G33-Data_input!$H33-Data_input!$I33</f>
        <v>700</v>
      </c>
      <c r="L33" s="8" t="s">
        <v>2943</v>
      </c>
      <c r="M33" s="16" t="str">
        <f>TEXT(Table1[[#This Row],[DATE]],"mmm")</f>
        <v>Jan</v>
      </c>
      <c r="N33" s="7">
        <f t="shared" si="2"/>
        <v>2022</v>
      </c>
      <c r="O33" s="7">
        <f>IF(COUNTIF(B$4:$B33,B33)=1,1,0)</f>
        <v>1</v>
      </c>
      <c r="P33" s="8" t="s">
        <v>2919</v>
      </c>
      <c r="Q33" s="9"/>
    </row>
    <row r="34" spans="1:17" x14ac:dyDescent="0.25">
      <c r="A34" s="17">
        <v>44564</v>
      </c>
      <c r="B34" s="11" t="s">
        <v>23</v>
      </c>
      <c r="C34" s="11" t="s">
        <v>2928</v>
      </c>
      <c r="D34" s="7">
        <v>1</v>
      </c>
      <c r="E34" s="12">
        <f t="shared" si="0"/>
        <v>1000</v>
      </c>
      <c r="F34" s="13">
        <f t="shared" si="1"/>
        <v>1000</v>
      </c>
      <c r="G34" s="14">
        <f>Data_input!$F34*IF(Data_input!$E34&lt;3000,70%,60%)</f>
        <v>700</v>
      </c>
      <c r="H34" s="14">
        <f>Data_input!$F34*10%</f>
        <v>100</v>
      </c>
      <c r="I34" s="14">
        <f>Data_input!$F34*10%</f>
        <v>100</v>
      </c>
      <c r="J34" s="14">
        <f>SUM(Table1[[#This Row],[COGS]:[OPERATIONAL COST]])</f>
        <v>900</v>
      </c>
      <c r="K34" s="14">
        <f>Data_input!$F34-Data_input!$G34-Data_input!$H34-Data_input!$I34</f>
        <v>100</v>
      </c>
      <c r="L34" s="15" t="s">
        <v>2948</v>
      </c>
      <c r="M34" s="16" t="str">
        <f>TEXT(Table1[[#This Row],[DATE]],"mmm")</f>
        <v>Jan</v>
      </c>
      <c r="N34" s="7">
        <f t="shared" si="2"/>
        <v>2022</v>
      </c>
      <c r="O34" s="7">
        <f>IF(COUNTIF(B$4:$B34,B34)=1,1,0)</f>
        <v>1</v>
      </c>
      <c r="P34" s="8" t="s">
        <v>2919</v>
      </c>
      <c r="Q34" s="9"/>
    </row>
    <row r="35" spans="1:17" x14ac:dyDescent="0.25">
      <c r="A35" s="17">
        <v>44564</v>
      </c>
      <c r="B35" s="11" t="s">
        <v>23</v>
      </c>
      <c r="C35" s="11" t="s">
        <v>2926</v>
      </c>
      <c r="D35" s="7">
        <v>1</v>
      </c>
      <c r="E35" s="12">
        <f t="shared" si="0"/>
        <v>450</v>
      </c>
      <c r="F35" s="13">
        <f t="shared" si="1"/>
        <v>450</v>
      </c>
      <c r="G35" s="14">
        <f>Data_input!$F35*IF(Data_input!$E35&lt;3000,70%,60%)</f>
        <v>315</v>
      </c>
      <c r="H35" s="14">
        <f>Data_input!$F35*10%</f>
        <v>45</v>
      </c>
      <c r="I35" s="14">
        <f>Data_input!$F35*10%</f>
        <v>45</v>
      </c>
      <c r="J35" s="14">
        <f>SUM(Table1[[#This Row],[COGS]:[OPERATIONAL COST]])</f>
        <v>405</v>
      </c>
      <c r="K35" s="14">
        <f>Data_input!$F35-Data_input!$G35-Data_input!$H35-Data_input!$I35</f>
        <v>45</v>
      </c>
      <c r="L35" s="8" t="s">
        <v>2948</v>
      </c>
      <c r="M35" s="16" t="str">
        <f>TEXT(Table1[[#This Row],[DATE]],"mmm")</f>
        <v>Jan</v>
      </c>
      <c r="N35" s="7">
        <f t="shared" si="2"/>
        <v>2022</v>
      </c>
      <c r="O35" s="7">
        <f>IF(COUNTIF(B$4:$B35,B35)=1,1,0)</f>
        <v>0</v>
      </c>
      <c r="P35" s="8" t="s">
        <v>2919</v>
      </c>
      <c r="Q35" s="9"/>
    </row>
    <row r="36" spans="1:17" x14ac:dyDescent="0.25">
      <c r="A36" s="17">
        <v>44564</v>
      </c>
      <c r="B36" s="11" t="s">
        <v>23</v>
      </c>
      <c r="C36" s="11" t="s">
        <v>2927</v>
      </c>
      <c r="D36" s="7">
        <v>3</v>
      </c>
      <c r="E36" s="12">
        <f t="shared" si="0"/>
        <v>500</v>
      </c>
      <c r="F36" s="13">
        <f t="shared" si="1"/>
        <v>1500</v>
      </c>
      <c r="G36" s="14">
        <f>Data_input!$F36*IF(Data_input!$E36&lt;3000,70%,60%)</f>
        <v>1050</v>
      </c>
      <c r="H36" s="14">
        <f>Data_input!$F36*10%</f>
        <v>150</v>
      </c>
      <c r="I36" s="14">
        <f>Data_input!$F36*10%</f>
        <v>150</v>
      </c>
      <c r="J36" s="14">
        <f>SUM(Table1[[#This Row],[COGS]:[OPERATIONAL COST]])</f>
        <v>1350</v>
      </c>
      <c r="K36" s="14">
        <f>Data_input!$F36-Data_input!$G36-Data_input!$H36-Data_input!$I36</f>
        <v>150</v>
      </c>
      <c r="L36" s="15" t="s">
        <v>2948</v>
      </c>
      <c r="M36" s="16" t="str">
        <f>TEXT(Table1[[#This Row],[DATE]],"mmm")</f>
        <v>Jan</v>
      </c>
      <c r="N36" s="7">
        <f t="shared" si="2"/>
        <v>2022</v>
      </c>
      <c r="O36" s="7">
        <f>IF(COUNTIF(B$4:$B36,B36)=1,1,0)</f>
        <v>0</v>
      </c>
      <c r="P36" s="8" t="s">
        <v>2919</v>
      </c>
      <c r="Q36" s="9"/>
    </row>
    <row r="37" spans="1:17" x14ac:dyDescent="0.25">
      <c r="A37" s="17">
        <v>44565</v>
      </c>
      <c r="B37" s="11" t="s">
        <v>24</v>
      </c>
      <c r="C37" s="11" t="s">
        <v>2927</v>
      </c>
      <c r="D37" s="7">
        <v>4</v>
      </c>
      <c r="E37" s="12">
        <f t="shared" si="0"/>
        <v>500</v>
      </c>
      <c r="F37" s="13">
        <f t="shared" si="1"/>
        <v>2000</v>
      </c>
      <c r="G37" s="14">
        <f>Data_input!$F37*IF(Data_input!$E37&lt;3000,70%,60%)</f>
        <v>1400</v>
      </c>
      <c r="H37" s="14">
        <f>Data_input!$F37*10%</f>
        <v>200</v>
      </c>
      <c r="I37" s="14">
        <f>Data_input!$F37*10%</f>
        <v>200</v>
      </c>
      <c r="J37" s="14">
        <f>SUM(Table1[[#This Row],[COGS]:[OPERATIONAL COST]])</f>
        <v>1800</v>
      </c>
      <c r="K37" s="14">
        <f>Data_input!$F37-Data_input!$G37-Data_input!$H37-Data_input!$I37</f>
        <v>200</v>
      </c>
      <c r="L37" s="8" t="s">
        <v>2943</v>
      </c>
      <c r="M37" s="16" t="str">
        <f>TEXT(Table1[[#This Row],[DATE]],"mmm")</f>
        <v>Jan</v>
      </c>
      <c r="N37" s="7">
        <f t="shared" si="2"/>
        <v>2022</v>
      </c>
      <c r="O37" s="7">
        <f>IF(COUNTIF(B$4:$B37,B37)=1,1,0)</f>
        <v>1</v>
      </c>
      <c r="P37" s="8" t="s">
        <v>2919</v>
      </c>
      <c r="Q37" s="9"/>
    </row>
    <row r="38" spans="1:17" x14ac:dyDescent="0.25">
      <c r="A38" s="17">
        <v>44565</v>
      </c>
      <c r="B38" s="11" t="s">
        <v>25</v>
      </c>
      <c r="C38" s="11" t="s">
        <v>2920</v>
      </c>
      <c r="D38" s="7">
        <v>1</v>
      </c>
      <c r="E38" s="12">
        <f t="shared" si="0"/>
        <v>1000</v>
      </c>
      <c r="F38" s="13">
        <f t="shared" si="1"/>
        <v>1000</v>
      </c>
      <c r="G38" s="14">
        <f>Data_input!$F38*IF(Data_input!$E38&lt;3000,70%,60%)</f>
        <v>700</v>
      </c>
      <c r="H38" s="14">
        <f>Data_input!$F38*10%</f>
        <v>100</v>
      </c>
      <c r="I38" s="14">
        <f>Data_input!$F38*10%</f>
        <v>100</v>
      </c>
      <c r="J38" s="14">
        <f>SUM(Table1[[#This Row],[COGS]:[OPERATIONAL COST]])</f>
        <v>900</v>
      </c>
      <c r="K38" s="14">
        <f>Data_input!$F38-Data_input!$G38-Data_input!$H38-Data_input!$I38</f>
        <v>100</v>
      </c>
      <c r="L38" s="15" t="s">
        <v>2948</v>
      </c>
      <c r="M38" s="16" t="str">
        <f>TEXT(Table1[[#This Row],[DATE]],"mmm")</f>
        <v>Jan</v>
      </c>
      <c r="N38" s="7">
        <f t="shared" si="2"/>
        <v>2022</v>
      </c>
      <c r="O38" s="7">
        <f>IF(COUNTIF(B$4:$B38,B38)=1,1,0)</f>
        <v>1</v>
      </c>
      <c r="P38" s="8" t="s">
        <v>2919</v>
      </c>
      <c r="Q38" s="9"/>
    </row>
    <row r="39" spans="1:17" x14ac:dyDescent="0.25">
      <c r="A39" s="17">
        <v>44565</v>
      </c>
      <c r="B39" s="11" t="s">
        <v>26</v>
      </c>
      <c r="C39" s="11" t="s">
        <v>2924</v>
      </c>
      <c r="D39" s="7">
        <v>2</v>
      </c>
      <c r="E39" s="12">
        <f t="shared" si="0"/>
        <v>3500</v>
      </c>
      <c r="F39" s="13">
        <f t="shared" si="1"/>
        <v>7000</v>
      </c>
      <c r="G39" s="14">
        <f>Data_input!$F39*IF(Data_input!$E39&lt;3000,70%,60%)</f>
        <v>4200</v>
      </c>
      <c r="H39" s="14">
        <f>Data_input!$F39*10%</f>
        <v>700</v>
      </c>
      <c r="I39" s="14">
        <f>Data_input!$F39*10%</f>
        <v>700</v>
      </c>
      <c r="J39" s="14">
        <f>SUM(Table1[[#This Row],[COGS]:[OPERATIONAL COST]])</f>
        <v>5600</v>
      </c>
      <c r="K39" s="14">
        <f>Data_input!$F39-Data_input!$G39-Data_input!$H39-Data_input!$I39</f>
        <v>1400</v>
      </c>
      <c r="L39" s="8" t="s">
        <v>2944</v>
      </c>
      <c r="M39" s="16" t="str">
        <f>TEXT(Table1[[#This Row],[DATE]],"mmm")</f>
        <v>Jan</v>
      </c>
      <c r="N39" s="7">
        <f t="shared" si="2"/>
        <v>2022</v>
      </c>
      <c r="O39" s="7">
        <f>IF(COUNTIF(B$4:$B39,B39)=1,1,0)</f>
        <v>1</v>
      </c>
      <c r="P39" s="8" t="s">
        <v>2918</v>
      </c>
      <c r="Q39" s="9"/>
    </row>
    <row r="40" spans="1:17" x14ac:dyDescent="0.25">
      <c r="A40" s="17">
        <v>44565</v>
      </c>
      <c r="B40" s="11" t="s">
        <v>27</v>
      </c>
      <c r="C40" s="11" t="s">
        <v>2923</v>
      </c>
      <c r="D40" s="7">
        <v>4</v>
      </c>
      <c r="E40" s="12">
        <f t="shared" si="0"/>
        <v>2500</v>
      </c>
      <c r="F40" s="13">
        <f t="shared" si="1"/>
        <v>10000</v>
      </c>
      <c r="G40" s="14">
        <f>Data_input!$F40*IF(Data_input!$E40&lt;3000,70%,60%)</f>
        <v>7000</v>
      </c>
      <c r="H40" s="14">
        <f>Data_input!$F40*10%</f>
        <v>1000</v>
      </c>
      <c r="I40" s="14">
        <f>Data_input!$F40*10%</f>
        <v>1000</v>
      </c>
      <c r="J40" s="14">
        <f>SUM(Table1[[#This Row],[COGS]:[OPERATIONAL COST]])</f>
        <v>9000</v>
      </c>
      <c r="K40" s="14">
        <f>Data_input!$F40-Data_input!$G40-Data_input!$H40-Data_input!$I40</f>
        <v>1000</v>
      </c>
      <c r="L40" s="15" t="s">
        <v>2945</v>
      </c>
      <c r="M40" s="16" t="str">
        <f>TEXT(Table1[[#This Row],[DATE]],"mmm")</f>
        <v>Jan</v>
      </c>
      <c r="N40" s="7">
        <f t="shared" si="2"/>
        <v>2022</v>
      </c>
      <c r="O40" s="7">
        <f>IF(COUNTIF(B$4:$B40,B40)=1,1,0)</f>
        <v>1</v>
      </c>
      <c r="P40" s="8" t="s">
        <v>2919</v>
      </c>
      <c r="Q40" s="9"/>
    </row>
    <row r="41" spans="1:17" x14ac:dyDescent="0.25">
      <c r="A41" s="17">
        <v>44565</v>
      </c>
      <c r="B41" s="11" t="s">
        <v>28</v>
      </c>
      <c r="C41" s="11" t="s">
        <v>2929</v>
      </c>
      <c r="D41" s="7">
        <v>1</v>
      </c>
      <c r="E41" s="12">
        <f t="shared" si="0"/>
        <v>3200</v>
      </c>
      <c r="F41" s="13">
        <f t="shared" si="1"/>
        <v>3200</v>
      </c>
      <c r="G41" s="14">
        <f>Data_input!$F41*IF(Data_input!$E41&lt;3000,70%,60%)</f>
        <v>1920</v>
      </c>
      <c r="H41" s="14">
        <f>Data_input!$F41*10%</f>
        <v>320</v>
      </c>
      <c r="I41" s="14">
        <f>Data_input!$F41*10%</f>
        <v>320</v>
      </c>
      <c r="J41" s="14">
        <f>SUM(Table1[[#This Row],[COGS]:[OPERATIONAL COST]])</f>
        <v>2560</v>
      </c>
      <c r="K41" s="14">
        <f>Data_input!$F41-Data_input!$G41-Data_input!$H41-Data_input!$I41</f>
        <v>640</v>
      </c>
      <c r="L41" s="8" t="s">
        <v>2943</v>
      </c>
      <c r="M41" s="16" t="str">
        <f>TEXT(Table1[[#This Row],[DATE]],"mmm")</f>
        <v>Jan</v>
      </c>
      <c r="N41" s="7">
        <f t="shared" si="2"/>
        <v>2022</v>
      </c>
      <c r="O41" s="7">
        <f>IF(COUNTIF(B$4:$B41,B41)=1,1,0)</f>
        <v>1</v>
      </c>
      <c r="P41" s="8" t="s">
        <v>2919</v>
      </c>
      <c r="Q41" s="9"/>
    </row>
    <row r="42" spans="1:17" x14ac:dyDescent="0.25">
      <c r="A42" s="17">
        <v>44565</v>
      </c>
      <c r="B42" s="11" t="s">
        <v>29</v>
      </c>
      <c r="C42" s="11" t="s">
        <v>2929</v>
      </c>
      <c r="D42" s="7">
        <v>1</v>
      </c>
      <c r="E42" s="12">
        <f t="shared" si="0"/>
        <v>3200</v>
      </c>
      <c r="F42" s="13">
        <f t="shared" si="1"/>
        <v>3200</v>
      </c>
      <c r="G42" s="14">
        <f>Data_input!$F42*IF(Data_input!$E42&lt;3000,70%,60%)</f>
        <v>1920</v>
      </c>
      <c r="H42" s="14">
        <f>Data_input!$F42*10%</f>
        <v>320</v>
      </c>
      <c r="I42" s="14">
        <f>Data_input!$F42*10%</f>
        <v>320</v>
      </c>
      <c r="J42" s="14">
        <f>SUM(Table1[[#This Row],[COGS]:[OPERATIONAL COST]])</f>
        <v>2560</v>
      </c>
      <c r="K42" s="14">
        <f>Data_input!$F42-Data_input!$G42-Data_input!$H42-Data_input!$I42</f>
        <v>640</v>
      </c>
      <c r="L42" s="15" t="s">
        <v>2948</v>
      </c>
      <c r="M42" s="16" t="str">
        <f>TEXT(Table1[[#This Row],[DATE]],"mmm")</f>
        <v>Jan</v>
      </c>
      <c r="N42" s="7">
        <f t="shared" si="2"/>
        <v>2022</v>
      </c>
      <c r="O42" s="7">
        <f>IF(COUNTIF(B$4:$B42,B42)=1,1,0)</f>
        <v>1</v>
      </c>
      <c r="P42" s="8" t="s">
        <v>2918</v>
      </c>
      <c r="Q42" s="9"/>
    </row>
    <row r="43" spans="1:17" x14ac:dyDescent="0.25">
      <c r="A43" s="17">
        <v>44565</v>
      </c>
      <c r="B43" s="11" t="s">
        <v>30</v>
      </c>
      <c r="C43" s="11" t="s">
        <v>2924</v>
      </c>
      <c r="D43" s="7">
        <v>3</v>
      </c>
      <c r="E43" s="12">
        <f t="shared" si="0"/>
        <v>3500</v>
      </c>
      <c r="F43" s="13">
        <f t="shared" si="1"/>
        <v>10500</v>
      </c>
      <c r="G43" s="14">
        <f>Data_input!$F43*IF(Data_input!$E43&lt;3000,70%,60%)</f>
        <v>6300</v>
      </c>
      <c r="H43" s="14">
        <f>Data_input!$F43*10%</f>
        <v>1050</v>
      </c>
      <c r="I43" s="14">
        <f>Data_input!$F43*10%</f>
        <v>1050</v>
      </c>
      <c r="J43" s="14">
        <f>SUM(Table1[[#This Row],[COGS]:[OPERATIONAL COST]])</f>
        <v>8400</v>
      </c>
      <c r="K43" s="14">
        <f>Data_input!$F43-Data_input!$G43-Data_input!$H43-Data_input!$I43</f>
        <v>2100</v>
      </c>
      <c r="L43" s="8" t="s">
        <v>2944</v>
      </c>
      <c r="M43" s="16" t="str">
        <f>TEXT(Table1[[#This Row],[DATE]],"mmm")</f>
        <v>Jan</v>
      </c>
      <c r="N43" s="7">
        <f t="shared" si="2"/>
        <v>2022</v>
      </c>
      <c r="O43" s="7">
        <f>IF(COUNTIF(B$4:$B43,B43)=1,1,0)</f>
        <v>1</v>
      </c>
      <c r="P43" s="8" t="s">
        <v>2919</v>
      </c>
      <c r="Q43" s="9"/>
    </row>
    <row r="44" spans="1:17" x14ac:dyDescent="0.25">
      <c r="A44" s="17">
        <v>44565</v>
      </c>
      <c r="B44" s="11" t="s">
        <v>31</v>
      </c>
      <c r="C44" s="11" t="s">
        <v>2927</v>
      </c>
      <c r="D44" s="7">
        <v>2</v>
      </c>
      <c r="E44" s="12">
        <f t="shared" si="0"/>
        <v>500</v>
      </c>
      <c r="F44" s="13">
        <f t="shared" si="1"/>
        <v>1000</v>
      </c>
      <c r="G44" s="14">
        <f>Data_input!$F44*IF(Data_input!$E44&lt;3000,70%,60%)</f>
        <v>700</v>
      </c>
      <c r="H44" s="14">
        <f>Data_input!$F44*10%</f>
        <v>100</v>
      </c>
      <c r="I44" s="14">
        <f>Data_input!$F44*10%</f>
        <v>100</v>
      </c>
      <c r="J44" s="14">
        <f>SUM(Table1[[#This Row],[COGS]:[OPERATIONAL COST]])</f>
        <v>900</v>
      </c>
      <c r="K44" s="14">
        <f>Data_input!$F44-Data_input!$G44-Data_input!$H44-Data_input!$I44</f>
        <v>100</v>
      </c>
      <c r="L44" s="15" t="s">
        <v>2946</v>
      </c>
      <c r="M44" s="16" t="str">
        <f>TEXT(Table1[[#This Row],[DATE]],"mmm")</f>
        <v>Jan</v>
      </c>
      <c r="N44" s="7">
        <f t="shared" si="2"/>
        <v>2022</v>
      </c>
      <c r="O44" s="7">
        <f>IF(COUNTIF(B$4:$B44,B44)=1,1,0)</f>
        <v>1</v>
      </c>
      <c r="P44" s="8" t="s">
        <v>2919</v>
      </c>
      <c r="Q44" s="9"/>
    </row>
    <row r="45" spans="1:17" x14ac:dyDescent="0.25">
      <c r="A45" s="17">
        <v>44566</v>
      </c>
      <c r="B45" s="11" t="s">
        <v>32</v>
      </c>
      <c r="C45" s="11" t="s">
        <v>2923</v>
      </c>
      <c r="D45" s="7">
        <v>3</v>
      </c>
      <c r="E45" s="12">
        <f t="shared" si="0"/>
        <v>2500</v>
      </c>
      <c r="F45" s="13">
        <f t="shared" si="1"/>
        <v>7500</v>
      </c>
      <c r="G45" s="14">
        <f>Data_input!$F45*IF(Data_input!$E45&lt;3000,70%,60%)</f>
        <v>5250</v>
      </c>
      <c r="H45" s="14">
        <f>Data_input!$F45*10%</f>
        <v>750</v>
      </c>
      <c r="I45" s="14">
        <f>Data_input!$F45*10%</f>
        <v>750</v>
      </c>
      <c r="J45" s="14">
        <f>SUM(Table1[[#This Row],[COGS]:[OPERATIONAL COST]])</f>
        <v>6750</v>
      </c>
      <c r="K45" s="14">
        <f>Data_input!$F45-Data_input!$G45-Data_input!$H45-Data_input!$I45</f>
        <v>750</v>
      </c>
      <c r="L45" s="8" t="s">
        <v>2947</v>
      </c>
      <c r="M45" s="16" t="str">
        <f>TEXT(Table1[[#This Row],[DATE]],"mmm")</f>
        <v>Jan</v>
      </c>
      <c r="N45" s="7">
        <f t="shared" si="2"/>
        <v>2022</v>
      </c>
      <c r="O45" s="7">
        <f>IF(COUNTIF(B$4:$B45,B45)=1,1,0)</f>
        <v>1</v>
      </c>
      <c r="P45" s="8" t="s">
        <v>2918</v>
      </c>
      <c r="Q45" s="9"/>
    </row>
    <row r="46" spans="1:17" x14ac:dyDescent="0.25">
      <c r="A46" s="17">
        <v>44566</v>
      </c>
      <c r="B46" s="11" t="s">
        <v>33</v>
      </c>
      <c r="C46" s="11" t="s">
        <v>2925</v>
      </c>
      <c r="D46" s="7">
        <v>4</v>
      </c>
      <c r="E46" s="12">
        <f t="shared" si="0"/>
        <v>1200</v>
      </c>
      <c r="F46" s="13">
        <f t="shared" si="1"/>
        <v>4800</v>
      </c>
      <c r="G46" s="14">
        <f>Data_input!$F46*IF(Data_input!$E46&lt;3000,70%,60%)</f>
        <v>3360</v>
      </c>
      <c r="H46" s="14">
        <f>Data_input!$F46*10%</f>
        <v>480</v>
      </c>
      <c r="I46" s="14">
        <f>Data_input!$F46*10%</f>
        <v>480</v>
      </c>
      <c r="J46" s="14">
        <f>SUM(Table1[[#This Row],[COGS]:[OPERATIONAL COST]])</f>
        <v>4320</v>
      </c>
      <c r="K46" s="14">
        <f>Data_input!$F46-Data_input!$G46-Data_input!$H46-Data_input!$I46</f>
        <v>480</v>
      </c>
      <c r="L46" s="15" t="s">
        <v>2945</v>
      </c>
      <c r="M46" s="16" t="str">
        <f>TEXT(Table1[[#This Row],[DATE]],"mmm")</f>
        <v>Jan</v>
      </c>
      <c r="N46" s="7">
        <f t="shared" si="2"/>
        <v>2022</v>
      </c>
      <c r="O46" s="7">
        <f>IF(COUNTIF(B$4:$B46,B46)=1,1,0)</f>
        <v>1</v>
      </c>
      <c r="P46" s="8" t="s">
        <v>2919</v>
      </c>
      <c r="Q46" s="9"/>
    </row>
    <row r="47" spans="1:17" x14ac:dyDescent="0.25">
      <c r="A47" s="17">
        <v>44566</v>
      </c>
      <c r="B47" s="11" t="s">
        <v>34</v>
      </c>
      <c r="C47" s="11" t="s">
        <v>2920</v>
      </c>
      <c r="D47" s="7">
        <v>6</v>
      </c>
      <c r="E47" s="12">
        <f t="shared" si="0"/>
        <v>1000</v>
      </c>
      <c r="F47" s="13">
        <f t="shared" si="1"/>
        <v>6000</v>
      </c>
      <c r="G47" s="14">
        <f>Data_input!$F47*IF(Data_input!$E47&lt;3000,70%,60%)</f>
        <v>4200</v>
      </c>
      <c r="H47" s="14">
        <f>Data_input!$F47*10%</f>
        <v>600</v>
      </c>
      <c r="I47" s="14">
        <f>Data_input!$F47*10%</f>
        <v>600</v>
      </c>
      <c r="J47" s="14">
        <f>SUM(Table1[[#This Row],[COGS]:[OPERATIONAL COST]])</f>
        <v>5400</v>
      </c>
      <c r="K47" s="14">
        <f>Data_input!$F47-Data_input!$G47-Data_input!$H47-Data_input!$I47</f>
        <v>600</v>
      </c>
      <c r="L47" s="8" t="s">
        <v>2943</v>
      </c>
      <c r="M47" s="16" t="str">
        <f>TEXT(Table1[[#This Row],[DATE]],"mmm")</f>
        <v>Jan</v>
      </c>
      <c r="N47" s="7">
        <f t="shared" si="2"/>
        <v>2022</v>
      </c>
      <c r="O47" s="7">
        <f>IF(COUNTIF(B$4:$B47,B47)=1,1,0)</f>
        <v>1</v>
      </c>
      <c r="P47" s="8" t="s">
        <v>2919</v>
      </c>
      <c r="Q47" s="9"/>
    </row>
    <row r="48" spans="1:17" x14ac:dyDescent="0.25">
      <c r="A48" s="17">
        <v>44566</v>
      </c>
      <c r="B48" s="11" t="s">
        <v>35</v>
      </c>
      <c r="C48" s="11" t="s">
        <v>2930</v>
      </c>
      <c r="D48" s="7">
        <v>1</v>
      </c>
      <c r="E48" s="12">
        <f t="shared" si="0"/>
        <v>4000</v>
      </c>
      <c r="F48" s="13">
        <f t="shared" si="1"/>
        <v>4000</v>
      </c>
      <c r="G48" s="14">
        <f>Data_input!$F48*IF(Data_input!$E48&lt;3000,70%,60%)</f>
        <v>2400</v>
      </c>
      <c r="H48" s="14">
        <f>Data_input!$F48*10%</f>
        <v>400</v>
      </c>
      <c r="I48" s="14">
        <f>Data_input!$F48*10%</f>
        <v>400</v>
      </c>
      <c r="J48" s="14">
        <f>SUM(Table1[[#This Row],[COGS]:[OPERATIONAL COST]])</f>
        <v>3200</v>
      </c>
      <c r="K48" s="14">
        <f>Data_input!$F48-Data_input!$G48-Data_input!$H48-Data_input!$I48</f>
        <v>800</v>
      </c>
      <c r="L48" s="15" t="s">
        <v>2948</v>
      </c>
      <c r="M48" s="16" t="str">
        <f>TEXT(Table1[[#This Row],[DATE]],"mmm")</f>
        <v>Jan</v>
      </c>
      <c r="N48" s="7">
        <f t="shared" si="2"/>
        <v>2022</v>
      </c>
      <c r="O48" s="7">
        <f>IF(COUNTIF(B$4:$B48,B48)=1,1,0)</f>
        <v>1</v>
      </c>
      <c r="P48" s="8" t="s">
        <v>2919</v>
      </c>
      <c r="Q48" s="9"/>
    </row>
    <row r="49" spans="1:17" x14ac:dyDescent="0.25">
      <c r="A49" s="17">
        <v>44566</v>
      </c>
      <c r="B49" s="11" t="s">
        <v>36</v>
      </c>
      <c r="C49" s="11" t="s">
        <v>2920</v>
      </c>
      <c r="D49" s="7">
        <v>9</v>
      </c>
      <c r="E49" s="12">
        <f t="shared" si="0"/>
        <v>1000</v>
      </c>
      <c r="F49" s="13">
        <f t="shared" si="1"/>
        <v>9000</v>
      </c>
      <c r="G49" s="14">
        <f>Data_input!$F49*IF(Data_input!$E49&lt;3000,70%,60%)</f>
        <v>6300</v>
      </c>
      <c r="H49" s="14">
        <f>Data_input!$F49*10%</f>
        <v>900</v>
      </c>
      <c r="I49" s="14">
        <f>Data_input!$F49*10%</f>
        <v>900</v>
      </c>
      <c r="J49" s="14">
        <f>SUM(Table1[[#This Row],[COGS]:[OPERATIONAL COST]])</f>
        <v>8100</v>
      </c>
      <c r="K49" s="14">
        <f>Data_input!$F49-Data_input!$G49-Data_input!$H49-Data_input!$I49</f>
        <v>900</v>
      </c>
      <c r="L49" s="8" t="s">
        <v>2944</v>
      </c>
      <c r="M49" s="16" t="str">
        <f>TEXT(Table1[[#This Row],[DATE]],"mmm")</f>
        <v>Jan</v>
      </c>
      <c r="N49" s="7">
        <f t="shared" si="2"/>
        <v>2022</v>
      </c>
      <c r="O49" s="7">
        <f>IF(COUNTIF(B$4:$B49,B49)=1,1,0)</f>
        <v>1</v>
      </c>
      <c r="P49" s="8" t="s">
        <v>2918</v>
      </c>
      <c r="Q49" s="9"/>
    </row>
    <row r="50" spans="1:17" x14ac:dyDescent="0.25">
      <c r="A50" s="17">
        <v>44566</v>
      </c>
      <c r="B50" s="11" t="s">
        <v>37</v>
      </c>
      <c r="C50" s="11" t="s">
        <v>2923</v>
      </c>
      <c r="D50" s="7">
        <v>10</v>
      </c>
      <c r="E50" s="12">
        <f t="shared" si="0"/>
        <v>2500</v>
      </c>
      <c r="F50" s="13">
        <f t="shared" si="1"/>
        <v>25000</v>
      </c>
      <c r="G50" s="14">
        <f>Data_input!$F50*IF(Data_input!$E50&lt;3000,70%,60%)</f>
        <v>17500</v>
      </c>
      <c r="H50" s="14">
        <f>Data_input!$F50*10%</f>
        <v>2500</v>
      </c>
      <c r="I50" s="14">
        <f>Data_input!$F50*10%</f>
        <v>2500</v>
      </c>
      <c r="J50" s="14">
        <f>SUM(Table1[[#This Row],[COGS]:[OPERATIONAL COST]])</f>
        <v>22500</v>
      </c>
      <c r="K50" s="14">
        <f>Data_input!$F50-Data_input!$G50-Data_input!$H50-Data_input!$I50</f>
        <v>2500</v>
      </c>
      <c r="L50" s="15" t="s">
        <v>2946</v>
      </c>
      <c r="M50" s="16" t="str">
        <f>TEXT(Table1[[#This Row],[DATE]],"mmm")</f>
        <v>Jan</v>
      </c>
      <c r="N50" s="7">
        <f t="shared" si="2"/>
        <v>2022</v>
      </c>
      <c r="O50" s="7">
        <f>IF(COUNTIF(B$4:$B50,B50)=1,1,0)</f>
        <v>1</v>
      </c>
      <c r="P50" s="8" t="s">
        <v>2919</v>
      </c>
      <c r="Q50" s="9"/>
    </row>
    <row r="51" spans="1:17" x14ac:dyDescent="0.25">
      <c r="A51" s="17">
        <v>44566</v>
      </c>
      <c r="B51" s="11" t="s">
        <v>38</v>
      </c>
      <c r="C51" s="11" t="s">
        <v>2924</v>
      </c>
      <c r="D51" s="7">
        <v>1</v>
      </c>
      <c r="E51" s="12">
        <f t="shared" si="0"/>
        <v>3500</v>
      </c>
      <c r="F51" s="13">
        <f t="shared" si="1"/>
        <v>3500</v>
      </c>
      <c r="G51" s="14">
        <f>Data_input!$F51*IF(Data_input!$E51&lt;3000,70%,60%)</f>
        <v>2100</v>
      </c>
      <c r="H51" s="14">
        <f>Data_input!$F51*10%</f>
        <v>350</v>
      </c>
      <c r="I51" s="14">
        <f>Data_input!$F51*10%</f>
        <v>350</v>
      </c>
      <c r="J51" s="14">
        <f>SUM(Table1[[#This Row],[COGS]:[OPERATIONAL COST]])</f>
        <v>2800</v>
      </c>
      <c r="K51" s="14">
        <f>Data_input!$F51-Data_input!$G51-Data_input!$H51-Data_input!$I51</f>
        <v>700</v>
      </c>
      <c r="L51" s="8" t="s">
        <v>2947</v>
      </c>
      <c r="M51" s="16" t="str">
        <f>TEXT(Table1[[#This Row],[DATE]],"mmm")</f>
        <v>Jan</v>
      </c>
      <c r="N51" s="7">
        <f t="shared" si="2"/>
        <v>2022</v>
      </c>
      <c r="O51" s="7">
        <f>IF(COUNTIF(B$4:$B51,B51)=1,1,0)</f>
        <v>1</v>
      </c>
      <c r="P51" s="8" t="s">
        <v>2919</v>
      </c>
      <c r="Q51" s="9"/>
    </row>
    <row r="52" spans="1:17" x14ac:dyDescent="0.25">
      <c r="A52" s="17">
        <v>44566</v>
      </c>
      <c r="B52" s="11" t="s">
        <v>39</v>
      </c>
      <c r="C52" s="11" t="s">
        <v>2925</v>
      </c>
      <c r="D52" s="7">
        <v>5</v>
      </c>
      <c r="E52" s="12">
        <f t="shared" si="0"/>
        <v>1200</v>
      </c>
      <c r="F52" s="13">
        <f t="shared" si="1"/>
        <v>6000</v>
      </c>
      <c r="G52" s="14">
        <f>Data_input!$F52*IF(Data_input!$E52&lt;3000,70%,60%)</f>
        <v>4200</v>
      </c>
      <c r="H52" s="14">
        <f>Data_input!$F52*10%</f>
        <v>600</v>
      </c>
      <c r="I52" s="14">
        <f>Data_input!$F52*10%</f>
        <v>600</v>
      </c>
      <c r="J52" s="14">
        <f>SUM(Table1[[#This Row],[COGS]:[OPERATIONAL COST]])</f>
        <v>5400</v>
      </c>
      <c r="K52" s="14">
        <f>Data_input!$F52-Data_input!$G52-Data_input!$H52-Data_input!$I52</f>
        <v>600</v>
      </c>
      <c r="L52" s="15" t="s">
        <v>2945</v>
      </c>
      <c r="M52" s="16" t="str">
        <f>TEXT(Table1[[#This Row],[DATE]],"mmm")</f>
        <v>Jan</v>
      </c>
      <c r="N52" s="7">
        <f t="shared" si="2"/>
        <v>2022</v>
      </c>
      <c r="O52" s="7">
        <f>IF(COUNTIF(B$4:$B52,B52)=1,1,0)</f>
        <v>1</v>
      </c>
      <c r="P52" s="8" t="s">
        <v>2919</v>
      </c>
      <c r="Q52" s="9"/>
    </row>
    <row r="53" spans="1:17" x14ac:dyDescent="0.25">
      <c r="A53" s="17">
        <v>44566</v>
      </c>
      <c r="B53" s="11" t="s">
        <v>39</v>
      </c>
      <c r="C53" s="11" t="s">
        <v>2926</v>
      </c>
      <c r="D53" s="7">
        <v>16</v>
      </c>
      <c r="E53" s="12">
        <f t="shared" si="0"/>
        <v>450</v>
      </c>
      <c r="F53" s="13">
        <f t="shared" si="1"/>
        <v>7200</v>
      </c>
      <c r="G53" s="14">
        <f>Data_input!$F53*IF(Data_input!$E53&lt;3000,70%,60%)</f>
        <v>5040</v>
      </c>
      <c r="H53" s="14">
        <f>Data_input!$F53*10%</f>
        <v>720</v>
      </c>
      <c r="I53" s="14">
        <f>Data_input!$F53*10%</f>
        <v>720</v>
      </c>
      <c r="J53" s="14">
        <f>SUM(Table1[[#This Row],[COGS]:[OPERATIONAL COST]])</f>
        <v>6480</v>
      </c>
      <c r="K53" s="14">
        <f>Data_input!$F53-Data_input!$G53-Data_input!$H53-Data_input!$I53</f>
        <v>720</v>
      </c>
      <c r="L53" s="8" t="s">
        <v>2945</v>
      </c>
      <c r="M53" s="16" t="str">
        <f>TEXT(Table1[[#This Row],[DATE]],"mmm")</f>
        <v>Jan</v>
      </c>
      <c r="N53" s="7">
        <f t="shared" si="2"/>
        <v>2022</v>
      </c>
      <c r="O53" s="7">
        <f>IF(COUNTIF(B$4:$B53,B53)=1,1,0)</f>
        <v>0</v>
      </c>
      <c r="P53" s="8" t="s">
        <v>2919</v>
      </c>
      <c r="Q53" s="9"/>
    </row>
    <row r="54" spans="1:17" x14ac:dyDescent="0.25">
      <c r="A54" s="17">
        <v>44566</v>
      </c>
      <c r="B54" s="11" t="s">
        <v>39</v>
      </c>
      <c r="C54" s="11" t="s">
        <v>2927</v>
      </c>
      <c r="D54" s="7">
        <v>1</v>
      </c>
      <c r="E54" s="12">
        <f t="shared" si="0"/>
        <v>500</v>
      </c>
      <c r="F54" s="13">
        <f t="shared" si="1"/>
        <v>500</v>
      </c>
      <c r="G54" s="14">
        <f>Data_input!$F54*IF(Data_input!$E54&lt;3000,70%,60%)</f>
        <v>350</v>
      </c>
      <c r="H54" s="14">
        <f>Data_input!$F54*10%</f>
        <v>50</v>
      </c>
      <c r="I54" s="14">
        <f>Data_input!$F54*10%</f>
        <v>50</v>
      </c>
      <c r="J54" s="14">
        <f>SUM(Table1[[#This Row],[COGS]:[OPERATIONAL COST]])</f>
        <v>450</v>
      </c>
      <c r="K54" s="14">
        <f>Data_input!$F54-Data_input!$G54-Data_input!$H54-Data_input!$I54</f>
        <v>50</v>
      </c>
      <c r="L54" s="15" t="s">
        <v>2945</v>
      </c>
      <c r="M54" s="16" t="str">
        <f>TEXT(Table1[[#This Row],[DATE]],"mmm")</f>
        <v>Jan</v>
      </c>
      <c r="N54" s="7">
        <f t="shared" si="2"/>
        <v>2022</v>
      </c>
      <c r="O54" s="7">
        <f>IF(COUNTIF(B$4:$B54,B54)=1,1,0)</f>
        <v>0</v>
      </c>
      <c r="P54" s="8" t="s">
        <v>2919</v>
      </c>
      <c r="Q54" s="9"/>
    </row>
    <row r="55" spans="1:17" x14ac:dyDescent="0.25">
      <c r="A55" s="17">
        <v>44567</v>
      </c>
      <c r="B55" s="11" t="s">
        <v>40</v>
      </c>
      <c r="C55" s="11" t="s">
        <v>2928</v>
      </c>
      <c r="D55" s="7">
        <v>1</v>
      </c>
      <c r="E55" s="12">
        <f t="shared" si="0"/>
        <v>1000</v>
      </c>
      <c r="F55" s="13">
        <f t="shared" si="1"/>
        <v>1000</v>
      </c>
      <c r="G55" s="14">
        <f>Data_input!$F55*IF(Data_input!$E55&lt;3000,70%,60%)</f>
        <v>700</v>
      </c>
      <c r="H55" s="14">
        <f>Data_input!$F55*10%</f>
        <v>100</v>
      </c>
      <c r="I55" s="14">
        <f>Data_input!$F55*10%</f>
        <v>100</v>
      </c>
      <c r="J55" s="14">
        <f>SUM(Table1[[#This Row],[COGS]:[OPERATIONAL COST]])</f>
        <v>900</v>
      </c>
      <c r="K55" s="14">
        <f>Data_input!$F55-Data_input!$G55-Data_input!$H55-Data_input!$I55</f>
        <v>100</v>
      </c>
      <c r="L55" s="8" t="s">
        <v>2943</v>
      </c>
      <c r="M55" s="16" t="str">
        <f>TEXT(Table1[[#This Row],[DATE]],"mmm")</f>
        <v>Jan</v>
      </c>
      <c r="N55" s="7">
        <f t="shared" si="2"/>
        <v>2022</v>
      </c>
      <c r="O55" s="7">
        <f>IF(COUNTIF(B$4:$B55,B55)=1,1,0)</f>
        <v>1</v>
      </c>
      <c r="P55" s="8" t="s">
        <v>2919</v>
      </c>
      <c r="Q55" s="9"/>
    </row>
    <row r="56" spans="1:17" x14ac:dyDescent="0.25">
      <c r="A56" s="17">
        <v>44567</v>
      </c>
      <c r="B56" s="11" t="s">
        <v>41</v>
      </c>
      <c r="C56" s="11" t="s">
        <v>2929</v>
      </c>
      <c r="D56" s="7">
        <v>2</v>
      </c>
      <c r="E56" s="12">
        <f t="shared" si="0"/>
        <v>3200</v>
      </c>
      <c r="F56" s="13">
        <f t="shared" si="1"/>
        <v>6400</v>
      </c>
      <c r="G56" s="14">
        <f>Data_input!$F56*IF(Data_input!$E56&lt;3000,70%,60%)</f>
        <v>3840</v>
      </c>
      <c r="H56" s="14">
        <f>Data_input!$F56*10%</f>
        <v>640</v>
      </c>
      <c r="I56" s="14">
        <f>Data_input!$F56*10%</f>
        <v>640</v>
      </c>
      <c r="J56" s="14">
        <f>SUM(Table1[[#This Row],[COGS]:[OPERATIONAL COST]])</f>
        <v>5120</v>
      </c>
      <c r="K56" s="14">
        <f>Data_input!$F56-Data_input!$G56-Data_input!$H56-Data_input!$I56</f>
        <v>1280</v>
      </c>
      <c r="L56" s="15" t="s">
        <v>2948</v>
      </c>
      <c r="M56" s="16" t="str">
        <f>TEXT(Table1[[#This Row],[DATE]],"mmm")</f>
        <v>Jan</v>
      </c>
      <c r="N56" s="7">
        <f t="shared" si="2"/>
        <v>2022</v>
      </c>
      <c r="O56" s="7">
        <f>IF(COUNTIF(B$4:$B56,B56)=1,1,0)</f>
        <v>1</v>
      </c>
      <c r="P56" s="8" t="s">
        <v>2919</v>
      </c>
      <c r="Q56" s="9"/>
    </row>
    <row r="57" spans="1:17" x14ac:dyDescent="0.25">
      <c r="A57" s="17">
        <v>44567</v>
      </c>
      <c r="B57" s="11" t="s">
        <v>42</v>
      </c>
      <c r="C57" s="11" t="s">
        <v>2930</v>
      </c>
      <c r="D57" s="7">
        <v>1</v>
      </c>
      <c r="E57" s="12">
        <f t="shared" si="0"/>
        <v>4000</v>
      </c>
      <c r="F57" s="13">
        <f t="shared" si="1"/>
        <v>4000</v>
      </c>
      <c r="G57" s="14">
        <f>Data_input!$F57*IF(Data_input!$E57&lt;3000,70%,60%)</f>
        <v>2400</v>
      </c>
      <c r="H57" s="14">
        <f>Data_input!$F57*10%</f>
        <v>400</v>
      </c>
      <c r="I57" s="14">
        <f>Data_input!$F57*10%</f>
        <v>400</v>
      </c>
      <c r="J57" s="14">
        <f>SUM(Table1[[#This Row],[COGS]:[OPERATIONAL COST]])</f>
        <v>3200</v>
      </c>
      <c r="K57" s="14">
        <f>Data_input!$F57-Data_input!$G57-Data_input!$H57-Data_input!$I57</f>
        <v>800</v>
      </c>
      <c r="L57" s="8" t="s">
        <v>2944</v>
      </c>
      <c r="M57" s="16" t="str">
        <f>TEXT(Table1[[#This Row],[DATE]],"mmm")</f>
        <v>Jan</v>
      </c>
      <c r="N57" s="7">
        <f t="shared" si="2"/>
        <v>2022</v>
      </c>
      <c r="O57" s="7">
        <f>IF(COUNTIF(B$4:$B57,B57)=1,1,0)</f>
        <v>1</v>
      </c>
      <c r="P57" s="8" t="s">
        <v>2919</v>
      </c>
      <c r="Q57" s="9"/>
    </row>
    <row r="58" spans="1:17" x14ac:dyDescent="0.25">
      <c r="A58" s="17">
        <v>44567</v>
      </c>
      <c r="B58" s="11" t="s">
        <v>43</v>
      </c>
      <c r="C58" s="11" t="s">
        <v>2930</v>
      </c>
      <c r="D58" s="7">
        <v>1</v>
      </c>
      <c r="E58" s="12">
        <f t="shared" si="0"/>
        <v>4000</v>
      </c>
      <c r="F58" s="13">
        <f t="shared" si="1"/>
        <v>4000</v>
      </c>
      <c r="G58" s="14">
        <f>Data_input!$F58*IF(Data_input!$E58&lt;3000,70%,60%)</f>
        <v>2400</v>
      </c>
      <c r="H58" s="14">
        <f>Data_input!$F58*10%</f>
        <v>400</v>
      </c>
      <c r="I58" s="14">
        <f>Data_input!$F58*10%</f>
        <v>400</v>
      </c>
      <c r="J58" s="14">
        <f>SUM(Table1[[#This Row],[COGS]:[OPERATIONAL COST]])</f>
        <v>3200</v>
      </c>
      <c r="K58" s="14">
        <f>Data_input!$F58-Data_input!$G58-Data_input!$H58-Data_input!$I58</f>
        <v>800</v>
      </c>
      <c r="L58" s="15" t="s">
        <v>2945</v>
      </c>
      <c r="M58" s="16" t="str">
        <f>TEXT(Table1[[#This Row],[DATE]],"mmm")</f>
        <v>Jan</v>
      </c>
      <c r="N58" s="7">
        <f t="shared" si="2"/>
        <v>2022</v>
      </c>
      <c r="O58" s="7">
        <f>IF(COUNTIF(B$4:$B58,B58)=1,1,0)</f>
        <v>1</v>
      </c>
      <c r="P58" s="8" t="s">
        <v>2919</v>
      </c>
      <c r="Q58" s="9"/>
    </row>
    <row r="59" spans="1:17" x14ac:dyDescent="0.25">
      <c r="A59" s="17">
        <v>44567</v>
      </c>
      <c r="B59" s="11" t="s">
        <v>44</v>
      </c>
      <c r="C59" s="11" t="s">
        <v>2930</v>
      </c>
      <c r="D59" s="7">
        <v>1</v>
      </c>
      <c r="E59" s="12">
        <f t="shared" si="0"/>
        <v>4000</v>
      </c>
      <c r="F59" s="13">
        <f t="shared" si="1"/>
        <v>4000</v>
      </c>
      <c r="G59" s="14">
        <f>Data_input!$F59*IF(Data_input!$E59&lt;3000,70%,60%)</f>
        <v>2400</v>
      </c>
      <c r="H59" s="14">
        <f>Data_input!$F59*10%</f>
        <v>400</v>
      </c>
      <c r="I59" s="14">
        <f>Data_input!$F59*10%</f>
        <v>400</v>
      </c>
      <c r="J59" s="14">
        <f>SUM(Table1[[#This Row],[COGS]:[OPERATIONAL COST]])</f>
        <v>3200</v>
      </c>
      <c r="K59" s="14">
        <f>Data_input!$F59-Data_input!$G59-Data_input!$H59-Data_input!$I59</f>
        <v>800</v>
      </c>
      <c r="L59" s="8" t="s">
        <v>2943</v>
      </c>
      <c r="M59" s="16" t="str">
        <f>TEXT(Table1[[#This Row],[DATE]],"mmm")</f>
        <v>Jan</v>
      </c>
      <c r="N59" s="7">
        <f t="shared" si="2"/>
        <v>2022</v>
      </c>
      <c r="O59" s="7">
        <f>IF(COUNTIF(B$4:$B59,B59)=1,1,0)</f>
        <v>1</v>
      </c>
      <c r="P59" s="8" t="s">
        <v>2919</v>
      </c>
      <c r="Q59" s="9"/>
    </row>
    <row r="60" spans="1:17" x14ac:dyDescent="0.25">
      <c r="A60" s="17">
        <v>44567</v>
      </c>
      <c r="B60" s="11" t="s">
        <v>45</v>
      </c>
      <c r="C60" s="11" t="s">
        <v>2924</v>
      </c>
      <c r="D60" s="7">
        <v>1</v>
      </c>
      <c r="E60" s="12">
        <f t="shared" si="0"/>
        <v>3500</v>
      </c>
      <c r="F60" s="13">
        <f t="shared" si="1"/>
        <v>3500</v>
      </c>
      <c r="G60" s="14">
        <f>Data_input!$F60*IF(Data_input!$E60&lt;3000,70%,60%)</f>
        <v>2100</v>
      </c>
      <c r="H60" s="14">
        <f>Data_input!$F60*10%</f>
        <v>350</v>
      </c>
      <c r="I60" s="14">
        <f>Data_input!$F60*10%</f>
        <v>350</v>
      </c>
      <c r="J60" s="14">
        <f>SUM(Table1[[#This Row],[COGS]:[OPERATIONAL COST]])</f>
        <v>2800</v>
      </c>
      <c r="K60" s="14">
        <f>Data_input!$F60-Data_input!$G60-Data_input!$H60-Data_input!$I60</f>
        <v>700</v>
      </c>
      <c r="L60" s="15" t="s">
        <v>2948</v>
      </c>
      <c r="M60" s="16" t="str">
        <f>TEXT(Table1[[#This Row],[DATE]],"mmm")</f>
        <v>Jan</v>
      </c>
      <c r="N60" s="7">
        <f t="shared" si="2"/>
        <v>2022</v>
      </c>
      <c r="O60" s="7">
        <f>IF(COUNTIF(B$4:$B60,B60)=1,1,0)</f>
        <v>1</v>
      </c>
      <c r="P60" s="8" t="s">
        <v>2919</v>
      </c>
      <c r="Q60" s="9"/>
    </row>
    <row r="61" spans="1:17" x14ac:dyDescent="0.25">
      <c r="A61" s="17">
        <v>44567</v>
      </c>
      <c r="B61" s="11" t="s">
        <v>46</v>
      </c>
      <c r="C61" s="11" t="s">
        <v>2925</v>
      </c>
      <c r="D61" s="7">
        <v>1</v>
      </c>
      <c r="E61" s="12">
        <f t="shared" si="0"/>
        <v>1200</v>
      </c>
      <c r="F61" s="13">
        <f t="shared" si="1"/>
        <v>1200</v>
      </c>
      <c r="G61" s="14">
        <f>Data_input!$F61*IF(Data_input!$E61&lt;3000,70%,60%)</f>
        <v>840</v>
      </c>
      <c r="H61" s="14">
        <f>Data_input!$F61*10%</f>
        <v>120</v>
      </c>
      <c r="I61" s="14">
        <f>Data_input!$F61*10%</f>
        <v>120</v>
      </c>
      <c r="J61" s="14">
        <f>SUM(Table1[[#This Row],[COGS]:[OPERATIONAL COST]])</f>
        <v>1080</v>
      </c>
      <c r="K61" s="14">
        <f>Data_input!$F61-Data_input!$G61-Data_input!$H61-Data_input!$I61</f>
        <v>120</v>
      </c>
      <c r="L61" s="8" t="s">
        <v>2944</v>
      </c>
      <c r="M61" s="16" t="str">
        <f>TEXT(Table1[[#This Row],[DATE]],"mmm")</f>
        <v>Jan</v>
      </c>
      <c r="N61" s="7">
        <f t="shared" si="2"/>
        <v>2022</v>
      </c>
      <c r="O61" s="7">
        <f>IF(COUNTIF(B$4:$B61,B61)=1,1,0)</f>
        <v>1</v>
      </c>
      <c r="P61" s="8" t="s">
        <v>2919</v>
      </c>
      <c r="Q61" s="9"/>
    </row>
    <row r="62" spans="1:17" x14ac:dyDescent="0.25">
      <c r="A62" s="17">
        <v>44567</v>
      </c>
      <c r="B62" s="11" t="s">
        <v>47</v>
      </c>
      <c r="C62" s="11" t="s">
        <v>2926</v>
      </c>
      <c r="D62" s="7">
        <v>2</v>
      </c>
      <c r="E62" s="12">
        <f t="shared" si="0"/>
        <v>450</v>
      </c>
      <c r="F62" s="13">
        <f t="shared" si="1"/>
        <v>900</v>
      </c>
      <c r="G62" s="14">
        <f>Data_input!$F62*IF(Data_input!$E62&lt;3000,70%,60%)</f>
        <v>630</v>
      </c>
      <c r="H62" s="14">
        <f>Data_input!$F62*10%</f>
        <v>90</v>
      </c>
      <c r="I62" s="14">
        <f>Data_input!$F62*10%</f>
        <v>90</v>
      </c>
      <c r="J62" s="14">
        <f>SUM(Table1[[#This Row],[COGS]:[OPERATIONAL COST]])</f>
        <v>810</v>
      </c>
      <c r="K62" s="14">
        <f>Data_input!$F62-Data_input!$G62-Data_input!$H62-Data_input!$I62</f>
        <v>90</v>
      </c>
      <c r="L62" s="15" t="s">
        <v>2946</v>
      </c>
      <c r="M62" s="16" t="str">
        <f>TEXT(Table1[[#This Row],[DATE]],"mmm")</f>
        <v>Jan</v>
      </c>
      <c r="N62" s="7">
        <f t="shared" si="2"/>
        <v>2022</v>
      </c>
      <c r="O62" s="7">
        <f>IF(COUNTIF(B$4:$B62,B62)=1,1,0)</f>
        <v>1</v>
      </c>
      <c r="P62" s="8" t="s">
        <v>2919</v>
      </c>
      <c r="Q62" s="9"/>
    </row>
    <row r="63" spans="1:17" x14ac:dyDescent="0.25">
      <c r="A63" s="17">
        <v>44568</v>
      </c>
      <c r="B63" s="11" t="s">
        <v>48</v>
      </c>
      <c r="C63" s="11" t="s">
        <v>2927</v>
      </c>
      <c r="D63" s="7">
        <v>3</v>
      </c>
      <c r="E63" s="12">
        <f t="shared" si="0"/>
        <v>500</v>
      </c>
      <c r="F63" s="13">
        <f t="shared" si="1"/>
        <v>1500</v>
      </c>
      <c r="G63" s="14">
        <f>Data_input!$F63*IF(Data_input!$E63&lt;3000,70%,60%)</f>
        <v>1050</v>
      </c>
      <c r="H63" s="14">
        <f>Data_input!$F63*10%</f>
        <v>150</v>
      </c>
      <c r="I63" s="14">
        <f>Data_input!$F63*10%</f>
        <v>150</v>
      </c>
      <c r="J63" s="14">
        <f>SUM(Table1[[#This Row],[COGS]:[OPERATIONAL COST]])</f>
        <v>1350</v>
      </c>
      <c r="K63" s="14">
        <f>Data_input!$F63-Data_input!$G63-Data_input!$H63-Data_input!$I63</f>
        <v>150</v>
      </c>
      <c r="L63" s="8" t="s">
        <v>2947</v>
      </c>
      <c r="M63" s="16" t="str">
        <f>TEXT(Table1[[#This Row],[DATE]],"mmm")</f>
        <v>Jan</v>
      </c>
      <c r="N63" s="7">
        <f t="shared" si="2"/>
        <v>2022</v>
      </c>
      <c r="O63" s="7">
        <f>IF(COUNTIF(B$4:$B63,B63)=1,1,0)</f>
        <v>1</v>
      </c>
      <c r="P63" s="8" t="s">
        <v>2919</v>
      </c>
      <c r="Q63" s="9"/>
    </row>
    <row r="64" spans="1:17" x14ac:dyDescent="0.25">
      <c r="A64" s="17">
        <v>44568</v>
      </c>
      <c r="B64" s="11" t="s">
        <v>49</v>
      </c>
      <c r="C64" s="11" t="s">
        <v>2928</v>
      </c>
      <c r="D64" s="7">
        <v>4</v>
      </c>
      <c r="E64" s="12">
        <f t="shared" si="0"/>
        <v>1000</v>
      </c>
      <c r="F64" s="13">
        <f t="shared" si="1"/>
        <v>4000</v>
      </c>
      <c r="G64" s="14">
        <f>Data_input!$F64*IF(Data_input!$E64&lt;3000,70%,60%)</f>
        <v>2800</v>
      </c>
      <c r="H64" s="14">
        <f>Data_input!$F64*10%</f>
        <v>400</v>
      </c>
      <c r="I64" s="14">
        <f>Data_input!$F64*10%</f>
        <v>400</v>
      </c>
      <c r="J64" s="14">
        <f>SUM(Table1[[#This Row],[COGS]:[OPERATIONAL COST]])</f>
        <v>3600</v>
      </c>
      <c r="K64" s="14">
        <f>Data_input!$F64-Data_input!$G64-Data_input!$H64-Data_input!$I64</f>
        <v>400</v>
      </c>
      <c r="L64" s="15" t="s">
        <v>2945</v>
      </c>
      <c r="M64" s="16" t="str">
        <f>TEXT(Table1[[#This Row],[DATE]],"mmm")</f>
        <v>Jan</v>
      </c>
      <c r="N64" s="7">
        <f t="shared" si="2"/>
        <v>2022</v>
      </c>
      <c r="O64" s="7">
        <f>IF(COUNTIF(B$4:$B64,B64)=1,1,0)</f>
        <v>1</v>
      </c>
      <c r="P64" s="8" t="s">
        <v>2919</v>
      </c>
      <c r="Q64" s="9"/>
    </row>
    <row r="65" spans="1:17" x14ac:dyDescent="0.25">
      <c r="A65" s="17">
        <v>44568</v>
      </c>
      <c r="B65" s="11" t="s">
        <v>50</v>
      </c>
      <c r="C65" s="11" t="s">
        <v>2928</v>
      </c>
      <c r="D65" s="7">
        <v>4</v>
      </c>
      <c r="E65" s="12">
        <f t="shared" si="0"/>
        <v>1000</v>
      </c>
      <c r="F65" s="13">
        <f t="shared" si="1"/>
        <v>4000</v>
      </c>
      <c r="G65" s="14">
        <f>Data_input!$F65*IF(Data_input!$E65&lt;3000,70%,60%)</f>
        <v>2800</v>
      </c>
      <c r="H65" s="14">
        <f>Data_input!$F65*10%</f>
        <v>400</v>
      </c>
      <c r="I65" s="14">
        <f>Data_input!$F65*10%</f>
        <v>400</v>
      </c>
      <c r="J65" s="14">
        <f>SUM(Table1[[#This Row],[COGS]:[OPERATIONAL COST]])</f>
        <v>3600</v>
      </c>
      <c r="K65" s="14">
        <f>Data_input!$F65-Data_input!$G65-Data_input!$H65-Data_input!$I65</f>
        <v>400</v>
      </c>
      <c r="L65" s="8" t="s">
        <v>2943</v>
      </c>
      <c r="M65" s="16" t="str">
        <f>TEXT(Table1[[#This Row],[DATE]],"mmm")</f>
        <v>Jan</v>
      </c>
      <c r="N65" s="7">
        <f t="shared" si="2"/>
        <v>2022</v>
      </c>
      <c r="O65" s="7">
        <f>IF(COUNTIF(B$4:$B65,B65)=1,1,0)</f>
        <v>1</v>
      </c>
      <c r="P65" s="8" t="s">
        <v>2919</v>
      </c>
      <c r="Q65" s="9"/>
    </row>
    <row r="66" spans="1:17" x14ac:dyDescent="0.25">
      <c r="A66" s="17">
        <v>44568</v>
      </c>
      <c r="B66" s="11" t="s">
        <v>51</v>
      </c>
      <c r="C66" s="11" t="s">
        <v>2930</v>
      </c>
      <c r="D66" s="7">
        <v>1</v>
      </c>
      <c r="E66" s="12">
        <f t="shared" si="0"/>
        <v>4000</v>
      </c>
      <c r="F66" s="13">
        <f t="shared" si="1"/>
        <v>4000</v>
      </c>
      <c r="G66" s="14">
        <f>Data_input!$F66*IF(Data_input!$E66&lt;3000,70%,60%)</f>
        <v>2400</v>
      </c>
      <c r="H66" s="14">
        <f>Data_input!$F66*10%</f>
        <v>400</v>
      </c>
      <c r="I66" s="14">
        <f>Data_input!$F66*10%</f>
        <v>400</v>
      </c>
      <c r="J66" s="14">
        <f>SUM(Table1[[#This Row],[COGS]:[OPERATIONAL COST]])</f>
        <v>3200</v>
      </c>
      <c r="K66" s="14">
        <f>Data_input!$F66-Data_input!$G66-Data_input!$H66-Data_input!$I66</f>
        <v>800</v>
      </c>
      <c r="L66" s="15" t="s">
        <v>2948</v>
      </c>
      <c r="M66" s="16" t="str">
        <f>TEXT(Table1[[#This Row],[DATE]],"mmm")</f>
        <v>Jan</v>
      </c>
      <c r="N66" s="7">
        <f t="shared" si="2"/>
        <v>2022</v>
      </c>
      <c r="O66" s="7">
        <f>IF(COUNTIF(B$4:$B66,B66)=1,1,0)</f>
        <v>1</v>
      </c>
      <c r="P66" s="8" t="s">
        <v>2919</v>
      </c>
      <c r="Q66" s="9"/>
    </row>
    <row r="67" spans="1:17" x14ac:dyDescent="0.25">
      <c r="A67" s="17">
        <v>44568</v>
      </c>
      <c r="B67" s="11" t="s">
        <v>52</v>
      </c>
      <c r="C67" s="11" t="s">
        <v>2920</v>
      </c>
      <c r="D67" s="7">
        <v>1</v>
      </c>
      <c r="E67" s="12">
        <f t="shared" si="0"/>
        <v>1000</v>
      </c>
      <c r="F67" s="13">
        <f t="shared" si="1"/>
        <v>1000</v>
      </c>
      <c r="G67" s="14">
        <f>Data_input!$F67*IF(Data_input!$E67&lt;3000,70%,60%)</f>
        <v>700</v>
      </c>
      <c r="H67" s="14">
        <f>Data_input!$F67*10%</f>
        <v>100</v>
      </c>
      <c r="I67" s="14">
        <f>Data_input!$F67*10%</f>
        <v>100</v>
      </c>
      <c r="J67" s="14">
        <f>SUM(Table1[[#This Row],[COGS]:[OPERATIONAL COST]])</f>
        <v>900</v>
      </c>
      <c r="K67" s="14">
        <f>Data_input!$F67-Data_input!$G67-Data_input!$H67-Data_input!$I67</f>
        <v>100</v>
      </c>
      <c r="L67" s="8" t="s">
        <v>2944</v>
      </c>
      <c r="M67" s="16" t="str">
        <f>TEXT(Table1[[#This Row],[DATE]],"mmm")</f>
        <v>Jan</v>
      </c>
      <c r="N67" s="7">
        <f t="shared" si="2"/>
        <v>2022</v>
      </c>
      <c r="O67" s="7">
        <f>IF(COUNTIF(B$4:$B67,B67)=1,1,0)</f>
        <v>1</v>
      </c>
      <c r="P67" s="8" t="s">
        <v>2919</v>
      </c>
      <c r="Q67" s="9"/>
    </row>
    <row r="68" spans="1:17" x14ac:dyDescent="0.25">
      <c r="A68" s="17">
        <v>44568</v>
      </c>
      <c r="B68" s="11" t="s">
        <v>53</v>
      </c>
      <c r="C68" s="11" t="s">
        <v>2923</v>
      </c>
      <c r="D68" s="7">
        <v>1</v>
      </c>
      <c r="E68" s="12">
        <f t="shared" ref="E68:E131" si="3">VLOOKUP(C68,$R$4:$S$12,2,FALSE)</f>
        <v>2500</v>
      </c>
      <c r="F68" s="13">
        <f t="shared" ref="F68:F131" si="4">D68*E68</f>
        <v>2500</v>
      </c>
      <c r="G68" s="14">
        <f>Data_input!$F68*IF(Data_input!$E68&lt;3000,70%,60%)</f>
        <v>1750</v>
      </c>
      <c r="H68" s="14">
        <f>Data_input!$F68*10%</f>
        <v>250</v>
      </c>
      <c r="I68" s="14">
        <f>Data_input!$F68*10%</f>
        <v>250</v>
      </c>
      <c r="J68" s="14">
        <f>SUM(Table1[[#This Row],[COGS]:[OPERATIONAL COST]])</f>
        <v>2250</v>
      </c>
      <c r="K68" s="14">
        <f>Data_input!$F68-Data_input!$G68-Data_input!$H68-Data_input!$I68</f>
        <v>250</v>
      </c>
      <c r="L68" s="15" t="s">
        <v>2946</v>
      </c>
      <c r="M68" s="16" t="str">
        <f>TEXT(Table1[[#This Row],[DATE]],"mmm")</f>
        <v>Jan</v>
      </c>
      <c r="N68" s="7">
        <f t="shared" ref="N68:N131" si="5">YEAR(A68)</f>
        <v>2022</v>
      </c>
      <c r="O68" s="7">
        <f>IF(COUNTIF(B$4:$B68,B68)=1,1,0)</f>
        <v>1</v>
      </c>
      <c r="P68" s="8" t="s">
        <v>2919</v>
      </c>
      <c r="Q68" s="9"/>
    </row>
    <row r="69" spans="1:17" x14ac:dyDescent="0.25">
      <c r="A69" s="17">
        <v>44568</v>
      </c>
      <c r="B69" s="11" t="s">
        <v>54</v>
      </c>
      <c r="C69" s="11" t="s">
        <v>2920</v>
      </c>
      <c r="D69" s="7">
        <v>2</v>
      </c>
      <c r="E69" s="12">
        <f t="shared" si="3"/>
        <v>1000</v>
      </c>
      <c r="F69" s="13">
        <f t="shared" si="4"/>
        <v>2000</v>
      </c>
      <c r="G69" s="14">
        <f>Data_input!$F69*IF(Data_input!$E69&lt;3000,70%,60%)</f>
        <v>1400</v>
      </c>
      <c r="H69" s="14">
        <f>Data_input!$F69*10%</f>
        <v>200</v>
      </c>
      <c r="I69" s="14">
        <f>Data_input!$F69*10%</f>
        <v>200</v>
      </c>
      <c r="J69" s="14">
        <f>SUM(Table1[[#This Row],[COGS]:[OPERATIONAL COST]])</f>
        <v>1800</v>
      </c>
      <c r="K69" s="14">
        <f>Data_input!$F69-Data_input!$G69-Data_input!$H69-Data_input!$I69</f>
        <v>200</v>
      </c>
      <c r="L69" s="8" t="s">
        <v>2947</v>
      </c>
      <c r="M69" s="16" t="str">
        <f>TEXT(Table1[[#This Row],[DATE]],"mmm")</f>
        <v>Jan</v>
      </c>
      <c r="N69" s="7">
        <f t="shared" si="5"/>
        <v>2022</v>
      </c>
      <c r="O69" s="7">
        <f>IF(COUNTIF(B$4:$B69,B69)=1,1,0)</f>
        <v>1</v>
      </c>
      <c r="P69" s="8" t="s">
        <v>2919</v>
      </c>
      <c r="Q69" s="9"/>
    </row>
    <row r="70" spans="1:17" x14ac:dyDescent="0.25">
      <c r="A70" s="17">
        <v>44568</v>
      </c>
      <c r="B70" s="11" t="s">
        <v>55</v>
      </c>
      <c r="C70" s="11" t="s">
        <v>2923</v>
      </c>
      <c r="D70" s="7">
        <v>2</v>
      </c>
      <c r="E70" s="12">
        <f t="shared" si="3"/>
        <v>2500</v>
      </c>
      <c r="F70" s="13">
        <f t="shared" si="4"/>
        <v>5000</v>
      </c>
      <c r="G70" s="14">
        <f>Data_input!$F70*IF(Data_input!$E70&lt;3000,70%,60%)</f>
        <v>3500</v>
      </c>
      <c r="H70" s="14">
        <f>Data_input!$F70*10%</f>
        <v>500</v>
      </c>
      <c r="I70" s="14">
        <f>Data_input!$F70*10%</f>
        <v>500</v>
      </c>
      <c r="J70" s="14">
        <f>SUM(Table1[[#This Row],[COGS]:[OPERATIONAL COST]])</f>
        <v>4500</v>
      </c>
      <c r="K70" s="14">
        <f>Data_input!$F70-Data_input!$G70-Data_input!$H70-Data_input!$I70</f>
        <v>500</v>
      </c>
      <c r="L70" s="15" t="s">
        <v>2944</v>
      </c>
      <c r="M70" s="16" t="str">
        <f>TEXT(Table1[[#This Row],[DATE]],"mmm")</f>
        <v>Jan</v>
      </c>
      <c r="N70" s="7">
        <f t="shared" si="5"/>
        <v>2022</v>
      </c>
      <c r="O70" s="7">
        <f>IF(COUNTIF(B$4:$B70,B70)=1,1,0)</f>
        <v>1</v>
      </c>
      <c r="P70" s="8" t="s">
        <v>2919</v>
      </c>
      <c r="Q70" s="9"/>
    </row>
    <row r="71" spans="1:17" x14ac:dyDescent="0.25">
      <c r="A71" s="17">
        <v>44568</v>
      </c>
      <c r="B71" s="11" t="s">
        <v>55</v>
      </c>
      <c r="C71" s="11" t="s">
        <v>2930</v>
      </c>
      <c r="D71" s="7">
        <v>3</v>
      </c>
      <c r="E71" s="12">
        <f t="shared" si="3"/>
        <v>4000</v>
      </c>
      <c r="F71" s="13">
        <f t="shared" si="4"/>
        <v>12000</v>
      </c>
      <c r="G71" s="14">
        <f>Data_input!$F71*IF(Data_input!$E71&lt;3000,70%,60%)</f>
        <v>7200</v>
      </c>
      <c r="H71" s="14">
        <f>Data_input!$F71*10%</f>
        <v>1200</v>
      </c>
      <c r="I71" s="14">
        <f>Data_input!$F71*10%</f>
        <v>1200</v>
      </c>
      <c r="J71" s="14">
        <f>SUM(Table1[[#This Row],[COGS]:[OPERATIONAL COST]])</f>
        <v>9600</v>
      </c>
      <c r="K71" s="14">
        <f>Data_input!$F71-Data_input!$G71-Data_input!$H71-Data_input!$I71</f>
        <v>2400</v>
      </c>
      <c r="L71" s="8" t="s">
        <v>2944</v>
      </c>
      <c r="M71" s="16" t="str">
        <f>TEXT(Table1[[#This Row],[DATE]],"mmm")</f>
        <v>Jan</v>
      </c>
      <c r="N71" s="7">
        <f t="shared" si="5"/>
        <v>2022</v>
      </c>
      <c r="O71" s="7">
        <f>IF(COUNTIF(B$4:$B71,B71)=1,1,0)</f>
        <v>0</v>
      </c>
      <c r="P71" s="8" t="s">
        <v>2919</v>
      </c>
      <c r="Q71" s="9"/>
    </row>
    <row r="72" spans="1:17" x14ac:dyDescent="0.25">
      <c r="A72" s="17">
        <v>44568</v>
      </c>
      <c r="B72" s="11" t="s">
        <v>55</v>
      </c>
      <c r="C72" s="11" t="s">
        <v>2924</v>
      </c>
      <c r="D72" s="7">
        <v>1</v>
      </c>
      <c r="E72" s="12">
        <f t="shared" si="3"/>
        <v>3500</v>
      </c>
      <c r="F72" s="13">
        <f t="shared" si="4"/>
        <v>3500</v>
      </c>
      <c r="G72" s="14">
        <f>Data_input!$F72*IF(Data_input!$E72&lt;3000,70%,60%)</f>
        <v>2100</v>
      </c>
      <c r="H72" s="14">
        <f>Data_input!$F72*10%</f>
        <v>350</v>
      </c>
      <c r="I72" s="14">
        <f>Data_input!$F72*10%</f>
        <v>350</v>
      </c>
      <c r="J72" s="14">
        <f>SUM(Table1[[#This Row],[COGS]:[OPERATIONAL COST]])</f>
        <v>2800</v>
      </c>
      <c r="K72" s="14">
        <f>Data_input!$F72-Data_input!$G72-Data_input!$H72-Data_input!$I72</f>
        <v>700</v>
      </c>
      <c r="L72" s="15" t="s">
        <v>2944</v>
      </c>
      <c r="M72" s="16" t="str">
        <f>TEXT(Table1[[#This Row],[DATE]],"mmm")</f>
        <v>Jan</v>
      </c>
      <c r="N72" s="7">
        <f t="shared" si="5"/>
        <v>2022</v>
      </c>
      <c r="O72" s="7">
        <f>IF(COUNTIF(B$4:$B72,B72)=1,1,0)</f>
        <v>0</v>
      </c>
      <c r="P72" s="8" t="s">
        <v>2919</v>
      </c>
      <c r="Q72" s="9"/>
    </row>
    <row r="73" spans="1:17" x14ac:dyDescent="0.25">
      <c r="A73" s="17">
        <v>44569</v>
      </c>
      <c r="B73" s="11" t="s">
        <v>56</v>
      </c>
      <c r="C73" s="11" t="s">
        <v>2925</v>
      </c>
      <c r="D73" s="7">
        <v>9</v>
      </c>
      <c r="E73" s="12">
        <f t="shared" si="3"/>
        <v>1200</v>
      </c>
      <c r="F73" s="13">
        <f t="shared" si="4"/>
        <v>10800</v>
      </c>
      <c r="G73" s="14">
        <f>Data_input!$F73*IF(Data_input!$E73&lt;3000,70%,60%)</f>
        <v>7559.9999999999991</v>
      </c>
      <c r="H73" s="14">
        <f>Data_input!$F73*10%</f>
        <v>1080</v>
      </c>
      <c r="I73" s="14">
        <f>Data_input!$F73*10%</f>
        <v>1080</v>
      </c>
      <c r="J73" s="14">
        <f>SUM(Table1[[#This Row],[COGS]:[OPERATIONAL COST]])</f>
        <v>9720</v>
      </c>
      <c r="K73" s="14">
        <f>Data_input!$F73-Data_input!$G73-Data_input!$H73-Data_input!$I73</f>
        <v>1080.0000000000009</v>
      </c>
      <c r="L73" s="8" t="s">
        <v>2947</v>
      </c>
      <c r="M73" s="16" t="str">
        <f>TEXT(Table1[[#This Row],[DATE]],"mmm")</f>
        <v>Jan</v>
      </c>
      <c r="N73" s="7">
        <f t="shared" si="5"/>
        <v>2022</v>
      </c>
      <c r="O73" s="7">
        <f>IF(COUNTIF(B$4:$B73,B73)=1,1,0)</f>
        <v>1</v>
      </c>
      <c r="P73" s="8" t="s">
        <v>2919</v>
      </c>
      <c r="Q73" s="9"/>
    </row>
    <row r="74" spans="1:17" x14ac:dyDescent="0.25">
      <c r="A74" s="17">
        <v>44569</v>
      </c>
      <c r="B74" s="11" t="s">
        <v>57</v>
      </c>
      <c r="C74" s="11" t="s">
        <v>2926</v>
      </c>
      <c r="D74" s="7">
        <v>1</v>
      </c>
      <c r="E74" s="12">
        <f t="shared" si="3"/>
        <v>450</v>
      </c>
      <c r="F74" s="13">
        <f t="shared" si="4"/>
        <v>450</v>
      </c>
      <c r="G74" s="14">
        <f>Data_input!$F74*IF(Data_input!$E74&lt;3000,70%,60%)</f>
        <v>315</v>
      </c>
      <c r="H74" s="14">
        <f>Data_input!$F74*10%</f>
        <v>45</v>
      </c>
      <c r="I74" s="14">
        <f>Data_input!$F74*10%</f>
        <v>45</v>
      </c>
      <c r="J74" s="14">
        <f>SUM(Table1[[#This Row],[COGS]:[OPERATIONAL COST]])</f>
        <v>405</v>
      </c>
      <c r="K74" s="14">
        <f>Data_input!$F74-Data_input!$G74-Data_input!$H74-Data_input!$I74</f>
        <v>45</v>
      </c>
      <c r="L74" s="15" t="s">
        <v>2945</v>
      </c>
      <c r="M74" s="16" t="str">
        <f>TEXT(Table1[[#This Row],[DATE]],"mmm")</f>
        <v>Jan</v>
      </c>
      <c r="N74" s="7">
        <f t="shared" si="5"/>
        <v>2022</v>
      </c>
      <c r="O74" s="7">
        <f>IF(COUNTIF(B$4:$B74,B74)=1,1,0)</f>
        <v>1</v>
      </c>
      <c r="P74" s="8" t="s">
        <v>2919</v>
      </c>
      <c r="Q74" s="9"/>
    </row>
    <row r="75" spans="1:17" x14ac:dyDescent="0.25">
      <c r="A75" s="17">
        <v>44569</v>
      </c>
      <c r="B75" s="11" t="s">
        <v>58</v>
      </c>
      <c r="C75" s="11" t="s">
        <v>2920</v>
      </c>
      <c r="D75" s="7">
        <v>3</v>
      </c>
      <c r="E75" s="12">
        <f t="shared" si="3"/>
        <v>1000</v>
      </c>
      <c r="F75" s="13">
        <f t="shared" si="4"/>
        <v>3000</v>
      </c>
      <c r="G75" s="14">
        <f>Data_input!$F75*IF(Data_input!$E75&lt;3000,70%,60%)</f>
        <v>2100</v>
      </c>
      <c r="H75" s="14">
        <f>Data_input!$F75*10%</f>
        <v>300</v>
      </c>
      <c r="I75" s="14">
        <f>Data_input!$F75*10%</f>
        <v>300</v>
      </c>
      <c r="J75" s="14">
        <f>SUM(Table1[[#This Row],[COGS]:[OPERATIONAL COST]])</f>
        <v>2700</v>
      </c>
      <c r="K75" s="14">
        <f>Data_input!$F75-Data_input!$G75-Data_input!$H75-Data_input!$I75</f>
        <v>300</v>
      </c>
      <c r="L75" s="8" t="s">
        <v>2943</v>
      </c>
      <c r="M75" s="16" t="str">
        <f>TEXT(Table1[[#This Row],[DATE]],"mmm")</f>
        <v>Jan</v>
      </c>
      <c r="N75" s="7">
        <f t="shared" si="5"/>
        <v>2022</v>
      </c>
      <c r="O75" s="7">
        <f>IF(COUNTIF(B$4:$B75,B75)=1,1,0)</f>
        <v>1</v>
      </c>
      <c r="P75" s="8" t="s">
        <v>2919</v>
      </c>
      <c r="Q75" s="9"/>
    </row>
    <row r="76" spans="1:17" x14ac:dyDescent="0.25">
      <c r="A76" s="17">
        <v>44569</v>
      </c>
      <c r="B76" s="11" t="s">
        <v>59</v>
      </c>
      <c r="C76" s="11" t="s">
        <v>2930</v>
      </c>
      <c r="D76" s="7">
        <v>1</v>
      </c>
      <c r="E76" s="12">
        <f t="shared" si="3"/>
        <v>4000</v>
      </c>
      <c r="F76" s="13">
        <f t="shared" si="4"/>
        <v>4000</v>
      </c>
      <c r="G76" s="14">
        <f>Data_input!$F76*IF(Data_input!$E76&lt;3000,70%,60%)</f>
        <v>2400</v>
      </c>
      <c r="H76" s="14">
        <f>Data_input!$F76*10%</f>
        <v>400</v>
      </c>
      <c r="I76" s="14">
        <f>Data_input!$F76*10%</f>
        <v>400</v>
      </c>
      <c r="J76" s="14">
        <f>SUM(Table1[[#This Row],[COGS]:[OPERATIONAL COST]])</f>
        <v>3200</v>
      </c>
      <c r="K76" s="14">
        <f>Data_input!$F76-Data_input!$G76-Data_input!$H76-Data_input!$I76</f>
        <v>800</v>
      </c>
      <c r="L76" s="15" t="s">
        <v>2948</v>
      </c>
      <c r="M76" s="16" t="str">
        <f>TEXT(Table1[[#This Row],[DATE]],"mmm")</f>
        <v>Jan</v>
      </c>
      <c r="N76" s="7">
        <f t="shared" si="5"/>
        <v>2022</v>
      </c>
      <c r="O76" s="7">
        <f>IF(COUNTIF(B$4:$B76,B76)=1,1,0)</f>
        <v>1</v>
      </c>
      <c r="P76" s="8" t="s">
        <v>2918</v>
      </c>
      <c r="Q76" s="9"/>
    </row>
    <row r="77" spans="1:17" x14ac:dyDescent="0.25">
      <c r="A77" s="17">
        <v>44569</v>
      </c>
      <c r="B77" s="11" t="s">
        <v>60</v>
      </c>
      <c r="C77" s="11" t="s">
        <v>2923</v>
      </c>
      <c r="D77" s="7">
        <v>15</v>
      </c>
      <c r="E77" s="12">
        <f t="shared" si="3"/>
        <v>2500</v>
      </c>
      <c r="F77" s="13">
        <f t="shared" si="4"/>
        <v>37500</v>
      </c>
      <c r="G77" s="14">
        <f>Data_input!$F77*IF(Data_input!$E77&lt;3000,70%,60%)</f>
        <v>26250</v>
      </c>
      <c r="H77" s="14">
        <f>Data_input!$F77*10%</f>
        <v>3750</v>
      </c>
      <c r="I77" s="14">
        <f>Data_input!$F77*10%</f>
        <v>3750</v>
      </c>
      <c r="J77" s="14">
        <f>SUM(Table1[[#This Row],[COGS]:[OPERATIONAL COST]])</f>
        <v>33750</v>
      </c>
      <c r="K77" s="14">
        <f>Data_input!$F77-Data_input!$G77-Data_input!$H77-Data_input!$I77</f>
        <v>3750</v>
      </c>
      <c r="L77" s="8" t="s">
        <v>2944</v>
      </c>
      <c r="M77" s="16" t="str">
        <f>TEXT(Table1[[#This Row],[DATE]],"mmm")</f>
        <v>Jan</v>
      </c>
      <c r="N77" s="7">
        <f t="shared" si="5"/>
        <v>2022</v>
      </c>
      <c r="O77" s="7">
        <f>IF(COUNTIF(B$4:$B77,B77)=1,1,0)</f>
        <v>1</v>
      </c>
      <c r="P77" s="8" t="s">
        <v>2919</v>
      </c>
      <c r="Q77" s="9"/>
    </row>
    <row r="78" spans="1:17" x14ac:dyDescent="0.25">
      <c r="A78" s="17">
        <v>44569</v>
      </c>
      <c r="B78" s="11" t="s">
        <v>61</v>
      </c>
      <c r="C78" s="11" t="s">
        <v>2924</v>
      </c>
      <c r="D78" s="7">
        <v>1</v>
      </c>
      <c r="E78" s="12">
        <f t="shared" si="3"/>
        <v>3500</v>
      </c>
      <c r="F78" s="13">
        <f t="shared" si="4"/>
        <v>3500</v>
      </c>
      <c r="G78" s="14">
        <f>Data_input!$F78*IF(Data_input!$E78&lt;3000,70%,60%)</f>
        <v>2100</v>
      </c>
      <c r="H78" s="14">
        <f>Data_input!$F78*10%</f>
        <v>350</v>
      </c>
      <c r="I78" s="14">
        <f>Data_input!$F78*10%</f>
        <v>350</v>
      </c>
      <c r="J78" s="14">
        <f>SUM(Table1[[#This Row],[COGS]:[OPERATIONAL COST]])</f>
        <v>2800</v>
      </c>
      <c r="K78" s="14">
        <f>Data_input!$F78-Data_input!$G78-Data_input!$H78-Data_input!$I78</f>
        <v>700</v>
      </c>
      <c r="L78" s="15" t="s">
        <v>2945</v>
      </c>
      <c r="M78" s="16" t="str">
        <f>TEXT(Table1[[#This Row],[DATE]],"mmm")</f>
        <v>Jan</v>
      </c>
      <c r="N78" s="7">
        <f t="shared" si="5"/>
        <v>2022</v>
      </c>
      <c r="O78" s="7">
        <f>IF(COUNTIF(B$4:$B78,B78)=1,1,0)</f>
        <v>1</v>
      </c>
      <c r="P78" s="8" t="s">
        <v>2919</v>
      </c>
      <c r="Q78" s="9"/>
    </row>
    <row r="79" spans="1:17" x14ac:dyDescent="0.25">
      <c r="A79" s="17">
        <v>44569</v>
      </c>
      <c r="B79" s="11" t="s">
        <v>62</v>
      </c>
      <c r="C79" s="11" t="s">
        <v>2928</v>
      </c>
      <c r="D79" s="7">
        <v>7</v>
      </c>
      <c r="E79" s="12">
        <f t="shared" si="3"/>
        <v>1000</v>
      </c>
      <c r="F79" s="13">
        <f t="shared" si="4"/>
        <v>7000</v>
      </c>
      <c r="G79" s="14">
        <f>Data_input!$F79*IF(Data_input!$E79&lt;3000,70%,60%)</f>
        <v>4900</v>
      </c>
      <c r="H79" s="14">
        <f>Data_input!$F79*10%</f>
        <v>700</v>
      </c>
      <c r="I79" s="14">
        <f>Data_input!$F79*10%</f>
        <v>700</v>
      </c>
      <c r="J79" s="14">
        <f>SUM(Table1[[#This Row],[COGS]:[OPERATIONAL COST]])</f>
        <v>6300</v>
      </c>
      <c r="K79" s="14">
        <f>Data_input!$F79-Data_input!$G79-Data_input!$H79-Data_input!$I79</f>
        <v>700</v>
      </c>
      <c r="L79" s="8" t="s">
        <v>2943</v>
      </c>
      <c r="M79" s="16" t="str">
        <f>TEXT(Table1[[#This Row],[DATE]],"mmm")</f>
        <v>Jan</v>
      </c>
      <c r="N79" s="7">
        <f t="shared" si="5"/>
        <v>2022</v>
      </c>
      <c r="O79" s="7">
        <f>IF(COUNTIF(B$4:$B79,B79)=1,1,0)</f>
        <v>1</v>
      </c>
      <c r="P79" s="8" t="s">
        <v>2919</v>
      </c>
      <c r="Q79" s="9"/>
    </row>
    <row r="80" spans="1:17" x14ac:dyDescent="0.25">
      <c r="A80" s="17">
        <v>44569</v>
      </c>
      <c r="B80" s="11" t="s">
        <v>63</v>
      </c>
      <c r="C80" s="11" t="s">
        <v>2926</v>
      </c>
      <c r="D80" s="7">
        <v>4</v>
      </c>
      <c r="E80" s="12">
        <f t="shared" si="3"/>
        <v>450</v>
      </c>
      <c r="F80" s="13">
        <f t="shared" si="4"/>
        <v>1800</v>
      </c>
      <c r="G80" s="14">
        <f>Data_input!$F80*IF(Data_input!$E80&lt;3000,70%,60%)</f>
        <v>1260</v>
      </c>
      <c r="H80" s="14">
        <f>Data_input!$F80*10%</f>
        <v>180</v>
      </c>
      <c r="I80" s="14">
        <f>Data_input!$F80*10%</f>
        <v>180</v>
      </c>
      <c r="J80" s="14">
        <f>SUM(Table1[[#This Row],[COGS]:[OPERATIONAL COST]])</f>
        <v>1620</v>
      </c>
      <c r="K80" s="14">
        <f>Data_input!$F80-Data_input!$G80-Data_input!$H80-Data_input!$I80</f>
        <v>180</v>
      </c>
      <c r="L80" s="15" t="s">
        <v>2948</v>
      </c>
      <c r="M80" s="16" t="str">
        <f>TEXT(Table1[[#This Row],[DATE]],"mmm")</f>
        <v>Jan</v>
      </c>
      <c r="N80" s="7">
        <f t="shared" si="5"/>
        <v>2022</v>
      </c>
      <c r="O80" s="7">
        <f>IF(COUNTIF(B$4:$B80,B80)=1,1,0)</f>
        <v>1</v>
      </c>
      <c r="P80" s="8" t="s">
        <v>2919</v>
      </c>
      <c r="Q80" s="9"/>
    </row>
    <row r="81" spans="1:17" x14ac:dyDescent="0.25">
      <c r="A81" s="17">
        <v>44570</v>
      </c>
      <c r="B81" s="11" t="s">
        <v>64</v>
      </c>
      <c r="C81" s="11" t="s">
        <v>2927</v>
      </c>
      <c r="D81" s="7">
        <v>1</v>
      </c>
      <c r="E81" s="12">
        <f t="shared" si="3"/>
        <v>500</v>
      </c>
      <c r="F81" s="13">
        <f t="shared" si="4"/>
        <v>500</v>
      </c>
      <c r="G81" s="14">
        <f>Data_input!$F81*IF(Data_input!$E81&lt;3000,70%,60%)</f>
        <v>350</v>
      </c>
      <c r="H81" s="14">
        <f>Data_input!$F81*10%</f>
        <v>50</v>
      </c>
      <c r="I81" s="14">
        <f>Data_input!$F81*10%</f>
        <v>50</v>
      </c>
      <c r="J81" s="14">
        <f>SUM(Table1[[#This Row],[COGS]:[OPERATIONAL COST]])</f>
        <v>450</v>
      </c>
      <c r="K81" s="14">
        <f>Data_input!$F81-Data_input!$G81-Data_input!$H81-Data_input!$I81</f>
        <v>50</v>
      </c>
      <c r="L81" s="8" t="s">
        <v>2944</v>
      </c>
      <c r="M81" s="16" t="str">
        <f>TEXT(Table1[[#This Row],[DATE]],"mmm")</f>
        <v>Jan</v>
      </c>
      <c r="N81" s="7">
        <f t="shared" si="5"/>
        <v>2022</v>
      </c>
      <c r="O81" s="7">
        <f>IF(COUNTIF(B$4:$B81,B81)=1,1,0)</f>
        <v>1</v>
      </c>
      <c r="P81" s="8" t="s">
        <v>2919</v>
      </c>
      <c r="Q81" s="9"/>
    </row>
    <row r="82" spans="1:17" x14ac:dyDescent="0.25">
      <c r="A82" s="17">
        <v>44570</v>
      </c>
      <c r="B82" s="11" t="s">
        <v>65</v>
      </c>
      <c r="C82" s="11" t="s">
        <v>2927</v>
      </c>
      <c r="D82" s="7">
        <v>5</v>
      </c>
      <c r="E82" s="12">
        <f t="shared" si="3"/>
        <v>500</v>
      </c>
      <c r="F82" s="13">
        <f t="shared" si="4"/>
        <v>2500</v>
      </c>
      <c r="G82" s="14">
        <f>Data_input!$F82*IF(Data_input!$E82&lt;3000,70%,60%)</f>
        <v>1750</v>
      </c>
      <c r="H82" s="14">
        <f>Data_input!$F82*10%</f>
        <v>250</v>
      </c>
      <c r="I82" s="14">
        <f>Data_input!$F82*10%</f>
        <v>250</v>
      </c>
      <c r="J82" s="14">
        <f>SUM(Table1[[#This Row],[COGS]:[OPERATIONAL COST]])</f>
        <v>2250</v>
      </c>
      <c r="K82" s="14">
        <f>Data_input!$F82-Data_input!$G82-Data_input!$H82-Data_input!$I82</f>
        <v>250</v>
      </c>
      <c r="L82" s="15" t="s">
        <v>2948</v>
      </c>
      <c r="M82" s="16" t="str">
        <f>TEXT(Table1[[#This Row],[DATE]],"mmm")</f>
        <v>Jan</v>
      </c>
      <c r="N82" s="7">
        <f t="shared" si="5"/>
        <v>2022</v>
      </c>
      <c r="O82" s="7">
        <f>IF(COUNTIF(B$4:$B82,B82)=1,1,0)</f>
        <v>1</v>
      </c>
      <c r="P82" s="8" t="s">
        <v>2919</v>
      </c>
      <c r="Q82" s="9"/>
    </row>
    <row r="83" spans="1:17" x14ac:dyDescent="0.25">
      <c r="A83" s="17">
        <v>44570</v>
      </c>
      <c r="B83" s="11" t="s">
        <v>66</v>
      </c>
      <c r="C83" s="11" t="s">
        <v>2920</v>
      </c>
      <c r="D83" s="7">
        <v>1</v>
      </c>
      <c r="E83" s="12">
        <f t="shared" si="3"/>
        <v>1000</v>
      </c>
      <c r="F83" s="13">
        <f t="shared" si="4"/>
        <v>1000</v>
      </c>
      <c r="G83" s="14">
        <f>Data_input!$F83*IF(Data_input!$E83&lt;3000,70%,60%)</f>
        <v>700</v>
      </c>
      <c r="H83" s="14">
        <f>Data_input!$F83*10%</f>
        <v>100</v>
      </c>
      <c r="I83" s="14">
        <f>Data_input!$F83*10%</f>
        <v>100</v>
      </c>
      <c r="J83" s="14">
        <f>SUM(Table1[[#This Row],[COGS]:[OPERATIONAL COST]])</f>
        <v>900</v>
      </c>
      <c r="K83" s="14">
        <f>Data_input!$F83-Data_input!$G83-Data_input!$H83-Data_input!$I83</f>
        <v>100</v>
      </c>
      <c r="L83" s="8" t="s">
        <v>2944</v>
      </c>
      <c r="M83" s="16" t="str">
        <f>TEXT(Table1[[#This Row],[DATE]],"mmm")</f>
        <v>Jan</v>
      </c>
      <c r="N83" s="7">
        <f t="shared" si="5"/>
        <v>2022</v>
      </c>
      <c r="O83" s="7">
        <f>IF(COUNTIF(B$4:$B83,B83)=1,1,0)</f>
        <v>1</v>
      </c>
      <c r="P83" s="8" t="s">
        <v>2918</v>
      </c>
      <c r="Q83" s="9"/>
    </row>
    <row r="84" spans="1:17" x14ac:dyDescent="0.25">
      <c r="A84" s="17">
        <v>44570</v>
      </c>
      <c r="B84" s="11" t="s">
        <v>67</v>
      </c>
      <c r="C84" s="11" t="s">
        <v>2924</v>
      </c>
      <c r="D84" s="7">
        <v>1</v>
      </c>
      <c r="E84" s="12">
        <f t="shared" si="3"/>
        <v>3500</v>
      </c>
      <c r="F84" s="13">
        <f t="shared" si="4"/>
        <v>3500</v>
      </c>
      <c r="G84" s="14">
        <f>Data_input!$F84*IF(Data_input!$E84&lt;3000,70%,60%)</f>
        <v>2100</v>
      </c>
      <c r="H84" s="14">
        <f>Data_input!$F84*10%</f>
        <v>350</v>
      </c>
      <c r="I84" s="14">
        <f>Data_input!$F84*10%</f>
        <v>350</v>
      </c>
      <c r="J84" s="14">
        <f>SUM(Table1[[#This Row],[COGS]:[OPERATIONAL COST]])</f>
        <v>2800</v>
      </c>
      <c r="K84" s="14">
        <f>Data_input!$F84-Data_input!$G84-Data_input!$H84-Data_input!$I84</f>
        <v>700</v>
      </c>
      <c r="L84" s="15" t="s">
        <v>2946</v>
      </c>
      <c r="M84" s="16" t="str">
        <f>TEXT(Table1[[#This Row],[DATE]],"mmm")</f>
        <v>Jan</v>
      </c>
      <c r="N84" s="7">
        <f t="shared" si="5"/>
        <v>2022</v>
      </c>
      <c r="O84" s="7">
        <f>IF(COUNTIF(B$4:$B84,B84)=1,1,0)</f>
        <v>1</v>
      </c>
      <c r="P84" s="8" t="s">
        <v>2918</v>
      </c>
      <c r="Q84" s="9"/>
    </row>
    <row r="85" spans="1:17" x14ac:dyDescent="0.25">
      <c r="A85" s="17">
        <v>44570</v>
      </c>
      <c r="B85" s="11" t="s">
        <v>68</v>
      </c>
      <c r="C85" s="11" t="s">
        <v>2923</v>
      </c>
      <c r="D85" s="7">
        <v>1</v>
      </c>
      <c r="E85" s="12">
        <f t="shared" si="3"/>
        <v>2500</v>
      </c>
      <c r="F85" s="13">
        <f t="shared" si="4"/>
        <v>2500</v>
      </c>
      <c r="G85" s="14">
        <f>Data_input!$F85*IF(Data_input!$E85&lt;3000,70%,60%)</f>
        <v>1750</v>
      </c>
      <c r="H85" s="14">
        <f>Data_input!$F85*10%</f>
        <v>250</v>
      </c>
      <c r="I85" s="14">
        <f>Data_input!$F85*10%</f>
        <v>250</v>
      </c>
      <c r="J85" s="14">
        <f>SUM(Table1[[#This Row],[COGS]:[OPERATIONAL COST]])</f>
        <v>2250</v>
      </c>
      <c r="K85" s="14">
        <f>Data_input!$F85-Data_input!$G85-Data_input!$H85-Data_input!$I85</f>
        <v>250</v>
      </c>
      <c r="L85" s="8" t="s">
        <v>2947</v>
      </c>
      <c r="M85" s="16" t="str">
        <f>TEXT(Table1[[#This Row],[DATE]],"mmm")</f>
        <v>Jan</v>
      </c>
      <c r="N85" s="7">
        <f t="shared" si="5"/>
        <v>2022</v>
      </c>
      <c r="O85" s="7">
        <f>IF(COUNTIF(B$4:$B85,B85)=1,1,0)</f>
        <v>1</v>
      </c>
      <c r="P85" s="8" t="s">
        <v>2918</v>
      </c>
      <c r="Q85" s="9"/>
    </row>
    <row r="86" spans="1:17" x14ac:dyDescent="0.25">
      <c r="A86" s="17">
        <v>44570</v>
      </c>
      <c r="B86" s="11" t="s">
        <v>69</v>
      </c>
      <c r="C86" s="11" t="s">
        <v>2929</v>
      </c>
      <c r="D86" s="7">
        <v>1</v>
      </c>
      <c r="E86" s="12">
        <f t="shared" si="3"/>
        <v>3200</v>
      </c>
      <c r="F86" s="13">
        <f t="shared" si="4"/>
        <v>3200</v>
      </c>
      <c r="G86" s="14">
        <f>Data_input!$F86*IF(Data_input!$E86&lt;3000,70%,60%)</f>
        <v>1920</v>
      </c>
      <c r="H86" s="14">
        <f>Data_input!$F86*10%</f>
        <v>320</v>
      </c>
      <c r="I86" s="14">
        <f>Data_input!$F86*10%</f>
        <v>320</v>
      </c>
      <c r="J86" s="14">
        <f>SUM(Table1[[#This Row],[COGS]:[OPERATIONAL COST]])</f>
        <v>2560</v>
      </c>
      <c r="K86" s="14">
        <f>Data_input!$F86-Data_input!$G86-Data_input!$H86-Data_input!$I86</f>
        <v>640</v>
      </c>
      <c r="L86" s="15" t="s">
        <v>2945</v>
      </c>
      <c r="M86" s="16" t="str">
        <f>TEXT(Table1[[#This Row],[DATE]],"mmm")</f>
        <v>Jan</v>
      </c>
      <c r="N86" s="7">
        <f t="shared" si="5"/>
        <v>2022</v>
      </c>
      <c r="O86" s="7">
        <f>IF(COUNTIF(B$4:$B86,B86)=1,1,0)</f>
        <v>1</v>
      </c>
      <c r="P86" s="8" t="s">
        <v>2919</v>
      </c>
      <c r="Q86" s="9"/>
    </row>
    <row r="87" spans="1:17" x14ac:dyDescent="0.25">
      <c r="A87" s="17">
        <v>44570</v>
      </c>
      <c r="B87" s="11" t="s">
        <v>70</v>
      </c>
      <c r="C87" s="11" t="s">
        <v>2929</v>
      </c>
      <c r="D87" s="7">
        <v>5</v>
      </c>
      <c r="E87" s="12">
        <f t="shared" si="3"/>
        <v>3200</v>
      </c>
      <c r="F87" s="13">
        <f t="shared" si="4"/>
        <v>16000</v>
      </c>
      <c r="G87" s="14">
        <f>Data_input!$F87*IF(Data_input!$E87&lt;3000,70%,60%)</f>
        <v>9600</v>
      </c>
      <c r="H87" s="14">
        <f>Data_input!$F87*10%</f>
        <v>1600</v>
      </c>
      <c r="I87" s="14">
        <f>Data_input!$F87*10%</f>
        <v>1600</v>
      </c>
      <c r="J87" s="14">
        <f>SUM(Table1[[#This Row],[COGS]:[OPERATIONAL COST]])</f>
        <v>12800</v>
      </c>
      <c r="K87" s="14">
        <f>Data_input!$F87-Data_input!$G87-Data_input!$H87-Data_input!$I87</f>
        <v>3200</v>
      </c>
      <c r="L87" s="8" t="s">
        <v>2943</v>
      </c>
      <c r="M87" s="16" t="str">
        <f>TEXT(Table1[[#This Row],[DATE]],"mmm")</f>
        <v>Jan</v>
      </c>
      <c r="N87" s="7">
        <f t="shared" si="5"/>
        <v>2022</v>
      </c>
      <c r="O87" s="7">
        <f>IF(COUNTIF(B$4:$B87,B87)=1,1,0)</f>
        <v>1</v>
      </c>
      <c r="P87" s="8" t="s">
        <v>2919</v>
      </c>
      <c r="Q87" s="9"/>
    </row>
    <row r="88" spans="1:17" x14ac:dyDescent="0.25">
      <c r="A88" s="17">
        <v>44570</v>
      </c>
      <c r="B88" s="11" t="s">
        <v>71</v>
      </c>
      <c r="C88" s="11" t="s">
        <v>2924</v>
      </c>
      <c r="D88" s="7">
        <v>1</v>
      </c>
      <c r="E88" s="12">
        <f t="shared" si="3"/>
        <v>3500</v>
      </c>
      <c r="F88" s="13">
        <f t="shared" si="4"/>
        <v>3500</v>
      </c>
      <c r="G88" s="14">
        <f>Data_input!$F88*IF(Data_input!$E88&lt;3000,70%,60%)</f>
        <v>2100</v>
      </c>
      <c r="H88" s="14">
        <f>Data_input!$F88*10%</f>
        <v>350</v>
      </c>
      <c r="I88" s="14">
        <f>Data_input!$F88*10%</f>
        <v>350</v>
      </c>
      <c r="J88" s="14">
        <f>SUM(Table1[[#This Row],[COGS]:[OPERATIONAL COST]])</f>
        <v>2800</v>
      </c>
      <c r="K88" s="14">
        <f>Data_input!$F88-Data_input!$G88-Data_input!$H88-Data_input!$I88</f>
        <v>700</v>
      </c>
      <c r="L88" s="15" t="s">
        <v>2943</v>
      </c>
      <c r="M88" s="16" t="str">
        <f>TEXT(Table1[[#This Row],[DATE]],"mmm")</f>
        <v>Jan</v>
      </c>
      <c r="N88" s="7">
        <f t="shared" si="5"/>
        <v>2022</v>
      </c>
      <c r="O88" s="7">
        <f>IF(COUNTIF(B$4:$B88,B88)=1,1,0)</f>
        <v>1</v>
      </c>
      <c r="P88" s="8" t="s">
        <v>2919</v>
      </c>
      <c r="Q88" s="9"/>
    </row>
    <row r="89" spans="1:17" x14ac:dyDescent="0.25">
      <c r="A89" s="17">
        <v>44570</v>
      </c>
      <c r="B89" s="11" t="s">
        <v>71</v>
      </c>
      <c r="C89" s="11" t="s">
        <v>2927</v>
      </c>
      <c r="D89" s="7">
        <v>3</v>
      </c>
      <c r="E89" s="12">
        <f t="shared" si="3"/>
        <v>500</v>
      </c>
      <c r="F89" s="13">
        <f t="shared" si="4"/>
        <v>1500</v>
      </c>
      <c r="G89" s="14">
        <f>Data_input!$F89*IF(Data_input!$E89&lt;3000,70%,60%)</f>
        <v>1050</v>
      </c>
      <c r="H89" s="14">
        <f>Data_input!$F89*10%</f>
        <v>150</v>
      </c>
      <c r="I89" s="14">
        <f>Data_input!$F89*10%</f>
        <v>150</v>
      </c>
      <c r="J89" s="14">
        <f>SUM(Table1[[#This Row],[COGS]:[OPERATIONAL COST]])</f>
        <v>1350</v>
      </c>
      <c r="K89" s="14">
        <f>Data_input!$F89-Data_input!$G89-Data_input!$H89-Data_input!$I89</f>
        <v>150</v>
      </c>
      <c r="L89" s="8" t="s">
        <v>2943</v>
      </c>
      <c r="M89" s="16" t="str">
        <f>TEXT(Table1[[#This Row],[DATE]],"mmm")</f>
        <v>Jan</v>
      </c>
      <c r="N89" s="7">
        <f t="shared" si="5"/>
        <v>2022</v>
      </c>
      <c r="O89" s="7">
        <f>IF(COUNTIF(B$4:$B89,B89)=1,1,0)</f>
        <v>0</v>
      </c>
      <c r="P89" s="8" t="s">
        <v>2919</v>
      </c>
      <c r="Q89" s="9"/>
    </row>
    <row r="90" spans="1:17" x14ac:dyDescent="0.25">
      <c r="A90" s="17">
        <v>44570</v>
      </c>
      <c r="B90" s="11" t="s">
        <v>71</v>
      </c>
      <c r="C90" s="11" t="s">
        <v>2923</v>
      </c>
      <c r="D90" s="7">
        <v>5</v>
      </c>
      <c r="E90" s="12">
        <f t="shared" si="3"/>
        <v>2500</v>
      </c>
      <c r="F90" s="13">
        <f t="shared" si="4"/>
        <v>12500</v>
      </c>
      <c r="G90" s="14">
        <f>Data_input!$F90*IF(Data_input!$E90&lt;3000,70%,60%)</f>
        <v>8750</v>
      </c>
      <c r="H90" s="14">
        <f>Data_input!$F90*10%</f>
        <v>1250</v>
      </c>
      <c r="I90" s="14">
        <f>Data_input!$F90*10%</f>
        <v>1250</v>
      </c>
      <c r="J90" s="14">
        <f>SUM(Table1[[#This Row],[COGS]:[OPERATIONAL COST]])</f>
        <v>11250</v>
      </c>
      <c r="K90" s="14">
        <f>Data_input!$F90-Data_input!$G90-Data_input!$H90-Data_input!$I90</f>
        <v>1250</v>
      </c>
      <c r="L90" s="15" t="s">
        <v>2943</v>
      </c>
      <c r="M90" s="16" t="str">
        <f>TEXT(Table1[[#This Row],[DATE]],"mmm")</f>
        <v>Jan</v>
      </c>
      <c r="N90" s="7">
        <f t="shared" si="5"/>
        <v>2022</v>
      </c>
      <c r="O90" s="7">
        <f>IF(COUNTIF(B$4:$B90,B90)=1,1,0)</f>
        <v>0</v>
      </c>
      <c r="P90" s="8" t="s">
        <v>2919</v>
      </c>
      <c r="Q90" s="9"/>
    </row>
    <row r="91" spans="1:17" x14ac:dyDescent="0.25">
      <c r="A91" s="17">
        <v>44571</v>
      </c>
      <c r="B91" s="11" t="s">
        <v>72</v>
      </c>
      <c r="C91" s="11" t="s">
        <v>2925</v>
      </c>
      <c r="D91" s="7">
        <v>1</v>
      </c>
      <c r="E91" s="12">
        <f t="shared" si="3"/>
        <v>1200</v>
      </c>
      <c r="F91" s="13">
        <f t="shared" si="4"/>
        <v>1200</v>
      </c>
      <c r="G91" s="14">
        <f>Data_input!$F91*IF(Data_input!$E91&lt;3000,70%,60%)</f>
        <v>840</v>
      </c>
      <c r="H91" s="14">
        <f>Data_input!$F91*10%</f>
        <v>120</v>
      </c>
      <c r="I91" s="14">
        <f>Data_input!$F91*10%</f>
        <v>120</v>
      </c>
      <c r="J91" s="14">
        <f>SUM(Table1[[#This Row],[COGS]:[OPERATIONAL COST]])</f>
        <v>1080</v>
      </c>
      <c r="K91" s="14">
        <f>Data_input!$F91-Data_input!$G91-Data_input!$H91-Data_input!$I91</f>
        <v>120</v>
      </c>
      <c r="L91" s="8" t="s">
        <v>2943</v>
      </c>
      <c r="M91" s="16" t="str">
        <f>TEXT(Table1[[#This Row],[DATE]],"mmm")</f>
        <v>Jan</v>
      </c>
      <c r="N91" s="7">
        <f t="shared" si="5"/>
        <v>2022</v>
      </c>
      <c r="O91" s="7">
        <f>IF(COUNTIF(B$4:$B91,B91)=1,1,0)</f>
        <v>1</v>
      </c>
      <c r="P91" s="8" t="s">
        <v>2919</v>
      </c>
      <c r="Q91" s="9"/>
    </row>
    <row r="92" spans="1:17" x14ac:dyDescent="0.25">
      <c r="A92" s="17">
        <v>44571</v>
      </c>
      <c r="B92" s="11" t="s">
        <v>73</v>
      </c>
      <c r="C92" s="11" t="s">
        <v>2920</v>
      </c>
      <c r="D92" s="7">
        <v>1</v>
      </c>
      <c r="E92" s="12">
        <f t="shared" si="3"/>
        <v>1000</v>
      </c>
      <c r="F92" s="13">
        <f t="shared" si="4"/>
        <v>1000</v>
      </c>
      <c r="G92" s="14">
        <f>Data_input!$F92*IF(Data_input!$E92&lt;3000,70%,60%)</f>
        <v>700</v>
      </c>
      <c r="H92" s="14">
        <f>Data_input!$F92*10%</f>
        <v>100</v>
      </c>
      <c r="I92" s="14">
        <f>Data_input!$F92*10%</f>
        <v>100</v>
      </c>
      <c r="J92" s="14">
        <f>SUM(Table1[[#This Row],[COGS]:[OPERATIONAL COST]])</f>
        <v>900</v>
      </c>
      <c r="K92" s="14">
        <f>Data_input!$F92-Data_input!$G92-Data_input!$H92-Data_input!$I92</f>
        <v>100</v>
      </c>
      <c r="L92" s="15" t="s">
        <v>2948</v>
      </c>
      <c r="M92" s="16" t="str">
        <f>TEXT(Table1[[#This Row],[DATE]],"mmm")</f>
        <v>Jan</v>
      </c>
      <c r="N92" s="7">
        <f t="shared" si="5"/>
        <v>2022</v>
      </c>
      <c r="O92" s="7">
        <f>IF(COUNTIF(B$4:$B92,B92)=1,1,0)</f>
        <v>1</v>
      </c>
      <c r="P92" s="8" t="s">
        <v>2919</v>
      </c>
      <c r="Q92" s="9"/>
    </row>
    <row r="93" spans="1:17" x14ac:dyDescent="0.25">
      <c r="A93" s="17">
        <v>44571</v>
      </c>
      <c r="B93" s="11" t="s">
        <v>74</v>
      </c>
      <c r="C93" s="11" t="s">
        <v>2930</v>
      </c>
      <c r="D93" s="7">
        <v>3</v>
      </c>
      <c r="E93" s="12">
        <f t="shared" si="3"/>
        <v>4000</v>
      </c>
      <c r="F93" s="13">
        <f t="shared" si="4"/>
        <v>12000</v>
      </c>
      <c r="G93" s="14">
        <f>Data_input!$F93*IF(Data_input!$E93&lt;3000,70%,60%)</f>
        <v>7200</v>
      </c>
      <c r="H93" s="14">
        <f>Data_input!$F93*10%</f>
        <v>1200</v>
      </c>
      <c r="I93" s="14">
        <f>Data_input!$F93*10%</f>
        <v>1200</v>
      </c>
      <c r="J93" s="14">
        <f>SUM(Table1[[#This Row],[COGS]:[OPERATIONAL COST]])</f>
        <v>9600</v>
      </c>
      <c r="K93" s="14">
        <f>Data_input!$F93-Data_input!$G93-Data_input!$H93-Data_input!$I93</f>
        <v>2400</v>
      </c>
      <c r="L93" s="8" t="s">
        <v>2944</v>
      </c>
      <c r="M93" s="16" t="str">
        <f>TEXT(Table1[[#This Row],[DATE]],"mmm")</f>
        <v>Jan</v>
      </c>
      <c r="N93" s="7">
        <f t="shared" si="5"/>
        <v>2022</v>
      </c>
      <c r="O93" s="7">
        <f>IF(COUNTIF(B$4:$B93,B93)=1,1,0)</f>
        <v>1</v>
      </c>
      <c r="P93" s="8" t="s">
        <v>2919</v>
      </c>
      <c r="Q93" s="9"/>
    </row>
    <row r="94" spans="1:17" x14ac:dyDescent="0.25">
      <c r="A94" s="17">
        <v>44571</v>
      </c>
      <c r="B94" s="11" t="s">
        <v>75</v>
      </c>
      <c r="C94" s="11" t="s">
        <v>2920</v>
      </c>
      <c r="D94" s="7">
        <v>2</v>
      </c>
      <c r="E94" s="12">
        <f t="shared" si="3"/>
        <v>1000</v>
      </c>
      <c r="F94" s="13">
        <f t="shared" si="4"/>
        <v>2000</v>
      </c>
      <c r="G94" s="14">
        <f>Data_input!$F94*IF(Data_input!$E94&lt;3000,70%,60%)</f>
        <v>1400</v>
      </c>
      <c r="H94" s="14">
        <f>Data_input!$F94*10%</f>
        <v>200</v>
      </c>
      <c r="I94" s="14">
        <f>Data_input!$F94*10%</f>
        <v>200</v>
      </c>
      <c r="J94" s="14">
        <f>SUM(Table1[[#This Row],[COGS]:[OPERATIONAL COST]])</f>
        <v>1800</v>
      </c>
      <c r="K94" s="14">
        <f>Data_input!$F94-Data_input!$G94-Data_input!$H94-Data_input!$I94</f>
        <v>200</v>
      </c>
      <c r="L94" s="15" t="s">
        <v>2945</v>
      </c>
      <c r="M94" s="16" t="str">
        <f>TEXT(Table1[[#This Row],[DATE]],"mmm")</f>
        <v>Jan</v>
      </c>
      <c r="N94" s="7">
        <f t="shared" si="5"/>
        <v>2022</v>
      </c>
      <c r="O94" s="7">
        <f>IF(COUNTIF(B$4:$B94,B94)=1,1,0)</f>
        <v>1</v>
      </c>
      <c r="P94" s="8" t="s">
        <v>2918</v>
      </c>
      <c r="Q94" s="9"/>
    </row>
    <row r="95" spans="1:17" x14ac:dyDescent="0.25">
      <c r="A95" s="17">
        <v>44571</v>
      </c>
      <c r="B95" s="11" t="s">
        <v>76</v>
      </c>
      <c r="C95" s="11" t="s">
        <v>2924</v>
      </c>
      <c r="D95" s="7">
        <v>1</v>
      </c>
      <c r="E95" s="12">
        <f t="shared" si="3"/>
        <v>3500</v>
      </c>
      <c r="F95" s="13">
        <f t="shared" si="4"/>
        <v>3500</v>
      </c>
      <c r="G95" s="14">
        <f>Data_input!$F95*IF(Data_input!$E95&lt;3000,70%,60%)</f>
        <v>2100</v>
      </c>
      <c r="H95" s="14">
        <f>Data_input!$F95*10%</f>
        <v>350</v>
      </c>
      <c r="I95" s="14">
        <f>Data_input!$F95*10%</f>
        <v>350</v>
      </c>
      <c r="J95" s="14">
        <f>SUM(Table1[[#This Row],[COGS]:[OPERATIONAL COST]])</f>
        <v>2800</v>
      </c>
      <c r="K95" s="14">
        <f>Data_input!$F95-Data_input!$G95-Data_input!$H95-Data_input!$I95</f>
        <v>700</v>
      </c>
      <c r="L95" s="8" t="s">
        <v>2943</v>
      </c>
      <c r="M95" s="16" t="str">
        <f>TEXT(Table1[[#This Row],[DATE]],"mmm")</f>
        <v>Jan</v>
      </c>
      <c r="N95" s="7">
        <f t="shared" si="5"/>
        <v>2022</v>
      </c>
      <c r="O95" s="7">
        <f>IF(COUNTIF(B$4:$B95,B95)=1,1,0)</f>
        <v>1</v>
      </c>
      <c r="P95" s="8" t="s">
        <v>2919</v>
      </c>
      <c r="Q95" s="9"/>
    </row>
    <row r="96" spans="1:17" x14ac:dyDescent="0.25">
      <c r="A96" s="17">
        <v>44571</v>
      </c>
      <c r="B96" s="11" t="s">
        <v>77</v>
      </c>
      <c r="C96" s="11" t="s">
        <v>2923</v>
      </c>
      <c r="D96" s="7">
        <v>4</v>
      </c>
      <c r="E96" s="12">
        <f t="shared" si="3"/>
        <v>2500</v>
      </c>
      <c r="F96" s="13">
        <f t="shared" si="4"/>
        <v>10000</v>
      </c>
      <c r="G96" s="14">
        <f>Data_input!$F96*IF(Data_input!$E96&lt;3000,70%,60%)</f>
        <v>7000</v>
      </c>
      <c r="H96" s="14">
        <f>Data_input!$F96*10%</f>
        <v>1000</v>
      </c>
      <c r="I96" s="14">
        <f>Data_input!$F96*10%</f>
        <v>1000</v>
      </c>
      <c r="J96" s="14">
        <f>SUM(Table1[[#This Row],[COGS]:[OPERATIONAL COST]])</f>
        <v>9000</v>
      </c>
      <c r="K96" s="14">
        <f>Data_input!$F96-Data_input!$G96-Data_input!$H96-Data_input!$I96</f>
        <v>1000</v>
      </c>
      <c r="L96" s="15" t="s">
        <v>2948</v>
      </c>
      <c r="M96" s="16" t="str">
        <f>TEXT(Table1[[#This Row],[DATE]],"mmm")</f>
        <v>Jan</v>
      </c>
      <c r="N96" s="7">
        <f t="shared" si="5"/>
        <v>2022</v>
      </c>
      <c r="O96" s="7">
        <f>IF(COUNTIF(B$4:$B96,B96)=1,1,0)</f>
        <v>1</v>
      </c>
      <c r="P96" s="8" t="s">
        <v>2918</v>
      </c>
      <c r="Q96" s="9"/>
    </row>
    <row r="97" spans="1:17" x14ac:dyDescent="0.25">
      <c r="A97" s="17">
        <v>44571</v>
      </c>
      <c r="B97" s="11" t="s">
        <v>78</v>
      </c>
      <c r="C97" s="11" t="s">
        <v>2923</v>
      </c>
      <c r="D97" s="7">
        <v>1</v>
      </c>
      <c r="E97" s="12">
        <f t="shared" si="3"/>
        <v>2500</v>
      </c>
      <c r="F97" s="13">
        <f t="shared" si="4"/>
        <v>2500</v>
      </c>
      <c r="G97" s="14">
        <f>Data_input!$F97*IF(Data_input!$E97&lt;3000,70%,60%)</f>
        <v>1750</v>
      </c>
      <c r="H97" s="14">
        <f>Data_input!$F97*10%</f>
        <v>250</v>
      </c>
      <c r="I97" s="14">
        <f>Data_input!$F97*10%</f>
        <v>250</v>
      </c>
      <c r="J97" s="14">
        <f>SUM(Table1[[#This Row],[COGS]:[OPERATIONAL COST]])</f>
        <v>2250</v>
      </c>
      <c r="K97" s="14">
        <f>Data_input!$F97-Data_input!$G97-Data_input!$H97-Data_input!$I97</f>
        <v>250</v>
      </c>
      <c r="L97" s="8" t="s">
        <v>2944</v>
      </c>
      <c r="M97" s="16" t="str">
        <f>TEXT(Table1[[#This Row],[DATE]],"mmm")</f>
        <v>Jan</v>
      </c>
      <c r="N97" s="7">
        <f t="shared" si="5"/>
        <v>2022</v>
      </c>
      <c r="O97" s="7">
        <f>IF(COUNTIF(B$4:$B97,B97)=1,1,0)</f>
        <v>1</v>
      </c>
      <c r="P97" s="8" t="s">
        <v>2919</v>
      </c>
      <c r="Q97" s="9"/>
    </row>
    <row r="98" spans="1:17" x14ac:dyDescent="0.25">
      <c r="A98" s="17">
        <v>44571</v>
      </c>
      <c r="B98" s="11" t="s">
        <v>79</v>
      </c>
      <c r="C98" s="11" t="s">
        <v>2920</v>
      </c>
      <c r="D98" s="7">
        <v>2</v>
      </c>
      <c r="E98" s="12">
        <f t="shared" si="3"/>
        <v>1000</v>
      </c>
      <c r="F98" s="13">
        <f t="shared" si="4"/>
        <v>2000</v>
      </c>
      <c r="G98" s="14">
        <f>Data_input!$F98*IF(Data_input!$E98&lt;3000,70%,60%)</f>
        <v>1400</v>
      </c>
      <c r="H98" s="14">
        <f>Data_input!$F98*10%</f>
        <v>200</v>
      </c>
      <c r="I98" s="14">
        <f>Data_input!$F98*10%</f>
        <v>200</v>
      </c>
      <c r="J98" s="14">
        <f>SUM(Table1[[#This Row],[COGS]:[OPERATIONAL COST]])</f>
        <v>1800</v>
      </c>
      <c r="K98" s="14">
        <f>Data_input!$F98-Data_input!$G98-Data_input!$H98-Data_input!$I98</f>
        <v>200</v>
      </c>
      <c r="L98" s="15" t="s">
        <v>2946</v>
      </c>
      <c r="M98" s="16" t="str">
        <f>TEXT(Table1[[#This Row],[DATE]],"mmm")</f>
        <v>Jan</v>
      </c>
      <c r="N98" s="7">
        <f t="shared" si="5"/>
        <v>2022</v>
      </c>
      <c r="O98" s="7">
        <f>IF(COUNTIF(B$4:$B98,B98)=1,1,0)</f>
        <v>1</v>
      </c>
      <c r="P98" s="8" t="s">
        <v>2918</v>
      </c>
      <c r="Q98" s="9"/>
    </row>
    <row r="99" spans="1:17" x14ac:dyDescent="0.25">
      <c r="A99" s="17">
        <v>44571</v>
      </c>
      <c r="B99" s="11" t="s">
        <v>79</v>
      </c>
      <c r="C99" s="11" t="s">
        <v>2923</v>
      </c>
      <c r="D99" s="7">
        <v>1</v>
      </c>
      <c r="E99" s="12">
        <f t="shared" si="3"/>
        <v>2500</v>
      </c>
      <c r="F99" s="13">
        <f t="shared" si="4"/>
        <v>2500</v>
      </c>
      <c r="G99" s="14">
        <f>Data_input!$F99*IF(Data_input!$E99&lt;3000,70%,60%)</f>
        <v>1750</v>
      </c>
      <c r="H99" s="14">
        <f>Data_input!$F99*10%</f>
        <v>250</v>
      </c>
      <c r="I99" s="14">
        <f>Data_input!$F99*10%</f>
        <v>250</v>
      </c>
      <c r="J99" s="14">
        <f>SUM(Table1[[#This Row],[COGS]:[OPERATIONAL COST]])</f>
        <v>2250</v>
      </c>
      <c r="K99" s="14">
        <f>Data_input!$F99-Data_input!$G99-Data_input!$H99-Data_input!$I99</f>
        <v>250</v>
      </c>
      <c r="L99" s="8" t="s">
        <v>2946</v>
      </c>
      <c r="M99" s="16" t="str">
        <f>TEXT(Table1[[#This Row],[DATE]],"mmm")</f>
        <v>Jan</v>
      </c>
      <c r="N99" s="7">
        <f t="shared" si="5"/>
        <v>2022</v>
      </c>
      <c r="O99" s="7">
        <f>IF(COUNTIF(B$4:$B99,B99)=1,1,0)</f>
        <v>0</v>
      </c>
      <c r="P99" s="8" t="s">
        <v>2918</v>
      </c>
      <c r="Q99" s="9"/>
    </row>
    <row r="100" spans="1:17" x14ac:dyDescent="0.25">
      <c r="A100" s="17">
        <v>44571</v>
      </c>
      <c r="B100" s="11" t="s">
        <v>79</v>
      </c>
      <c r="C100" s="11" t="s">
        <v>2924</v>
      </c>
      <c r="D100" s="7">
        <v>1</v>
      </c>
      <c r="E100" s="12">
        <f t="shared" si="3"/>
        <v>3500</v>
      </c>
      <c r="F100" s="13">
        <f t="shared" si="4"/>
        <v>3500</v>
      </c>
      <c r="G100" s="14">
        <f>Data_input!$F100*IF(Data_input!$E100&lt;3000,70%,60%)</f>
        <v>2100</v>
      </c>
      <c r="H100" s="14">
        <f>Data_input!$F100*10%</f>
        <v>350</v>
      </c>
      <c r="I100" s="14">
        <f>Data_input!$F100*10%</f>
        <v>350</v>
      </c>
      <c r="J100" s="14">
        <f>SUM(Table1[[#This Row],[COGS]:[OPERATIONAL COST]])</f>
        <v>2800</v>
      </c>
      <c r="K100" s="14">
        <f>Data_input!$F100-Data_input!$G100-Data_input!$H100-Data_input!$I100</f>
        <v>700</v>
      </c>
      <c r="L100" s="15" t="s">
        <v>2946</v>
      </c>
      <c r="M100" s="16" t="str">
        <f>TEXT(Table1[[#This Row],[DATE]],"mmm")</f>
        <v>Jan</v>
      </c>
      <c r="N100" s="7">
        <f t="shared" si="5"/>
        <v>2022</v>
      </c>
      <c r="O100" s="7">
        <f>IF(COUNTIF(B$4:$B100,B100)=1,1,0)</f>
        <v>0</v>
      </c>
      <c r="P100" s="8" t="s">
        <v>2918</v>
      </c>
      <c r="Q100" s="9"/>
    </row>
    <row r="101" spans="1:17" x14ac:dyDescent="0.25">
      <c r="A101" s="17">
        <v>44571</v>
      </c>
      <c r="B101" s="11" t="s">
        <v>79</v>
      </c>
      <c r="C101" s="11" t="s">
        <v>2925</v>
      </c>
      <c r="D101" s="7">
        <v>1</v>
      </c>
      <c r="E101" s="12">
        <f t="shared" si="3"/>
        <v>1200</v>
      </c>
      <c r="F101" s="13">
        <f t="shared" si="4"/>
        <v>1200</v>
      </c>
      <c r="G101" s="14">
        <f>Data_input!$F101*IF(Data_input!$E101&lt;3000,70%,60%)</f>
        <v>840</v>
      </c>
      <c r="H101" s="14">
        <f>Data_input!$F101*10%</f>
        <v>120</v>
      </c>
      <c r="I101" s="14">
        <f>Data_input!$F101*10%</f>
        <v>120</v>
      </c>
      <c r="J101" s="14">
        <f>SUM(Table1[[#This Row],[COGS]:[OPERATIONAL COST]])</f>
        <v>1080</v>
      </c>
      <c r="K101" s="14">
        <f>Data_input!$F101-Data_input!$G101-Data_input!$H101-Data_input!$I101</f>
        <v>120</v>
      </c>
      <c r="L101" s="8" t="s">
        <v>2946</v>
      </c>
      <c r="M101" s="16" t="str">
        <f>TEXT(Table1[[#This Row],[DATE]],"mmm")</f>
        <v>Jan</v>
      </c>
      <c r="N101" s="7">
        <f t="shared" si="5"/>
        <v>2022</v>
      </c>
      <c r="O101" s="7">
        <f>IF(COUNTIF(B$4:$B101,B101)=1,1,0)</f>
        <v>0</v>
      </c>
      <c r="P101" s="8" t="s">
        <v>2918</v>
      </c>
      <c r="Q101" s="9"/>
    </row>
    <row r="102" spans="1:17" x14ac:dyDescent="0.25">
      <c r="A102" s="17">
        <v>44571</v>
      </c>
      <c r="B102" s="11" t="s">
        <v>79</v>
      </c>
      <c r="C102" s="11" t="s">
        <v>2926</v>
      </c>
      <c r="D102" s="7">
        <v>3</v>
      </c>
      <c r="E102" s="12">
        <f t="shared" si="3"/>
        <v>450</v>
      </c>
      <c r="F102" s="13">
        <f t="shared" si="4"/>
        <v>1350</v>
      </c>
      <c r="G102" s="14">
        <f>Data_input!$F102*IF(Data_input!$E102&lt;3000,70%,60%)</f>
        <v>944.99999999999989</v>
      </c>
      <c r="H102" s="14">
        <f>Data_input!$F102*10%</f>
        <v>135</v>
      </c>
      <c r="I102" s="14">
        <f>Data_input!$F102*10%</f>
        <v>135</v>
      </c>
      <c r="J102" s="14">
        <f>SUM(Table1[[#This Row],[COGS]:[OPERATIONAL COST]])</f>
        <v>1215</v>
      </c>
      <c r="K102" s="14">
        <f>Data_input!$F102-Data_input!$G102-Data_input!$H102-Data_input!$I102</f>
        <v>135.00000000000011</v>
      </c>
      <c r="L102" s="15" t="s">
        <v>2946</v>
      </c>
      <c r="M102" s="16" t="str">
        <f>TEXT(Table1[[#This Row],[DATE]],"mmm")</f>
        <v>Jan</v>
      </c>
      <c r="N102" s="7">
        <f t="shared" si="5"/>
        <v>2022</v>
      </c>
      <c r="O102" s="7">
        <f>IF(COUNTIF(B$4:$B102,B102)=1,1,0)</f>
        <v>0</v>
      </c>
      <c r="P102" s="8" t="s">
        <v>2918</v>
      </c>
      <c r="Q102" s="9"/>
    </row>
    <row r="103" spans="1:17" x14ac:dyDescent="0.25">
      <c r="A103" s="17">
        <v>44571</v>
      </c>
      <c r="B103" s="11" t="s">
        <v>79</v>
      </c>
      <c r="C103" s="11" t="s">
        <v>2927</v>
      </c>
      <c r="D103" s="7">
        <v>1</v>
      </c>
      <c r="E103" s="12">
        <f t="shared" si="3"/>
        <v>500</v>
      </c>
      <c r="F103" s="13">
        <f t="shared" si="4"/>
        <v>500</v>
      </c>
      <c r="G103" s="14">
        <f>Data_input!$F103*IF(Data_input!$E103&lt;3000,70%,60%)</f>
        <v>350</v>
      </c>
      <c r="H103" s="14">
        <f>Data_input!$F103*10%</f>
        <v>50</v>
      </c>
      <c r="I103" s="14">
        <f>Data_input!$F103*10%</f>
        <v>50</v>
      </c>
      <c r="J103" s="14">
        <f>SUM(Table1[[#This Row],[COGS]:[OPERATIONAL COST]])</f>
        <v>450</v>
      </c>
      <c r="K103" s="14">
        <f>Data_input!$F103-Data_input!$G103-Data_input!$H103-Data_input!$I103</f>
        <v>50</v>
      </c>
      <c r="L103" s="8" t="s">
        <v>2946</v>
      </c>
      <c r="M103" s="16" t="str">
        <f>TEXT(Table1[[#This Row],[DATE]],"mmm")</f>
        <v>Jan</v>
      </c>
      <c r="N103" s="7">
        <f t="shared" si="5"/>
        <v>2022</v>
      </c>
      <c r="O103" s="7">
        <f>IF(COUNTIF(B$4:$B103,B103)=1,1,0)</f>
        <v>0</v>
      </c>
      <c r="P103" s="8" t="s">
        <v>2918</v>
      </c>
      <c r="Q103" s="9"/>
    </row>
    <row r="104" spans="1:17" x14ac:dyDescent="0.25">
      <c r="A104" s="17">
        <v>44572</v>
      </c>
      <c r="B104" s="11" t="s">
        <v>80</v>
      </c>
      <c r="C104" s="11" t="s">
        <v>2928</v>
      </c>
      <c r="D104" s="7">
        <v>2</v>
      </c>
      <c r="E104" s="12">
        <f t="shared" si="3"/>
        <v>1000</v>
      </c>
      <c r="F104" s="13">
        <f t="shared" si="4"/>
        <v>2000</v>
      </c>
      <c r="G104" s="14">
        <f>Data_input!$F104*IF(Data_input!$E104&lt;3000,70%,60%)</f>
        <v>1400</v>
      </c>
      <c r="H104" s="14">
        <f>Data_input!$F104*10%</f>
        <v>200</v>
      </c>
      <c r="I104" s="14">
        <f>Data_input!$F104*10%</f>
        <v>200</v>
      </c>
      <c r="J104" s="14">
        <f>SUM(Table1[[#This Row],[COGS]:[OPERATIONAL COST]])</f>
        <v>1800</v>
      </c>
      <c r="K104" s="14">
        <f>Data_input!$F104-Data_input!$G104-Data_input!$H104-Data_input!$I104</f>
        <v>200</v>
      </c>
      <c r="L104" s="15" t="s">
        <v>2946</v>
      </c>
      <c r="M104" s="16" t="str">
        <f>TEXT(Table1[[#This Row],[DATE]],"mmm")</f>
        <v>Jan</v>
      </c>
      <c r="N104" s="7">
        <f t="shared" si="5"/>
        <v>2022</v>
      </c>
      <c r="O104" s="7">
        <f>IF(COUNTIF(B$4:$B104,B104)=1,1,0)</f>
        <v>1</v>
      </c>
      <c r="P104" s="8" t="s">
        <v>2919</v>
      </c>
      <c r="Q104" s="9"/>
    </row>
    <row r="105" spans="1:17" x14ac:dyDescent="0.25">
      <c r="A105" s="17">
        <v>44572</v>
      </c>
      <c r="B105" s="11" t="s">
        <v>81</v>
      </c>
      <c r="C105" s="11" t="s">
        <v>2929</v>
      </c>
      <c r="D105" s="7">
        <v>4</v>
      </c>
      <c r="E105" s="12">
        <f t="shared" si="3"/>
        <v>3200</v>
      </c>
      <c r="F105" s="13">
        <f t="shared" si="4"/>
        <v>12800</v>
      </c>
      <c r="G105" s="14">
        <f>Data_input!$F105*IF(Data_input!$E105&lt;3000,70%,60%)</f>
        <v>7680</v>
      </c>
      <c r="H105" s="14">
        <f>Data_input!$F105*10%</f>
        <v>1280</v>
      </c>
      <c r="I105" s="14">
        <f>Data_input!$F105*10%</f>
        <v>1280</v>
      </c>
      <c r="J105" s="14">
        <f>SUM(Table1[[#This Row],[COGS]:[OPERATIONAL COST]])</f>
        <v>10240</v>
      </c>
      <c r="K105" s="14">
        <f>Data_input!$F105-Data_input!$G105-Data_input!$H105-Data_input!$I105</f>
        <v>2560</v>
      </c>
      <c r="L105" s="8" t="s">
        <v>2947</v>
      </c>
      <c r="M105" s="16" t="str">
        <f>TEXT(Table1[[#This Row],[DATE]],"mmm")</f>
        <v>Jan</v>
      </c>
      <c r="N105" s="7">
        <f t="shared" si="5"/>
        <v>2022</v>
      </c>
      <c r="O105" s="7">
        <f>IF(COUNTIF(B$4:$B105,B105)=1,1,0)</f>
        <v>1</v>
      </c>
      <c r="P105" s="8" t="s">
        <v>2918</v>
      </c>
      <c r="Q105" s="9"/>
    </row>
    <row r="106" spans="1:17" x14ac:dyDescent="0.25">
      <c r="A106" s="17">
        <v>44572</v>
      </c>
      <c r="B106" s="11" t="s">
        <v>82</v>
      </c>
      <c r="C106" s="11" t="s">
        <v>2930</v>
      </c>
      <c r="D106" s="7">
        <v>3</v>
      </c>
      <c r="E106" s="12">
        <f t="shared" si="3"/>
        <v>4000</v>
      </c>
      <c r="F106" s="13">
        <f t="shared" si="4"/>
        <v>12000</v>
      </c>
      <c r="G106" s="14">
        <f>Data_input!$F106*IF(Data_input!$E106&lt;3000,70%,60%)</f>
        <v>7200</v>
      </c>
      <c r="H106" s="14">
        <f>Data_input!$F106*10%</f>
        <v>1200</v>
      </c>
      <c r="I106" s="14">
        <f>Data_input!$F106*10%</f>
        <v>1200</v>
      </c>
      <c r="J106" s="14">
        <f>SUM(Table1[[#This Row],[COGS]:[OPERATIONAL COST]])</f>
        <v>9600</v>
      </c>
      <c r="K106" s="14">
        <f>Data_input!$F106-Data_input!$G106-Data_input!$H106-Data_input!$I106</f>
        <v>2400</v>
      </c>
      <c r="L106" s="15" t="s">
        <v>2946</v>
      </c>
      <c r="M106" s="16" t="str">
        <f>TEXT(Table1[[#This Row],[DATE]],"mmm")</f>
        <v>Jan</v>
      </c>
      <c r="N106" s="7">
        <f t="shared" si="5"/>
        <v>2022</v>
      </c>
      <c r="O106" s="7">
        <f>IF(COUNTIF(B$4:$B106,B106)=1,1,0)</f>
        <v>1</v>
      </c>
      <c r="P106" s="8" t="s">
        <v>2919</v>
      </c>
      <c r="Q106" s="9"/>
    </row>
    <row r="107" spans="1:17" x14ac:dyDescent="0.25">
      <c r="A107" s="17">
        <v>44572</v>
      </c>
      <c r="B107" s="11" t="s">
        <v>83</v>
      </c>
      <c r="C107" s="11" t="s">
        <v>2930</v>
      </c>
      <c r="D107" s="7">
        <v>1</v>
      </c>
      <c r="E107" s="12">
        <f t="shared" si="3"/>
        <v>4000</v>
      </c>
      <c r="F107" s="13">
        <f t="shared" si="4"/>
        <v>4000</v>
      </c>
      <c r="G107" s="14">
        <f>Data_input!$F107*IF(Data_input!$E107&lt;3000,70%,60%)</f>
        <v>2400</v>
      </c>
      <c r="H107" s="14">
        <f>Data_input!$F107*10%</f>
        <v>400</v>
      </c>
      <c r="I107" s="14">
        <f>Data_input!$F107*10%</f>
        <v>400</v>
      </c>
      <c r="J107" s="14">
        <f>SUM(Table1[[#This Row],[COGS]:[OPERATIONAL COST]])</f>
        <v>3200</v>
      </c>
      <c r="K107" s="14">
        <f>Data_input!$F107-Data_input!$G107-Data_input!$H107-Data_input!$I107</f>
        <v>800</v>
      </c>
      <c r="L107" s="8" t="s">
        <v>2947</v>
      </c>
      <c r="M107" s="16" t="str">
        <f>TEXT(Table1[[#This Row],[DATE]],"mmm")</f>
        <v>Jan</v>
      </c>
      <c r="N107" s="7">
        <f t="shared" si="5"/>
        <v>2022</v>
      </c>
      <c r="O107" s="7">
        <f>IF(COUNTIF(B$4:$B107,B107)=1,1,0)</f>
        <v>1</v>
      </c>
      <c r="P107" s="8" t="s">
        <v>2919</v>
      </c>
      <c r="Q107" s="9"/>
    </row>
    <row r="108" spans="1:17" x14ac:dyDescent="0.25">
      <c r="A108" s="17">
        <v>44572</v>
      </c>
      <c r="B108" s="11" t="s">
        <v>84</v>
      </c>
      <c r="C108" s="11" t="s">
        <v>2930</v>
      </c>
      <c r="D108" s="7">
        <v>2</v>
      </c>
      <c r="E108" s="12">
        <f t="shared" si="3"/>
        <v>4000</v>
      </c>
      <c r="F108" s="13">
        <f t="shared" si="4"/>
        <v>8000</v>
      </c>
      <c r="G108" s="14">
        <f>Data_input!$F108*IF(Data_input!$E108&lt;3000,70%,60%)</f>
        <v>4800</v>
      </c>
      <c r="H108" s="14">
        <f>Data_input!$F108*10%</f>
        <v>800</v>
      </c>
      <c r="I108" s="14">
        <f>Data_input!$F108*10%</f>
        <v>800</v>
      </c>
      <c r="J108" s="14">
        <f>SUM(Table1[[#This Row],[COGS]:[OPERATIONAL COST]])</f>
        <v>6400</v>
      </c>
      <c r="K108" s="14">
        <f>Data_input!$F108-Data_input!$G108-Data_input!$H108-Data_input!$I108</f>
        <v>1600</v>
      </c>
      <c r="L108" s="15" t="s">
        <v>2945</v>
      </c>
      <c r="M108" s="16" t="str">
        <f>TEXT(Table1[[#This Row],[DATE]],"mmm")</f>
        <v>Jan</v>
      </c>
      <c r="N108" s="7">
        <f t="shared" si="5"/>
        <v>2022</v>
      </c>
      <c r="O108" s="7">
        <f>IF(COUNTIF(B$4:$B108,B108)=1,1,0)</f>
        <v>1</v>
      </c>
      <c r="P108" s="8" t="s">
        <v>2919</v>
      </c>
      <c r="Q108" s="9"/>
    </row>
    <row r="109" spans="1:17" x14ac:dyDescent="0.25">
      <c r="A109" s="17">
        <v>44572</v>
      </c>
      <c r="B109" s="11" t="s">
        <v>85</v>
      </c>
      <c r="C109" s="11" t="s">
        <v>2924</v>
      </c>
      <c r="D109" s="7">
        <v>1</v>
      </c>
      <c r="E109" s="12">
        <f t="shared" si="3"/>
        <v>3500</v>
      </c>
      <c r="F109" s="13">
        <f t="shared" si="4"/>
        <v>3500</v>
      </c>
      <c r="G109" s="14">
        <f>Data_input!$F109*IF(Data_input!$E109&lt;3000,70%,60%)</f>
        <v>2100</v>
      </c>
      <c r="H109" s="14">
        <f>Data_input!$F109*10%</f>
        <v>350</v>
      </c>
      <c r="I109" s="14">
        <f>Data_input!$F109*10%</f>
        <v>350</v>
      </c>
      <c r="J109" s="14">
        <f>SUM(Table1[[#This Row],[COGS]:[OPERATIONAL COST]])</f>
        <v>2800</v>
      </c>
      <c r="K109" s="14">
        <f>Data_input!$F109-Data_input!$G109-Data_input!$H109-Data_input!$I109</f>
        <v>700</v>
      </c>
      <c r="L109" s="8" t="s">
        <v>2943</v>
      </c>
      <c r="M109" s="16" t="str">
        <f>TEXT(Table1[[#This Row],[DATE]],"mmm")</f>
        <v>Jan</v>
      </c>
      <c r="N109" s="7">
        <f t="shared" si="5"/>
        <v>2022</v>
      </c>
      <c r="O109" s="7">
        <f>IF(COUNTIF(B$4:$B109,B109)=1,1,0)</f>
        <v>1</v>
      </c>
      <c r="P109" s="8" t="s">
        <v>2918</v>
      </c>
      <c r="Q109" s="9"/>
    </row>
    <row r="110" spans="1:17" x14ac:dyDescent="0.25">
      <c r="A110" s="17">
        <v>44572</v>
      </c>
      <c r="B110" s="11" t="s">
        <v>86</v>
      </c>
      <c r="C110" s="11" t="s">
        <v>2925</v>
      </c>
      <c r="D110" s="7">
        <v>5</v>
      </c>
      <c r="E110" s="12">
        <f t="shared" si="3"/>
        <v>1200</v>
      </c>
      <c r="F110" s="13">
        <f t="shared" si="4"/>
        <v>6000</v>
      </c>
      <c r="G110" s="14">
        <f>Data_input!$F110*IF(Data_input!$E110&lt;3000,70%,60%)</f>
        <v>4200</v>
      </c>
      <c r="H110" s="14">
        <f>Data_input!$F110*10%</f>
        <v>600</v>
      </c>
      <c r="I110" s="14">
        <f>Data_input!$F110*10%</f>
        <v>600</v>
      </c>
      <c r="J110" s="14">
        <f>SUM(Table1[[#This Row],[COGS]:[OPERATIONAL COST]])</f>
        <v>5400</v>
      </c>
      <c r="K110" s="14">
        <f>Data_input!$F110-Data_input!$G110-Data_input!$H110-Data_input!$I110</f>
        <v>600</v>
      </c>
      <c r="L110" s="15" t="s">
        <v>2948</v>
      </c>
      <c r="M110" s="16" t="str">
        <f>TEXT(Table1[[#This Row],[DATE]],"mmm")</f>
        <v>Jan</v>
      </c>
      <c r="N110" s="7">
        <f t="shared" si="5"/>
        <v>2022</v>
      </c>
      <c r="O110" s="7">
        <f>IF(COUNTIF(B$4:$B110,B110)=1,1,0)</f>
        <v>1</v>
      </c>
      <c r="P110" s="8" t="s">
        <v>2919</v>
      </c>
      <c r="Q110" s="9"/>
    </row>
    <row r="111" spans="1:17" x14ac:dyDescent="0.25">
      <c r="A111" s="17">
        <v>44572</v>
      </c>
      <c r="B111" s="11" t="s">
        <v>87</v>
      </c>
      <c r="C111" s="11" t="s">
        <v>2926</v>
      </c>
      <c r="D111" s="7">
        <v>8</v>
      </c>
      <c r="E111" s="12">
        <f t="shared" si="3"/>
        <v>450</v>
      </c>
      <c r="F111" s="13">
        <f t="shared" si="4"/>
        <v>3600</v>
      </c>
      <c r="G111" s="14">
        <f>Data_input!$F111*IF(Data_input!$E111&lt;3000,70%,60%)</f>
        <v>2520</v>
      </c>
      <c r="H111" s="14">
        <f>Data_input!$F111*10%</f>
        <v>360</v>
      </c>
      <c r="I111" s="14">
        <f>Data_input!$F111*10%</f>
        <v>360</v>
      </c>
      <c r="J111" s="14">
        <f>SUM(Table1[[#This Row],[COGS]:[OPERATIONAL COST]])</f>
        <v>3240</v>
      </c>
      <c r="K111" s="14">
        <f>Data_input!$F111-Data_input!$G111-Data_input!$H111-Data_input!$I111</f>
        <v>360</v>
      </c>
      <c r="L111" s="8" t="s">
        <v>2948</v>
      </c>
      <c r="M111" s="16" t="str">
        <f>TEXT(Table1[[#This Row],[DATE]],"mmm")</f>
        <v>Jan</v>
      </c>
      <c r="N111" s="7">
        <f t="shared" si="5"/>
        <v>2022</v>
      </c>
      <c r="O111" s="7">
        <f>IF(COUNTIF(B$4:$B111,B111)=1,1,0)</f>
        <v>1</v>
      </c>
      <c r="P111" s="8" t="s">
        <v>2919</v>
      </c>
      <c r="Q111" s="9"/>
    </row>
    <row r="112" spans="1:17" x14ac:dyDescent="0.25">
      <c r="A112" s="17">
        <v>44572</v>
      </c>
      <c r="B112" s="11" t="s">
        <v>87</v>
      </c>
      <c r="C112" s="11" t="s">
        <v>2927</v>
      </c>
      <c r="D112" s="7">
        <v>2</v>
      </c>
      <c r="E112" s="12">
        <f t="shared" si="3"/>
        <v>500</v>
      </c>
      <c r="F112" s="13">
        <f t="shared" si="4"/>
        <v>1000</v>
      </c>
      <c r="G112" s="14">
        <f>Data_input!$F112*IF(Data_input!$E112&lt;3000,70%,60%)</f>
        <v>700</v>
      </c>
      <c r="H112" s="14">
        <f>Data_input!$F112*10%</f>
        <v>100</v>
      </c>
      <c r="I112" s="14">
        <f>Data_input!$F112*10%</f>
        <v>100</v>
      </c>
      <c r="J112" s="14">
        <f>SUM(Table1[[#This Row],[COGS]:[OPERATIONAL COST]])</f>
        <v>900</v>
      </c>
      <c r="K112" s="14">
        <f>Data_input!$F112-Data_input!$G112-Data_input!$H112-Data_input!$I112</f>
        <v>100</v>
      </c>
      <c r="L112" s="15" t="s">
        <v>2948</v>
      </c>
      <c r="M112" s="16" t="str">
        <f>TEXT(Table1[[#This Row],[DATE]],"mmm")</f>
        <v>Jan</v>
      </c>
      <c r="N112" s="7">
        <f t="shared" si="5"/>
        <v>2022</v>
      </c>
      <c r="O112" s="7">
        <f>IF(COUNTIF(B$4:$B112,B112)=1,1,0)</f>
        <v>0</v>
      </c>
      <c r="P112" s="8" t="s">
        <v>2919</v>
      </c>
      <c r="Q112" s="9"/>
    </row>
    <row r="113" spans="1:17" x14ac:dyDescent="0.25">
      <c r="A113" s="17">
        <v>44572</v>
      </c>
      <c r="B113" s="11" t="s">
        <v>87</v>
      </c>
      <c r="C113" s="11" t="s">
        <v>2928</v>
      </c>
      <c r="D113" s="7">
        <v>1</v>
      </c>
      <c r="E113" s="12">
        <f t="shared" si="3"/>
        <v>1000</v>
      </c>
      <c r="F113" s="13">
        <f t="shared" si="4"/>
        <v>1000</v>
      </c>
      <c r="G113" s="14">
        <f>Data_input!$F113*IF(Data_input!$E113&lt;3000,70%,60%)</f>
        <v>700</v>
      </c>
      <c r="H113" s="14">
        <f>Data_input!$F113*10%</f>
        <v>100</v>
      </c>
      <c r="I113" s="14">
        <f>Data_input!$F113*10%</f>
        <v>100</v>
      </c>
      <c r="J113" s="14">
        <f>SUM(Table1[[#This Row],[COGS]:[OPERATIONAL COST]])</f>
        <v>900</v>
      </c>
      <c r="K113" s="14">
        <f>Data_input!$F113-Data_input!$G113-Data_input!$H113-Data_input!$I113</f>
        <v>100</v>
      </c>
      <c r="L113" s="8" t="s">
        <v>2948</v>
      </c>
      <c r="M113" s="16" t="str">
        <f>TEXT(Table1[[#This Row],[DATE]],"mmm")</f>
        <v>Jan</v>
      </c>
      <c r="N113" s="7">
        <f t="shared" si="5"/>
        <v>2022</v>
      </c>
      <c r="O113" s="7">
        <f>IF(COUNTIF(B$4:$B113,B113)=1,1,0)</f>
        <v>0</v>
      </c>
      <c r="P113" s="8" t="s">
        <v>2919</v>
      </c>
      <c r="Q113" s="9"/>
    </row>
    <row r="114" spans="1:17" x14ac:dyDescent="0.25">
      <c r="A114" s="17">
        <v>44573</v>
      </c>
      <c r="B114" s="11" t="s">
        <v>88</v>
      </c>
      <c r="C114" s="11" t="s">
        <v>2928</v>
      </c>
      <c r="D114" s="7">
        <v>7</v>
      </c>
      <c r="E114" s="12">
        <f t="shared" si="3"/>
        <v>1000</v>
      </c>
      <c r="F114" s="13">
        <f t="shared" si="4"/>
        <v>7000</v>
      </c>
      <c r="G114" s="14">
        <f>Data_input!$F114*IF(Data_input!$E114&lt;3000,70%,60%)</f>
        <v>4900</v>
      </c>
      <c r="H114" s="14">
        <f>Data_input!$F114*10%</f>
        <v>700</v>
      </c>
      <c r="I114" s="14">
        <f>Data_input!$F114*10%</f>
        <v>700</v>
      </c>
      <c r="J114" s="14">
        <f>SUM(Table1[[#This Row],[COGS]:[OPERATIONAL COST]])</f>
        <v>6300</v>
      </c>
      <c r="K114" s="14">
        <f>Data_input!$F114-Data_input!$G114-Data_input!$H114-Data_input!$I114</f>
        <v>700</v>
      </c>
      <c r="L114" s="15" t="s">
        <v>2948</v>
      </c>
      <c r="M114" s="16" t="str">
        <f>TEXT(Table1[[#This Row],[DATE]],"mmm")</f>
        <v>Jan</v>
      </c>
      <c r="N114" s="7">
        <f t="shared" si="5"/>
        <v>2022</v>
      </c>
      <c r="O114" s="7">
        <f>IF(COUNTIF(B$4:$B114,B114)=1,1,0)</f>
        <v>1</v>
      </c>
      <c r="P114" s="8" t="s">
        <v>2918</v>
      </c>
      <c r="Q114" s="9"/>
    </row>
    <row r="115" spans="1:17" x14ac:dyDescent="0.25">
      <c r="A115" s="17">
        <v>44573</v>
      </c>
      <c r="B115" s="11" t="s">
        <v>89</v>
      </c>
      <c r="C115" s="11" t="s">
        <v>2930</v>
      </c>
      <c r="D115" s="7">
        <v>8</v>
      </c>
      <c r="E115" s="12">
        <f t="shared" si="3"/>
        <v>4000</v>
      </c>
      <c r="F115" s="13">
        <f t="shared" si="4"/>
        <v>32000</v>
      </c>
      <c r="G115" s="14">
        <f>Data_input!$F115*IF(Data_input!$E115&lt;3000,70%,60%)</f>
        <v>19200</v>
      </c>
      <c r="H115" s="14">
        <f>Data_input!$F115*10%</f>
        <v>3200</v>
      </c>
      <c r="I115" s="14">
        <f>Data_input!$F115*10%</f>
        <v>3200</v>
      </c>
      <c r="J115" s="14">
        <f>SUM(Table1[[#This Row],[COGS]:[OPERATIONAL COST]])</f>
        <v>25600</v>
      </c>
      <c r="K115" s="14">
        <f>Data_input!$F115-Data_input!$G115-Data_input!$H115-Data_input!$I115</f>
        <v>6400</v>
      </c>
      <c r="L115" s="8" t="s">
        <v>2944</v>
      </c>
      <c r="M115" s="16" t="str">
        <f>TEXT(Table1[[#This Row],[DATE]],"mmm")</f>
        <v>Jan</v>
      </c>
      <c r="N115" s="7">
        <f t="shared" si="5"/>
        <v>2022</v>
      </c>
      <c r="O115" s="7">
        <f>IF(COUNTIF(B$4:$B115,B115)=1,1,0)</f>
        <v>1</v>
      </c>
      <c r="P115" s="8" t="s">
        <v>2919</v>
      </c>
      <c r="Q115" s="9"/>
    </row>
    <row r="116" spans="1:17" x14ac:dyDescent="0.25">
      <c r="A116" s="17">
        <v>44573</v>
      </c>
      <c r="B116" s="11" t="s">
        <v>90</v>
      </c>
      <c r="C116" s="11" t="s">
        <v>2920</v>
      </c>
      <c r="D116" s="7">
        <v>1</v>
      </c>
      <c r="E116" s="12">
        <f t="shared" si="3"/>
        <v>1000</v>
      </c>
      <c r="F116" s="13">
        <f t="shared" si="4"/>
        <v>1000</v>
      </c>
      <c r="G116" s="14">
        <f>Data_input!$F116*IF(Data_input!$E116&lt;3000,70%,60%)</f>
        <v>700</v>
      </c>
      <c r="H116" s="14">
        <f>Data_input!$F116*10%</f>
        <v>100</v>
      </c>
      <c r="I116" s="14">
        <f>Data_input!$F116*10%</f>
        <v>100</v>
      </c>
      <c r="J116" s="14">
        <f>SUM(Table1[[#This Row],[COGS]:[OPERATIONAL COST]])</f>
        <v>900</v>
      </c>
      <c r="K116" s="14">
        <f>Data_input!$F116-Data_input!$G116-Data_input!$H116-Data_input!$I116</f>
        <v>100</v>
      </c>
      <c r="L116" s="15" t="s">
        <v>2946</v>
      </c>
      <c r="M116" s="16" t="str">
        <f>TEXT(Table1[[#This Row],[DATE]],"mmm")</f>
        <v>Jan</v>
      </c>
      <c r="N116" s="7">
        <f t="shared" si="5"/>
        <v>2022</v>
      </c>
      <c r="O116" s="7">
        <f>IF(COUNTIF(B$4:$B116,B116)=1,1,0)</f>
        <v>1</v>
      </c>
      <c r="P116" s="8" t="s">
        <v>2919</v>
      </c>
      <c r="Q116" s="9"/>
    </row>
    <row r="117" spans="1:17" x14ac:dyDescent="0.25">
      <c r="A117" s="17">
        <v>44573</v>
      </c>
      <c r="B117" s="11" t="s">
        <v>91</v>
      </c>
      <c r="C117" s="11" t="s">
        <v>2923</v>
      </c>
      <c r="D117" s="7">
        <v>2</v>
      </c>
      <c r="E117" s="12">
        <f t="shared" si="3"/>
        <v>2500</v>
      </c>
      <c r="F117" s="13">
        <f t="shared" si="4"/>
        <v>5000</v>
      </c>
      <c r="G117" s="14">
        <f>Data_input!$F117*IF(Data_input!$E117&lt;3000,70%,60%)</f>
        <v>3500</v>
      </c>
      <c r="H117" s="14">
        <f>Data_input!$F117*10%</f>
        <v>500</v>
      </c>
      <c r="I117" s="14">
        <f>Data_input!$F117*10%</f>
        <v>500</v>
      </c>
      <c r="J117" s="14">
        <f>SUM(Table1[[#This Row],[COGS]:[OPERATIONAL COST]])</f>
        <v>4500</v>
      </c>
      <c r="K117" s="14">
        <f>Data_input!$F117-Data_input!$G117-Data_input!$H117-Data_input!$I117</f>
        <v>500</v>
      </c>
      <c r="L117" s="8" t="s">
        <v>2947</v>
      </c>
      <c r="M117" s="16" t="str">
        <f>TEXT(Table1[[#This Row],[DATE]],"mmm")</f>
        <v>Jan</v>
      </c>
      <c r="N117" s="7">
        <f t="shared" si="5"/>
        <v>2022</v>
      </c>
      <c r="O117" s="7">
        <f>IF(COUNTIF(B$4:$B117,B117)=1,1,0)</f>
        <v>1</v>
      </c>
      <c r="P117" s="8" t="s">
        <v>2919</v>
      </c>
      <c r="Q117" s="9"/>
    </row>
    <row r="118" spans="1:17" x14ac:dyDescent="0.25">
      <c r="A118" s="17">
        <v>44573</v>
      </c>
      <c r="B118" s="11" t="s">
        <v>92</v>
      </c>
      <c r="C118" s="11" t="s">
        <v>2920</v>
      </c>
      <c r="D118" s="7">
        <v>4</v>
      </c>
      <c r="E118" s="12">
        <f t="shared" si="3"/>
        <v>1000</v>
      </c>
      <c r="F118" s="13">
        <f t="shared" si="4"/>
        <v>4000</v>
      </c>
      <c r="G118" s="14">
        <f>Data_input!$F118*IF(Data_input!$E118&lt;3000,70%,60%)</f>
        <v>2800</v>
      </c>
      <c r="H118" s="14">
        <f>Data_input!$F118*10%</f>
        <v>400</v>
      </c>
      <c r="I118" s="14">
        <f>Data_input!$F118*10%</f>
        <v>400</v>
      </c>
      <c r="J118" s="14">
        <f>SUM(Table1[[#This Row],[COGS]:[OPERATIONAL COST]])</f>
        <v>3600</v>
      </c>
      <c r="K118" s="14">
        <f>Data_input!$F118-Data_input!$G118-Data_input!$H118-Data_input!$I118</f>
        <v>400</v>
      </c>
      <c r="L118" s="15" t="s">
        <v>2945</v>
      </c>
      <c r="M118" s="16" t="str">
        <f>TEXT(Table1[[#This Row],[DATE]],"mmm")</f>
        <v>Jan</v>
      </c>
      <c r="N118" s="7">
        <f t="shared" si="5"/>
        <v>2022</v>
      </c>
      <c r="O118" s="7">
        <f>IF(COUNTIF(B$4:$B118,B118)=1,1,0)</f>
        <v>1</v>
      </c>
      <c r="P118" s="8" t="s">
        <v>2919</v>
      </c>
      <c r="Q118" s="9"/>
    </row>
    <row r="119" spans="1:17" x14ac:dyDescent="0.25">
      <c r="A119" s="17">
        <v>44573</v>
      </c>
      <c r="B119" s="11" t="s">
        <v>93</v>
      </c>
      <c r="C119" s="11" t="s">
        <v>2923</v>
      </c>
      <c r="D119" s="7">
        <v>6</v>
      </c>
      <c r="E119" s="12">
        <f t="shared" si="3"/>
        <v>2500</v>
      </c>
      <c r="F119" s="13">
        <f t="shared" si="4"/>
        <v>15000</v>
      </c>
      <c r="G119" s="14">
        <f>Data_input!$F119*IF(Data_input!$E119&lt;3000,70%,60%)</f>
        <v>10500</v>
      </c>
      <c r="H119" s="14">
        <f>Data_input!$F119*10%</f>
        <v>1500</v>
      </c>
      <c r="I119" s="14">
        <f>Data_input!$F119*10%</f>
        <v>1500</v>
      </c>
      <c r="J119" s="14">
        <f>SUM(Table1[[#This Row],[COGS]:[OPERATIONAL COST]])</f>
        <v>13500</v>
      </c>
      <c r="K119" s="14">
        <f>Data_input!$F119-Data_input!$G119-Data_input!$H119-Data_input!$I119</f>
        <v>1500</v>
      </c>
      <c r="L119" s="8" t="s">
        <v>2943</v>
      </c>
      <c r="M119" s="16" t="str">
        <f>TEXT(Table1[[#This Row],[DATE]],"mmm")</f>
        <v>Jan</v>
      </c>
      <c r="N119" s="7">
        <f t="shared" si="5"/>
        <v>2022</v>
      </c>
      <c r="O119" s="7">
        <f>IF(COUNTIF(B$4:$B119,B119)=1,1,0)</f>
        <v>1</v>
      </c>
      <c r="P119" s="8" t="s">
        <v>2919</v>
      </c>
      <c r="Q119" s="9"/>
    </row>
    <row r="120" spans="1:17" x14ac:dyDescent="0.25">
      <c r="A120" s="17">
        <v>44573</v>
      </c>
      <c r="B120" s="11" t="s">
        <v>94</v>
      </c>
      <c r="C120" s="11" t="s">
        <v>2930</v>
      </c>
      <c r="D120" s="7">
        <v>7</v>
      </c>
      <c r="E120" s="12">
        <f t="shared" si="3"/>
        <v>4000</v>
      </c>
      <c r="F120" s="13">
        <f t="shared" si="4"/>
        <v>28000</v>
      </c>
      <c r="G120" s="14">
        <f>Data_input!$F120*IF(Data_input!$E120&lt;3000,70%,60%)</f>
        <v>16800</v>
      </c>
      <c r="H120" s="14">
        <f>Data_input!$F120*10%</f>
        <v>2800</v>
      </c>
      <c r="I120" s="14">
        <f>Data_input!$F120*10%</f>
        <v>2800</v>
      </c>
      <c r="J120" s="14">
        <f>SUM(Table1[[#This Row],[COGS]:[OPERATIONAL COST]])</f>
        <v>22400</v>
      </c>
      <c r="K120" s="14">
        <f>Data_input!$F120-Data_input!$G120-Data_input!$H120-Data_input!$I120</f>
        <v>5600</v>
      </c>
      <c r="L120" s="15" t="s">
        <v>2948</v>
      </c>
      <c r="M120" s="16" t="str">
        <f>TEXT(Table1[[#This Row],[DATE]],"mmm")</f>
        <v>Jan</v>
      </c>
      <c r="N120" s="7">
        <f t="shared" si="5"/>
        <v>2022</v>
      </c>
      <c r="O120" s="7">
        <f>IF(COUNTIF(B$4:$B120,B120)=1,1,0)</f>
        <v>1</v>
      </c>
      <c r="P120" s="8" t="s">
        <v>2919</v>
      </c>
      <c r="Q120" s="9"/>
    </row>
    <row r="121" spans="1:17" x14ac:dyDescent="0.25">
      <c r="A121" s="17">
        <v>44573</v>
      </c>
      <c r="B121" s="11" t="s">
        <v>95</v>
      </c>
      <c r="C121" s="11" t="s">
        <v>2924</v>
      </c>
      <c r="D121" s="7">
        <v>1</v>
      </c>
      <c r="E121" s="12">
        <f t="shared" si="3"/>
        <v>3500</v>
      </c>
      <c r="F121" s="13">
        <f t="shared" si="4"/>
        <v>3500</v>
      </c>
      <c r="G121" s="14">
        <f>Data_input!$F121*IF(Data_input!$E121&lt;3000,70%,60%)</f>
        <v>2100</v>
      </c>
      <c r="H121" s="14">
        <f>Data_input!$F121*10%</f>
        <v>350</v>
      </c>
      <c r="I121" s="14">
        <f>Data_input!$F121*10%</f>
        <v>350</v>
      </c>
      <c r="J121" s="14">
        <f>SUM(Table1[[#This Row],[COGS]:[OPERATIONAL COST]])</f>
        <v>2800</v>
      </c>
      <c r="K121" s="14">
        <f>Data_input!$F121-Data_input!$G121-Data_input!$H121-Data_input!$I121</f>
        <v>700</v>
      </c>
      <c r="L121" s="8" t="s">
        <v>2944</v>
      </c>
      <c r="M121" s="16" t="str">
        <f>TEXT(Table1[[#This Row],[DATE]],"mmm")</f>
        <v>Jan</v>
      </c>
      <c r="N121" s="7">
        <f t="shared" si="5"/>
        <v>2022</v>
      </c>
      <c r="O121" s="7">
        <f>IF(COUNTIF(B$4:$B121,B121)=1,1,0)</f>
        <v>1</v>
      </c>
      <c r="P121" s="8" t="s">
        <v>2918</v>
      </c>
      <c r="Q121" s="9"/>
    </row>
    <row r="122" spans="1:17" x14ac:dyDescent="0.25">
      <c r="A122" s="17">
        <v>44574</v>
      </c>
      <c r="B122" s="11" t="s">
        <v>96</v>
      </c>
      <c r="C122" s="11" t="s">
        <v>2925</v>
      </c>
      <c r="D122" s="7">
        <v>1</v>
      </c>
      <c r="E122" s="12">
        <f t="shared" si="3"/>
        <v>1200</v>
      </c>
      <c r="F122" s="13">
        <f t="shared" si="4"/>
        <v>1200</v>
      </c>
      <c r="G122" s="14">
        <f>Data_input!$F122*IF(Data_input!$E122&lt;3000,70%,60%)</f>
        <v>840</v>
      </c>
      <c r="H122" s="14">
        <f>Data_input!$F122*10%</f>
        <v>120</v>
      </c>
      <c r="I122" s="14">
        <f>Data_input!$F122*10%</f>
        <v>120</v>
      </c>
      <c r="J122" s="14">
        <f>SUM(Table1[[#This Row],[COGS]:[OPERATIONAL COST]])</f>
        <v>1080</v>
      </c>
      <c r="K122" s="14">
        <f>Data_input!$F122-Data_input!$G122-Data_input!$H122-Data_input!$I122</f>
        <v>120</v>
      </c>
      <c r="L122" s="15" t="s">
        <v>2946</v>
      </c>
      <c r="M122" s="16" t="str">
        <f>TEXT(Table1[[#This Row],[DATE]],"mmm")</f>
        <v>Jan</v>
      </c>
      <c r="N122" s="7">
        <f t="shared" si="5"/>
        <v>2022</v>
      </c>
      <c r="O122" s="7">
        <f>IF(COUNTIF(B$4:$B122,B122)=1,1,0)</f>
        <v>1</v>
      </c>
      <c r="P122" s="8" t="s">
        <v>2918</v>
      </c>
      <c r="Q122" s="9"/>
    </row>
    <row r="123" spans="1:17" x14ac:dyDescent="0.25">
      <c r="A123" s="17">
        <v>44574</v>
      </c>
      <c r="B123" s="11" t="s">
        <v>97</v>
      </c>
      <c r="C123" s="11" t="s">
        <v>2926</v>
      </c>
      <c r="D123" s="7">
        <v>2</v>
      </c>
      <c r="E123" s="12">
        <f t="shared" si="3"/>
        <v>450</v>
      </c>
      <c r="F123" s="13">
        <f t="shared" si="4"/>
        <v>900</v>
      </c>
      <c r="G123" s="14">
        <f>Data_input!$F123*IF(Data_input!$E123&lt;3000,70%,60%)</f>
        <v>630</v>
      </c>
      <c r="H123" s="14">
        <f>Data_input!$F123*10%</f>
        <v>90</v>
      </c>
      <c r="I123" s="14">
        <f>Data_input!$F123*10%</f>
        <v>90</v>
      </c>
      <c r="J123" s="14">
        <f>SUM(Table1[[#This Row],[COGS]:[OPERATIONAL COST]])</f>
        <v>810</v>
      </c>
      <c r="K123" s="14">
        <f>Data_input!$F123-Data_input!$G123-Data_input!$H123-Data_input!$I123</f>
        <v>90</v>
      </c>
      <c r="L123" s="8" t="s">
        <v>2947</v>
      </c>
      <c r="M123" s="16" t="str">
        <f>TEXT(Table1[[#This Row],[DATE]],"mmm")</f>
        <v>Jan</v>
      </c>
      <c r="N123" s="7">
        <f t="shared" si="5"/>
        <v>2022</v>
      </c>
      <c r="O123" s="7">
        <f>IF(COUNTIF(B$4:$B123,B123)=1,1,0)</f>
        <v>1</v>
      </c>
      <c r="P123" s="8" t="s">
        <v>2919</v>
      </c>
      <c r="Q123" s="9"/>
    </row>
    <row r="124" spans="1:17" x14ac:dyDescent="0.25">
      <c r="A124" s="17">
        <v>44574</v>
      </c>
      <c r="B124" s="11" t="s">
        <v>98</v>
      </c>
      <c r="C124" s="11" t="s">
        <v>2920</v>
      </c>
      <c r="D124" s="7">
        <v>1</v>
      </c>
      <c r="E124" s="12">
        <f t="shared" si="3"/>
        <v>1000</v>
      </c>
      <c r="F124" s="13">
        <f t="shared" si="4"/>
        <v>1000</v>
      </c>
      <c r="G124" s="14">
        <f>Data_input!$F124*IF(Data_input!$E124&lt;3000,70%,60%)</f>
        <v>700</v>
      </c>
      <c r="H124" s="14">
        <f>Data_input!$F124*10%</f>
        <v>100</v>
      </c>
      <c r="I124" s="14">
        <f>Data_input!$F124*10%</f>
        <v>100</v>
      </c>
      <c r="J124" s="14">
        <f>SUM(Table1[[#This Row],[COGS]:[OPERATIONAL COST]])</f>
        <v>900</v>
      </c>
      <c r="K124" s="14">
        <f>Data_input!$F124-Data_input!$G124-Data_input!$H124-Data_input!$I124</f>
        <v>100</v>
      </c>
      <c r="L124" s="15" t="s">
        <v>2948</v>
      </c>
      <c r="M124" s="16" t="str">
        <f>TEXT(Table1[[#This Row],[DATE]],"mmm")</f>
        <v>Jan</v>
      </c>
      <c r="N124" s="7">
        <f t="shared" si="5"/>
        <v>2022</v>
      </c>
      <c r="O124" s="7">
        <f>IF(COUNTIF(B$4:$B124,B124)=1,1,0)</f>
        <v>1</v>
      </c>
      <c r="P124" s="8" t="s">
        <v>2918</v>
      </c>
      <c r="Q124" s="9"/>
    </row>
    <row r="125" spans="1:17" x14ac:dyDescent="0.25">
      <c r="A125" s="17">
        <v>44574</v>
      </c>
      <c r="B125" s="11" t="s">
        <v>99</v>
      </c>
      <c r="C125" s="11" t="s">
        <v>2930</v>
      </c>
      <c r="D125" s="7">
        <v>6</v>
      </c>
      <c r="E125" s="12">
        <f t="shared" si="3"/>
        <v>4000</v>
      </c>
      <c r="F125" s="13">
        <f t="shared" si="4"/>
        <v>24000</v>
      </c>
      <c r="G125" s="14">
        <f>Data_input!$F125*IF(Data_input!$E125&lt;3000,70%,60%)</f>
        <v>14400</v>
      </c>
      <c r="H125" s="14">
        <f>Data_input!$F125*10%</f>
        <v>2400</v>
      </c>
      <c r="I125" s="14">
        <f>Data_input!$F125*10%</f>
        <v>2400</v>
      </c>
      <c r="J125" s="14">
        <f>SUM(Table1[[#This Row],[COGS]:[OPERATIONAL COST]])</f>
        <v>19200</v>
      </c>
      <c r="K125" s="14">
        <f>Data_input!$F125-Data_input!$G125-Data_input!$H125-Data_input!$I125</f>
        <v>4800</v>
      </c>
      <c r="L125" s="8" t="s">
        <v>2944</v>
      </c>
      <c r="M125" s="16" t="str">
        <f>TEXT(Table1[[#This Row],[DATE]],"mmm")</f>
        <v>Jan</v>
      </c>
      <c r="N125" s="7">
        <f t="shared" si="5"/>
        <v>2022</v>
      </c>
      <c r="O125" s="7">
        <f>IF(COUNTIF(B$4:$B125,B125)=1,1,0)</f>
        <v>1</v>
      </c>
      <c r="P125" s="8" t="s">
        <v>2919</v>
      </c>
      <c r="Q125" s="9"/>
    </row>
    <row r="126" spans="1:17" x14ac:dyDescent="0.25">
      <c r="A126" s="17">
        <v>44574</v>
      </c>
      <c r="B126" s="11" t="s">
        <v>100</v>
      </c>
      <c r="C126" s="11" t="s">
        <v>2923</v>
      </c>
      <c r="D126" s="7">
        <v>1</v>
      </c>
      <c r="E126" s="12">
        <f t="shared" si="3"/>
        <v>2500</v>
      </c>
      <c r="F126" s="13">
        <f t="shared" si="4"/>
        <v>2500</v>
      </c>
      <c r="G126" s="14">
        <f>Data_input!$F126*IF(Data_input!$E126&lt;3000,70%,60%)</f>
        <v>1750</v>
      </c>
      <c r="H126" s="14">
        <f>Data_input!$F126*10%</f>
        <v>250</v>
      </c>
      <c r="I126" s="14">
        <f>Data_input!$F126*10%</f>
        <v>250</v>
      </c>
      <c r="J126" s="14">
        <f>SUM(Table1[[#This Row],[COGS]:[OPERATIONAL COST]])</f>
        <v>2250</v>
      </c>
      <c r="K126" s="14">
        <f>Data_input!$F126-Data_input!$G126-Data_input!$H126-Data_input!$I126</f>
        <v>250</v>
      </c>
      <c r="L126" s="15" t="s">
        <v>2946</v>
      </c>
      <c r="M126" s="16" t="str">
        <f>TEXT(Table1[[#This Row],[DATE]],"mmm")</f>
        <v>Jan</v>
      </c>
      <c r="N126" s="7">
        <f t="shared" si="5"/>
        <v>2022</v>
      </c>
      <c r="O126" s="7">
        <f>IF(COUNTIF(B$4:$B126,B126)=1,1,0)</f>
        <v>1</v>
      </c>
      <c r="P126" s="8" t="s">
        <v>2919</v>
      </c>
      <c r="Q126" s="9"/>
    </row>
    <row r="127" spans="1:17" x14ac:dyDescent="0.25">
      <c r="A127" s="17">
        <v>44574</v>
      </c>
      <c r="B127" s="11" t="s">
        <v>101</v>
      </c>
      <c r="C127" s="11" t="s">
        <v>2924</v>
      </c>
      <c r="D127" s="7">
        <v>1</v>
      </c>
      <c r="E127" s="12">
        <f t="shared" si="3"/>
        <v>3500</v>
      </c>
      <c r="F127" s="13">
        <f t="shared" si="4"/>
        <v>3500</v>
      </c>
      <c r="G127" s="14">
        <f>Data_input!$F127*IF(Data_input!$E127&lt;3000,70%,60%)</f>
        <v>2100</v>
      </c>
      <c r="H127" s="14">
        <f>Data_input!$F127*10%</f>
        <v>350</v>
      </c>
      <c r="I127" s="14">
        <f>Data_input!$F127*10%</f>
        <v>350</v>
      </c>
      <c r="J127" s="14">
        <f>SUM(Table1[[#This Row],[COGS]:[OPERATIONAL COST]])</f>
        <v>2800</v>
      </c>
      <c r="K127" s="14">
        <f>Data_input!$F127-Data_input!$G127-Data_input!$H127-Data_input!$I127</f>
        <v>700</v>
      </c>
      <c r="L127" s="8" t="s">
        <v>2947</v>
      </c>
      <c r="M127" s="16" t="str">
        <f>TEXT(Table1[[#This Row],[DATE]],"mmm")</f>
        <v>Jan</v>
      </c>
      <c r="N127" s="7">
        <f t="shared" si="5"/>
        <v>2022</v>
      </c>
      <c r="O127" s="7">
        <f>IF(COUNTIF(B$4:$B127,B127)=1,1,0)</f>
        <v>1</v>
      </c>
      <c r="P127" s="8" t="s">
        <v>2919</v>
      </c>
      <c r="Q127" s="9"/>
    </row>
    <row r="128" spans="1:17" x14ac:dyDescent="0.25">
      <c r="A128" s="17">
        <v>44574</v>
      </c>
      <c r="B128" s="11" t="s">
        <v>102</v>
      </c>
      <c r="C128" s="11" t="s">
        <v>2928</v>
      </c>
      <c r="D128" s="7">
        <v>1</v>
      </c>
      <c r="E128" s="12">
        <f t="shared" si="3"/>
        <v>1000</v>
      </c>
      <c r="F128" s="13">
        <f t="shared" si="4"/>
        <v>1000</v>
      </c>
      <c r="G128" s="14">
        <f>Data_input!$F128*IF(Data_input!$E128&lt;3000,70%,60%)</f>
        <v>700</v>
      </c>
      <c r="H128" s="14">
        <f>Data_input!$F128*10%</f>
        <v>100</v>
      </c>
      <c r="I128" s="14">
        <f>Data_input!$F128*10%</f>
        <v>100</v>
      </c>
      <c r="J128" s="14">
        <f>SUM(Table1[[#This Row],[COGS]:[OPERATIONAL COST]])</f>
        <v>900</v>
      </c>
      <c r="K128" s="14">
        <f>Data_input!$F128-Data_input!$G128-Data_input!$H128-Data_input!$I128</f>
        <v>100</v>
      </c>
      <c r="L128" s="15" t="s">
        <v>2945</v>
      </c>
      <c r="M128" s="16" t="str">
        <f>TEXT(Table1[[#This Row],[DATE]],"mmm")</f>
        <v>Jan</v>
      </c>
      <c r="N128" s="7">
        <f t="shared" si="5"/>
        <v>2022</v>
      </c>
      <c r="O128" s="7">
        <f>IF(COUNTIF(B$4:$B128,B128)=1,1,0)</f>
        <v>1</v>
      </c>
      <c r="P128" s="8" t="s">
        <v>2919</v>
      </c>
      <c r="Q128" s="9"/>
    </row>
    <row r="129" spans="1:17" x14ac:dyDescent="0.25">
      <c r="A129" s="17">
        <v>44574</v>
      </c>
      <c r="B129" s="11" t="s">
        <v>103</v>
      </c>
      <c r="C129" s="11" t="s">
        <v>2926</v>
      </c>
      <c r="D129" s="7">
        <v>3</v>
      </c>
      <c r="E129" s="12">
        <f t="shared" si="3"/>
        <v>450</v>
      </c>
      <c r="F129" s="13">
        <f t="shared" si="4"/>
        <v>1350</v>
      </c>
      <c r="G129" s="14">
        <f>Data_input!$F129*IF(Data_input!$E129&lt;3000,70%,60%)</f>
        <v>944.99999999999989</v>
      </c>
      <c r="H129" s="14">
        <f>Data_input!$F129*10%</f>
        <v>135</v>
      </c>
      <c r="I129" s="14">
        <f>Data_input!$F129*10%</f>
        <v>135</v>
      </c>
      <c r="J129" s="14">
        <f>SUM(Table1[[#This Row],[COGS]:[OPERATIONAL COST]])</f>
        <v>1215</v>
      </c>
      <c r="K129" s="14">
        <f>Data_input!$F129-Data_input!$G129-Data_input!$H129-Data_input!$I129</f>
        <v>135.00000000000011</v>
      </c>
      <c r="L129" s="8" t="s">
        <v>2945</v>
      </c>
      <c r="M129" s="16" t="str">
        <f>TEXT(Table1[[#This Row],[DATE]],"mmm")</f>
        <v>Jan</v>
      </c>
      <c r="N129" s="7">
        <f t="shared" si="5"/>
        <v>2022</v>
      </c>
      <c r="O129" s="7">
        <f>IF(COUNTIF(B$4:$B129,B129)=1,1,0)</f>
        <v>1</v>
      </c>
      <c r="P129" s="8" t="s">
        <v>2919</v>
      </c>
      <c r="Q129" s="9"/>
    </row>
    <row r="130" spans="1:17" x14ac:dyDescent="0.25">
      <c r="A130" s="17">
        <v>44574</v>
      </c>
      <c r="B130" s="11" t="s">
        <v>103</v>
      </c>
      <c r="C130" s="11" t="s">
        <v>2927</v>
      </c>
      <c r="D130" s="7">
        <v>20</v>
      </c>
      <c r="E130" s="12">
        <f t="shared" si="3"/>
        <v>500</v>
      </c>
      <c r="F130" s="13">
        <f t="shared" si="4"/>
        <v>10000</v>
      </c>
      <c r="G130" s="14">
        <f>Data_input!$F130*IF(Data_input!$E130&lt;3000,70%,60%)</f>
        <v>7000</v>
      </c>
      <c r="H130" s="14">
        <f>Data_input!$F130*10%</f>
        <v>1000</v>
      </c>
      <c r="I130" s="14">
        <f>Data_input!$F130*10%</f>
        <v>1000</v>
      </c>
      <c r="J130" s="14">
        <f>SUM(Table1[[#This Row],[COGS]:[OPERATIONAL COST]])</f>
        <v>9000</v>
      </c>
      <c r="K130" s="14">
        <f>Data_input!$F130-Data_input!$G130-Data_input!$H130-Data_input!$I130</f>
        <v>1000</v>
      </c>
      <c r="L130" s="15" t="s">
        <v>2945</v>
      </c>
      <c r="M130" s="16" t="str">
        <f>TEXT(Table1[[#This Row],[DATE]],"mmm")</f>
        <v>Jan</v>
      </c>
      <c r="N130" s="7">
        <f t="shared" si="5"/>
        <v>2022</v>
      </c>
      <c r="O130" s="7">
        <f>IF(COUNTIF(B$4:$B130,B130)=1,1,0)</f>
        <v>0</v>
      </c>
      <c r="P130" s="8" t="s">
        <v>2919</v>
      </c>
      <c r="Q130" s="9"/>
    </row>
    <row r="131" spans="1:17" x14ac:dyDescent="0.25">
      <c r="A131" s="17">
        <v>44574</v>
      </c>
      <c r="B131" s="11" t="s">
        <v>103</v>
      </c>
      <c r="C131" s="11" t="s">
        <v>2927</v>
      </c>
      <c r="D131" s="7">
        <v>30</v>
      </c>
      <c r="E131" s="12">
        <f t="shared" si="3"/>
        <v>500</v>
      </c>
      <c r="F131" s="13">
        <f t="shared" si="4"/>
        <v>15000</v>
      </c>
      <c r="G131" s="14">
        <f>Data_input!$F131*IF(Data_input!$E131&lt;3000,70%,60%)</f>
        <v>10500</v>
      </c>
      <c r="H131" s="14">
        <f>Data_input!$F131*10%</f>
        <v>1500</v>
      </c>
      <c r="I131" s="14">
        <f>Data_input!$F131*10%</f>
        <v>1500</v>
      </c>
      <c r="J131" s="14">
        <f>SUM(Table1[[#This Row],[COGS]:[OPERATIONAL COST]])</f>
        <v>13500</v>
      </c>
      <c r="K131" s="14">
        <f>Data_input!$F131-Data_input!$G131-Data_input!$H131-Data_input!$I131</f>
        <v>1500</v>
      </c>
      <c r="L131" s="8" t="s">
        <v>2945</v>
      </c>
      <c r="M131" s="16" t="str">
        <f>TEXT(Table1[[#This Row],[DATE]],"mmm")</f>
        <v>Jan</v>
      </c>
      <c r="N131" s="7">
        <f t="shared" si="5"/>
        <v>2022</v>
      </c>
      <c r="O131" s="7">
        <f>IF(COUNTIF(B$4:$B131,B131)=1,1,0)</f>
        <v>0</v>
      </c>
      <c r="P131" s="8" t="s">
        <v>2919</v>
      </c>
      <c r="Q131" s="9"/>
    </row>
    <row r="132" spans="1:17" x14ac:dyDescent="0.25">
      <c r="A132" s="17">
        <v>44575</v>
      </c>
      <c r="B132" s="11" t="s">
        <v>104</v>
      </c>
      <c r="C132" s="11" t="s">
        <v>2920</v>
      </c>
      <c r="D132" s="7">
        <v>2</v>
      </c>
      <c r="E132" s="12">
        <f t="shared" ref="E132:E195" si="6">VLOOKUP(C132,$R$4:$S$12,2,FALSE)</f>
        <v>1000</v>
      </c>
      <c r="F132" s="13">
        <f t="shared" ref="F132:F195" si="7">D132*E132</f>
        <v>2000</v>
      </c>
      <c r="G132" s="14">
        <f>Data_input!$F132*IF(Data_input!$E132&lt;3000,70%,60%)</f>
        <v>1400</v>
      </c>
      <c r="H132" s="14">
        <f>Data_input!$F132*10%</f>
        <v>200</v>
      </c>
      <c r="I132" s="14">
        <f>Data_input!$F132*10%</f>
        <v>200</v>
      </c>
      <c r="J132" s="14">
        <f>SUM(Table1[[#This Row],[COGS]:[OPERATIONAL COST]])</f>
        <v>1800</v>
      </c>
      <c r="K132" s="14">
        <f>Data_input!$F132-Data_input!$G132-Data_input!$H132-Data_input!$I132</f>
        <v>200</v>
      </c>
      <c r="L132" s="15" t="s">
        <v>2945</v>
      </c>
      <c r="M132" s="16" t="str">
        <f>TEXT(Table1[[#This Row],[DATE]],"mmm")</f>
        <v>Jan</v>
      </c>
      <c r="N132" s="7">
        <f t="shared" ref="N132:N195" si="8">YEAR(A132)</f>
        <v>2022</v>
      </c>
      <c r="O132" s="7">
        <f>IF(COUNTIF(B$4:$B132,B132)=1,1,0)</f>
        <v>1</v>
      </c>
      <c r="P132" s="8" t="s">
        <v>2919</v>
      </c>
      <c r="Q132" s="9"/>
    </row>
    <row r="133" spans="1:17" x14ac:dyDescent="0.25">
      <c r="A133" s="17">
        <v>44575</v>
      </c>
      <c r="B133" s="11" t="s">
        <v>105</v>
      </c>
      <c r="C133" s="11" t="s">
        <v>2924</v>
      </c>
      <c r="D133" s="7">
        <v>4</v>
      </c>
      <c r="E133" s="12">
        <f t="shared" si="6"/>
        <v>3500</v>
      </c>
      <c r="F133" s="13">
        <f t="shared" si="7"/>
        <v>14000</v>
      </c>
      <c r="G133" s="14">
        <f>Data_input!$F133*IF(Data_input!$E133&lt;3000,70%,60%)</f>
        <v>8400</v>
      </c>
      <c r="H133" s="14">
        <f>Data_input!$F133*10%</f>
        <v>1400</v>
      </c>
      <c r="I133" s="14">
        <f>Data_input!$F133*10%</f>
        <v>1400</v>
      </c>
      <c r="J133" s="14">
        <f>SUM(Table1[[#This Row],[COGS]:[OPERATIONAL COST]])</f>
        <v>11200</v>
      </c>
      <c r="K133" s="14">
        <f>Data_input!$F133-Data_input!$G133-Data_input!$H133-Data_input!$I133</f>
        <v>2800</v>
      </c>
      <c r="L133" s="8" t="s">
        <v>2943</v>
      </c>
      <c r="M133" s="16" t="str">
        <f>TEXT(Table1[[#This Row],[DATE]],"mmm")</f>
        <v>Jan</v>
      </c>
      <c r="N133" s="7">
        <f t="shared" si="8"/>
        <v>2022</v>
      </c>
      <c r="O133" s="7">
        <f>IF(COUNTIF(B$4:$B133,B133)=1,1,0)</f>
        <v>1</v>
      </c>
      <c r="P133" s="8" t="s">
        <v>2919</v>
      </c>
      <c r="Q133" s="9"/>
    </row>
    <row r="134" spans="1:17" x14ac:dyDescent="0.25">
      <c r="A134" s="17">
        <v>44575</v>
      </c>
      <c r="B134" s="11" t="s">
        <v>106</v>
      </c>
      <c r="C134" s="11" t="s">
        <v>2923</v>
      </c>
      <c r="D134" s="7">
        <v>1</v>
      </c>
      <c r="E134" s="12">
        <f t="shared" si="6"/>
        <v>2500</v>
      </c>
      <c r="F134" s="13">
        <f t="shared" si="7"/>
        <v>2500</v>
      </c>
      <c r="G134" s="14">
        <f>Data_input!$F134*IF(Data_input!$E134&lt;3000,70%,60%)</f>
        <v>1750</v>
      </c>
      <c r="H134" s="14">
        <f>Data_input!$F134*10%</f>
        <v>250</v>
      </c>
      <c r="I134" s="14">
        <f>Data_input!$F134*10%</f>
        <v>250</v>
      </c>
      <c r="J134" s="14">
        <f>SUM(Table1[[#This Row],[COGS]:[OPERATIONAL COST]])</f>
        <v>2250</v>
      </c>
      <c r="K134" s="14">
        <f>Data_input!$F134-Data_input!$G134-Data_input!$H134-Data_input!$I134</f>
        <v>250</v>
      </c>
      <c r="L134" s="15" t="s">
        <v>2948</v>
      </c>
      <c r="M134" s="16" t="str">
        <f>TEXT(Table1[[#This Row],[DATE]],"mmm")</f>
        <v>Jan</v>
      </c>
      <c r="N134" s="7">
        <f t="shared" si="8"/>
        <v>2022</v>
      </c>
      <c r="O134" s="7">
        <f>IF(COUNTIF(B$4:$B134,B134)=1,1,0)</f>
        <v>1</v>
      </c>
      <c r="P134" s="8" t="s">
        <v>2919</v>
      </c>
      <c r="Q134" s="9"/>
    </row>
    <row r="135" spans="1:17" x14ac:dyDescent="0.25">
      <c r="A135" s="17">
        <v>44575</v>
      </c>
      <c r="B135" s="11" t="s">
        <v>107</v>
      </c>
      <c r="C135" s="11" t="s">
        <v>2929</v>
      </c>
      <c r="D135" s="7">
        <v>1</v>
      </c>
      <c r="E135" s="12">
        <f t="shared" si="6"/>
        <v>3200</v>
      </c>
      <c r="F135" s="13">
        <f t="shared" si="7"/>
        <v>3200</v>
      </c>
      <c r="G135" s="14">
        <f>Data_input!$F135*IF(Data_input!$E135&lt;3000,70%,60%)</f>
        <v>1920</v>
      </c>
      <c r="H135" s="14">
        <f>Data_input!$F135*10%</f>
        <v>320</v>
      </c>
      <c r="I135" s="14">
        <f>Data_input!$F135*10%</f>
        <v>320</v>
      </c>
      <c r="J135" s="14">
        <f>SUM(Table1[[#This Row],[COGS]:[OPERATIONAL COST]])</f>
        <v>2560</v>
      </c>
      <c r="K135" s="14">
        <f>Data_input!$F135-Data_input!$G135-Data_input!$H135-Data_input!$I135</f>
        <v>640</v>
      </c>
      <c r="L135" s="8" t="s">
        <v>2944</v>
      </c>
      <c r="M135" s="16" t="str">
        <f>TEXT(Table1[[#This Row],[DATE]],"mmm")</f>
        <v>Jan</v>
      </c>
      <c r="N135" s="7">
        <f t="shared" si="8"/>
        <v>2022</v>
      </c>
      <c r="O135" s="7">
        <f>IF(COUNTIF(B$4:$B135,B135)=1,1,0)</f>
        <v>1</v>
      </c>
      <c r="P135" s="8" t="s">
        <v>2919</v>
      </c>
      <c r="Q135" s="9"/>
    </row>
    <row r="136" spans="1:17" x14ac:dyDescent="0.25">
      <c r="A136" s="17">
        <v>44575</v>
      </c>
      <c r="B136" s="11" t="s">
        <v>108</v>
      </c>
      <c r="C136" s="11" t="s">
        <v>2929</v>
      </c>
      <c r="D136" s="7">
        <v>3</v>
      </c>
      <c r="E136" s="12">
        <f t="shared" si="6"/>
        <v>3200</v>
      </c>
      <c r="F136" s="13">
        <f t="shared" si="7"/>
        <v>9600</v>
      </c>
      <c r="G136" s="14">
        <f>Data_input!$F136*IF(Data_input!$E136&lt;3000,70%,60%)</f>
        <v>5760</v>
      </c>
      <c r="H136" s="14">
        <f>Data_input!$F136*10%</f>
        <v>960</v>
      </c>
      <c r="I136" s="14">
        <f>Data_input!$F136*10%</f>
        <v>960</v>
      </c>
      <c r="J136" s="14">
        <f>SUM(Table1[[#This Row],[COGS]:[OPERATIONAL COST]])</f>
        <v>7680</v>
      </c>
      <c r="K136" s="14">
        <f>Data_input!$F136-Data_input!$G136-Data_input!$H136-Data_input!$I136</f>
        <v>1920</v>
      </c>
      <c r="L136" s="15" t="s">
        <v>2948</v>
      </c>
      <c r="M136" s="16" t="str">
        <f>TEXT(Table1[[#This Row],[DATE]],"mmm")</f>
        <v>Jan</v>
      </c>
      <c r="N136" s="7">
        <f t="shared" si="8"/>
        <v>2022</v>
      </c>
      <c r="O136" s="7">
        <f>IF(COUNTIF(B$4:$B136,B136)=1,1,0)</f>
        <v>1</v>
      </c>
      <c r="P136" s="8" t="s">
        <v>2918</v>
      </c>
      <c r="Q136" s="9"/>
    </row>
    <row r="137" spans="1:17" x14ac:dyDescent="0.25">
      <c r="A137" s="17">
        <v>44575</v>
      </c>
      <c r="B137" s="11" t="s">
        <v>109</v>
      </c>
      <c r="C137" s="11" t="s">
        <v>2924</v>
      </c>
      <c r="D137" s="7">
        <v>2</v>
      </c>
      <c r="E137" s="12">
        <f t="shared" si="6"/>
        <v>3500</v>
      </c>
      <c r="F137" s="13">
        <f t="shared" si="7"/>
        <v>7000</v>
      </c>
      <c r="G137" s="14">
        <f>Data_input!$F137*IF(Data_input!$E137&lt;3000,70%,60%)</f>
        <v>4200</v>
      </c>
      <c r="H137" s="14">
        <f>Data_input!$F137*10%</f>
        <v>700</v>
      </c>
      <c r="I137" s="14">
        <f>Data_input!$F137*10%</f>
        <v>700</v>
      </c>
      <c r="J137" s="14">
        <f>SUM(Table1[[#This Row],[COGS]:[OPERATIONAL COST]])</f>
        <v>5600</v>
      </c>
      <c r="K137" s="14">
        <f>Data_input!$F137-Data_input!$G137-Data_input!$H137-Data_input!$I137</f>
        <v>1400</v>
      </c>
      <c r="L137" s="8" t="s">
        <v>2944</v>
      </c>
      <c r="M137" s="16" t="str">
        <f>TEXT(Table1[[#This Row],[DATE]],"mmm")</f>
        <v>Jan</v>
      </c>
      <c r="N137" s="7">
        <f t="shared" si="8"/>
        <v>2022</v>
      </c>
      <c r="O137" s="7">
        <f>IF(COUNTIF(B$4:$B137,B137)=1,1,0)</f>
        <v>1</v>
      </c>
      <c r="P137" s="8" t="s">
        <v>2919</v>
      </c>
      <c r="Q137" s="9"/>
    </row>
    <row r="138" spans="1:17" x14ac:dyDescent="0.25">
      <c r="A138" s="17">
        <v>44575</v>
      </c>
      <c r="B138" s="11" t="s">
        <v>110</v>
      </c>
      <c r="C138" s="11" t="s">
        <v>2927</v>
      </c>
      <c r="D138" s="7">
        <v>3</v>
      </c>
      <c r="E138" s="12">
        <f t="shared" si="6"/>
        <v>500</v>
      </c>
      <c r="F138" s="13">
        <f t="shared" si="7"/>
        <v>1500</v>
      </c>
      <c r="G138" s="14">
        <f>Data_input!$F138*IF(Data_input!$E138&lt;3000,70%,60%)</f>
        <v>1050</v>
      </c>
      <c r="H138" s="14">
        <f>Data_input!$F138*10%</f>
        <v>150</v>
      </c>
      <c r="I138" s="14">
        <f>Data_input!$F138*10%</f>
        <v>150</v>
      </c>
      <c r="J138" s="14">
        <f>SUM(Table1[[#This Row],[COGS]:[OPERATIONAL COST]])</f>
        <v>1350</v>
      </c>
      <c r="K138" s="14">
        <f>Data_input!$F138-Data_input!$G138-Data_input!$H138-Data_input!$I138</f>
        <v>150</v>
      </c>
      <c r="L138" s="15" t="s">
        <v>2946</v>
      </c>
      <c r="M138" s="16" t="str">
        <f>TEXT(Table1[[#This Row],[DATE]],"mmm")</f>
        <v>Jan</v>
      </c>
      <c r="N138" s="7">
        <f t="shared" si="8"/>
        <v>2022</v>
      </c>
      <c r="O138" s="7">
        <f>IF(COUNTIF(B$4:$B138,B138)=1,1,0)</f>
        <v>1</v>
      </c>
      <c r="P138" s="8" t="s">
        <v>2919</v>
      </c>
      <c r="Q138" s="9"/>
    </row>
    <row r="139" spans="1:17" x14ac:dyDescent="0.25">
      <c r="A139" s="17">
        <v>44575</v>
      </c>
      <c r="B139" s="11" t="s">
        <v>111</v>
      </c>
      <c r="C139" s="11" t="s">
        <v>2923</v>
      </c>
      <c r="D139" s="7">
        <v>4</v>
      </c>
      <c r="E139" s="12">
        <f t="shared" si="6"/>
        <v>2500</v>
      </c>
      <c r="F139" s="13">
        <f t="shared" si="7"/>
        <v>10000</v>
      </c>
      <c r="G139" s="14">
        <f>Data_input!$F139*IF(Data_input!$E139&lt;3000,70%,60%)</f>
        <v>7000</v>
      </c>
      <c r="H139" s="14">
        <f>Data_input!$F139*10%</f>
        <v>1000</v>
      </c>
      <c r="I139" s="14">
        <f>Data_input!$F139*10%</f>
        <v>1000</v>
      </c>
      <c r="J139" s="14">
        <f>SUM(Table1[[#This Row],[COGS]:[OPERATIONAL COST]])</f>
        <v>9000</v>
      </c>
      <c r="K139" s="14">
        <f>Data_input!$F139-Data_input!$G139-Data_input!$H139-Data_input!$I139</f>
        <v>1000</v>
      </c>
      <c r="L139" s="8" t="s">
        <v>2947</v>
      </c>
      <c r="M139" s="16" t="str">
        <f>TEXT(Table1[[#This Row],[DATE]],"mmm")</f>
        <v>Jan</v>
      </c>
      <c r="N139" s="7">
        <f t="shared" si="8"/>
        <v>2022</v>
      </c>
      <c r="O139" s="7">
        <f>IF(COUNTIF(B$4:$B139,B139)=1,1,0)</f>
        <v>1</v>
      </c>
      <c r="P139" s="8" t="s">
        <v>2918</v>
      </c>
      <c r="Q139" s="9"/>
    </row>
    <row r="140" spans="1:17" x14ac:dyDescent="0.25">
      <c r="A140" s="17">
        <v>44576</v>
      </c>
      <c r="B140" s="11" t="s">
        <v>112</v>
      </c>
      <c r="C140" s="11" t="s">
        <v>2925</v>
      </c>
      <c r="D140" s="7">
        <v>6</v>
      </c>
      <c r="E140" s="12">
        <f t="shared" si="6"/>
        <v>1200</v>
      </c>
      <c r="F140" s="13">
        <f t="shared" si="7"/>
        <v>7200</v>
      </c>
      <c r="G140" s="14">
        <f>Data_input!$F140*IF(Data_input!$E140&lt;3000,70%,60%)</f>
        <v>5040</v>
      </c>
      <c r="H140" s="14">
        <f>Data_input!$F140*10%</f>
        <v>720</v>
      </c>
      <c r="I140" s="14">
        <f>Data_input!$F140*10%</f>
        <v>720</v>
      </c>
      <c r="J140" s="14">
        <f>SUM(Table1[[#This Row],[COGS]:[OPERATIONAL COST]])</f>
        <v>6480</v>
      </c>
      <c r="K140" s="14">
        <f>Data_input!$F140-Data_input!$G140-Data_input!$H140-Data_input!$I140</f>
        <v>720</v>
      </c>
      <c r="L140" s="15" t="s">
        <v>2945</v>
      </c>
      <c r="M140" s="16" t="str">
        <f>TEXT(Table1[[#This Row],[DATE]],"mmm")</f>
        <v>Jan</v>
      </c>
      <c r="N140" s="7">
        <f t="shared" si="8"/>
        <v>2022</v>
      </c>
      <c r="O140" s="7">
        <f>IF(COUNTIF(B$4:$B140,B140)=1,1,0)</f>
        <v>1</v>
      </c>
      <c r="P140" s="8" t="s">
        <v>2919</v>
      </c>
      <c r="Q140" s="9"/>
    </row>
    <row r="141" spans="1:17" x14ac:dyDescent="0.25">
      <c r="A141" s="17">
        <v>44576</v>
      </c>
      <c r="B141" s="11" t="s">
        <v>113</v>
      </c>
      <c r="C141" s="11" t="s">
        <v>2920</v>
      </c>
      <c r="D141" s="7">
        <v>8</v>
      </c>
      <c r="E141" s="12">
        <f t="shared" si="6"/>
        <v>1000</v>
      </c>
      <c r="F141" s="13">
        <f t="shared" si="7"/>
        <v>8000</v>
      </c>
      <c r="G141" s="14">
        <f>Data_input!$F141*IF(Data_input!$E141&lt;3000,70%,60%)</f>
        <v>5600</v>
      </c>
      <c r="H141" s="14">
        <f>Data_input!$F141*10%</f>
        <v>800</v>
      </c>
      <c r="I141" s="14">
        <f>Data_input!$F141*10%</f>
        <v>800</v>
      </c>
      <c r="J141" s="14">
        <f>SUM(Table1[[#This Row],[COGS]:[OPERATIONAL COST]])</f>
        <v>7200</v>
      </c>
      <c r="K141" s="14">
        <f>Data_input!$F141-Data_input!$G141-Data_input!$H141-Data_input!$I141</f>
        <v>800</v>
      </c>
      <c r="L141" s="8" t="s">
        <v>2943</v>
      </c>
      <c r="M141" s="16" t="str">
        <f>TEXT(Table1[[#This Row],[DATE]],"mmm")</f>
        <v>Jan</v>
      </c>
      <c r="N141" s="7">
        <f t="shared" si="8"/>
        <v>2022</v>
      </c>
      <c r="O141" s="7">
        <f>IF(COUNTIF(B$4:$B141,B141)=1,1,0)</f>
        <v>1</v>
      </c>
      <c r="P141" s="8" t="s">
        <v>2918</v>
      </c>
      <c r="Q141" s="9"/>
    </row>
    <row r="142" spans="1:17" x14ac:dyDescent="0.25">
      <c r="A142" s="17">
        <v>44576</v>
      </c>
      <c r="B142" s="11" t="s">
        <v>114</v>
      </c>
      <c r="C142" s="11" t="s">
        <v>2930</v>
      </c>
      <c r="D142" s="7">
        <v>9</v>
      </c>
      <c r="E142" s="12">
        <f t="shared" si="6"/>
        <v>4000</v>
      </c>
      <c r="F142" s="13">
        <f t="shared" si="7"/>
        <v>36000</v>
      </c>
      <c r="G142" s="14">
        <f>Data_input!$F142*IF(Data_input!$E142&lt;3000,70%,60%)</f>
        <v>21600</v>
      </c>
      <c r="H142" s="14">
        <f>Data_input!$F142*10%</f>
        <v>3600</v>
      </c>
      <c r="I142" s="14">
        <f>Data_input!$F142*10%</f>
        <v>3600</v>
      </c>
      <c r="J142" s="14">
        <f>SUM(Table1[[#This Row],[COGS]:[OPERATIONAL COST]])</f>
        <v>28800</v>
      </c>
      <c r="K142" s="14">
        <f>Data_input!$F142-Data_input!$G142-Data_input!$H142-Data_input!$I142</f>
        <v>7200</v>
      </c>
      <c r="L142" s="15" t="s">
        <v>2948</v>
      </c>
      <c r="M142" s="16" t="str">
        <f>TEXT(Table1[[#This Row],[DATE]],"mmm")</f>
        <v>Jan</v>
      </c>
      <c r="N142" s="7">
        <f t="shared" si="8"/>
        <v>2022</v>
      </c>
      <c r="O142" s="7">
        <f>IF(COUNTIF(B$4:$B142,B142)=1,1,0)</f>
        <v>1</v>
      </c>
      <c r="P142" s="8" t="s">
        <v>2919</v>
      </c>
      <c r="Q142" s="9"/>
    </row>
    <row r="143" spans="1:17" x14ac:dyDescent="0.25">
      <c r="A143" s="17">
        <v>44576</v>
      </c>
      <c r="B143" s="11" t="s">
        <v>115</v>
      </c>
      <c r="C143" s="11" t="s">
        <v>2923</v>
      </c>
      <c r="D143" s="7">
        <v>10</v>
      </c>
      <c r="E143" s="12">
        <f t="shared" si="6"/>
        <v>2500</v>
      </c>
      <c r="F143" s="13">
        <f t="shared" si="7"/>
        <v>25000</v>
      </c>
      <c r="G143" s="14">
        <f>Data_input!$F143*IF(Data_input!$E143&lt;3000,70%,60%)</f>
        <v>17500</v>
      </c>
      <c r="H143" s="14">
        <f>Data_input!$F143*10%</f>
        <v>2500</v>
      </c>
      <c r="I143" s="14">
        <f>Data_input!$F143*10%</f>
        <v>2500</v>
      </c>
      <c r="J143" s="14">
        <f>SUM(Table1[[#This Row],[COGS]:[OPERATIONAL COST]])</f>
        <v>22500</v>
      </c>
      <c r="K143" s="14">
        <f>Data_input!$F143-Data_input!$G143-Data_input!$H143-Data_input!$I143</f>
        <v>2500</v>
      </c>
      <c r="L143" s="8" t="s">
        <v>2944</v>
      </c>
      <c r="M143" s="16" t="str">
        <f>TEXT(Table1[[#This Row],[DATE]],"mmm")</f>
        <v>Jan</v>
      </c>
      <c r="N143" s="7">
        <f t="shared" si="8"/>
        <v>2022</v>
      </c>
      <c r="O143" s="7">
        <f>IF(COUNTIF(B$4:$B143,B143)=1,1,0)</f>
        <v>1</v>
      </c>
      <c r="P143" s="8" t="s">
        <v>2919</v>
      </c>
      <c r="Q143" s="9"/>
    </row>
    <row r="144" spans="1:17" x14ac:dyDescent="0.25">
      <c r="A144" s="17">
        <v>44576</v>
      </c>
      <c r="B144" s="11" t="s">
        <v>116</v>
      </c>
      <c r="C144" s="11" t="s">
        <v>2924</v>
      </c>
      <c r="D144" s="7">
        <v>12</v>
      </c>
      <c r="E144" s="12">
        <f t="shared" si="6"/>
        <v>3500</v>
      </c>
      <c r="F144" s="13">
        <f t="shared" si="7"/>
        <v>42000</v>
      </c>
      <c r="G144" s="14">
        <f>Data_input!$F144*IF(Data_input!$E144&lt;3000,70%,60%)</f>
        <v>25200</v>
      </c>
      <c r="H144" s="14">
        <f>Data_input!$F144*10%</f>
        <v>4200</v>
      </c>
      <c r="I144" s="14">
        <f>Data_input!$F144*10%</f>
        <v>4200</v>
      </c>
      <c r="J144" s="14">
        <f>SUM(Table1[[#This Row],[COGS]:[OPERATIONAL COST]])</f>
        <v>33600</v>
      </c>
      <c r="K144" s="14">
        <f>Data_input!$F144-Data_input!$G144-Data_input!$H144-Data_input!$I144</f>
        <v>8400</v>
      </c>
      <c r="L144" s="15" t="s">
        <v>2945</v>
      </c>
      <c r="M144" s="16" t="str">
        <f>TEXT(Table1[[#This Row],[DATE]],"mmm")</f>
        <v>Jan</v>
      </c>
      <c r="N144" s="7">
        <f t="shared" si="8"/>
        <v>2022</v>
      </c>
      <c r="O144" s="7">
        <f>IF(COUNTIF(B$4:$B144,B144)=1,1,0)</f>
        <v>1</v>
      </c>
      <c r="P144" s="8" t="s">
        <v>2919</v>
      </c>
      <c r="Q144" s="9"/>
    </row>
    <row r="145" spans="1:17" x14ac:dyDescent="0.25">
      <c r="A145" s="17">
        <v>44576</v>
      </c>
      <c r="B145" s="11" t="s">
        <v>117</v>
      </c>
      <c r="C145" s="11" t="s">
        <v>2928</v>
      </c>
      <c r="D145" s="7">
        <v>5</v>
      </c>
      <c r="E145" s="12">
        <f t="shared" si="6"/>
        <v>1000</v>
      </c>
      <c r="F145" s="13">
        <f t="shared" si="7"/>
        <v>5000</v>
      </c>
      <c r="G145" s="14">
        <f>Data_input!$F145*IF(Data_input!$E145&lt;3000,70%,60%)</f>
        <v>3500</v>
      </c>
      <c r="H145" s="14">
        <f>Data_input!$F145*10%</f>
        <v>500</v>
      </c>
      <c r="I145" s="14">
        <f>Data_input!$F145*10%</f>
        <v>500</v>
      </c>
      <c r="J145" s="14">
        <f>SUM(Table1[[#This Row],[COGS]:[OPERATIONAL COST]])</f>
        <v>4500</v>
      </c>
      <c r="K145" s="14">
        <f>Data_input!$F145-Data_input!$G145-Data_input!$H145-Data_input!$I145</f>
        <v>500</v>
      </c>
      <c r="L145" s="8" t="s">
        <v>2943</v>
      </c>
      <c r="M145" s="16" t="str">
        <f>TEXT(Table1[[#This Row],[DATE]],"mmm")</f>
        <v>Jan</v>
      </c>
      <c r="N145" s="7">
        <f t="shared" si="8"/>
        <v>2022</v>
      </c>
      <c r="O145" s="7">
        <f>IF(COUNTIF(B$4:$B145,B145)=1,1,0)</f>
        <v>1</v>
      </c>
      <c r="P145" s="8" t="s">
        <v>2918</v>
      </c>
      <c r="Q145" s="9"/>
    </row>
    <row r="146" spans="1:17" x14ac:dyDescent="0.25">
      <c r="A146" s="17">
        <v>44576</v>
      </c>
      <c r="B146" s="11" t="s">
        <v>118</v>
      </c>
      <c r="C146" s="11" t="s">
        <v>2920</v>
      </c>
      <c r="D146" s="7">
        <v>16</v>
      </c>
      <c r="E146" s="12">
        <f t="shared" si="6"/>
        <v>1000</v>
      </c>
      <c r="F146" s="13">
        <f t="shared" si="7"/>
        <v>16000</v>
      </c>
      <c r="G146" s="14">
        <f>Data_input!$F146*IF(Data_input!$E146&lt;3000,70%,60%)</f>
        <v>11200</v>
      </c>
      <c r="H146" s="14">
        <f>Data_input!$F146*10%</f>
        <v>1600</v>
      </c>
      <c r="I146" s="14">
        <f>Data_input!$F146*10%</f>
        <v>1600</v>
      </c>
      <c r="J146" s="14">
        <f>SUM(Table1[[#This Row],[COGS]:[OPERATIONAL COST]])</f>
        <v>14400</v>
      </c>
      <c r="K146" s="14">
        <f>Data_input!$F146-Data_input!$G146-Data_input!$H146-Data_input!$I146</f>
        <v>1600</v>
      </c>
      <c r="L146" s="15" t="s">
        <v>2948</v>
      </c>
      <c r="M146" s="16" t="str">
        <f>TEXT(Table1[[#This Row],[DATE]],"mmm")</f>
        <v>Jan</v>
      </c>
      <c r="N146" s="7">
        <f t="shared" si="8"/>
        <v>2022</v>
      </c>
      <c r="O146" s="7">
        <f>IF(COUNTIF(B$4:$B146,B146)=1,1,0)</f>
        <v>1</v>
      </c>
      <c r="P146" s="8" t="s">
        <v>2919</v>
      </c>
      <c r="Q146" s="9"/>
    </row>
    <row r="147" spans="1:17" x14ac:dyDescent="0.25">
      <c r="A147" s="17">
        <v>44576</v>
      </c>
      <c r="B147" s="11" t="s">
        <v>119</v>
      </c>
      <c r="C147" s="11" t="s">
        <v>2923</v>
      </c>
      <c r="D147" s="7">
        <v>1</v>
      </c>
      <c r="E147" s="12">
        <f t="shared" si="6"/>
        <v>2500</v>
      </c>
      <c r="F147" s="13">
        <f t="shared" si="7"/>
        <v>2500</v>
      </c>
      <c r="G147" s="14">
        <f>Data_input!$F147*IF(Data_input!$E147&lt;3000,70%,60%)</f>
        <v>1750</v>
      </c>
      <c r="H147" s="14">
        <f>Data_input!$F147*10%</f>
        <v>250</v>
      </c>
      <c r="I147" s="14">
        <f>Data_input!$F147*10%</f>
        <v>250</v>
      </c>
      <c r="J147" s="14">
        <f>SUM(Table1[[#This Row],[COGS]:[OPERATIONAL COST]])</f>
        <v>2250</v>
      </c>
      <c r="K147" s="14">
        <f>Data_input!$F147-Data_input!$G147-Data_input!$H147-Data_input!$I147</f>
        <v>250</v>
      </c>
      <c r="L147" s="8" t="s">
        <v>2944</v>
      </c>
      <c r="M147" s="16" t="str">
        <f>TEXT(Table1[[#This Row],[DATE]],"mmm")</f>
        <v>Jan</v>
      </c>
      <c r="N147" s="7">
        <f t="shared" si="8"/>
        <v>2022</v>
      </c>
      <c r="O147" s="7">
        <f>IF(COUNTIF(B$4:$B147,B147)=1,1,0)</f>
        <v>1</v>
      </c>
      <c r="P147" s="8" t="s">
        <v>2919</v>
      </c>
      <c r="Q147" s="9"/>
    </row>
    <row r="148" spans="1:17" x14ac:dyDescent="0.25">
      <c r="A148" s="17">
        <v>44576</v>
      </c>
      <c r="B148" s="11" t="s">
        <v>119</v>
      </c>
      <c r="C148" s="11" t="s">
        <v>2920</v>
      </c>
      <c r="D148" s="7">
        <v>1</v>
      </c>
      <c r="E148" s="12">
        <f t="shared" si="6"/>
        <v>1000</v>
      </c>
      <c r="F148" s="13">
        <f t="shared" si="7"/>
        <v>1000</v>
      </c>
      <c r="G148" s="14">
        <f>Data_input!$F148*IF(Data_input!$E148&lt;3000,70%,60%)</f>
        <v>700</v>
      </c>
      <c r="H148" s="14">
        <f>Data_input!$F148*10%</f>
        <v>100</v>
      </c>
      <c r="I148" s="14">
        <f>Data_input!$F148*10%</f>
        <v>100</v>
      </c>
      <c r="J148" s="14">
        <f>SUM(Table1[[#This Row],[COGS]:[OPERATIONAL COST]])</f>
        <v>900</v>
      </c>
      <c r="K148" s="14">
        <f>Data_input!$F148-Data_input!$G148-Data_input!$H148-Data_input!$I148</f>
        <v>100</v>
      </c>
      <c r="L148" s="15" t="s">
        <v>2944</v>
      </c>
      <c r="M148" s="16" t="str">
        <f>TEXT(Table1[[#This Row],[DATE]],"mmm")</f>
        <v>Jan</v>
      </c>
      <c r="N148" s="7">
        <f t="shared" si="8"/>
        <v>2022</v>
      </c>
      <c r="O148" s="7">
        <f>IF(COUNTIF(B$4:$B148,B148)=1,1,0)</f>
        <v>0</v>
      </c>
      <c r="P148" s="8" t="s">
        <v>2919</v>
      </c>
      <c r="Q148" s="9"/>
    </row>
    <row r="149" spans="1:17" x14ac:dyDescent="0.25">
      <c r="A149" s="17">
        <v>44576</v>
      </c>
      <c r="B149" s="11" t="s">
        <v>119</v>
      </c>
      <c r="C149" s="11" t="s">
        <v>2920</v>
      </c>
      <c r="D149" s="7">
        <v>2</v>
      </c>
      <c r="E149" s="12">
        <f t="shared" si="6"/>
        <v>1000</v>
      </c>
      <c r="F149" s="13">
        <f t="shared" si="7"/>
        <v>2000</v>
      </c>
      <c r="G149" s="14">
        <f>Data_input!$F149*IF(Data_input!$E149&lt;3000,70%,60%)</f>
        <v>1400</v>
      </c>
      <c r="H149" s="14">
        <f>Data_input!$F149*10%</f>
        <v>200</v>
      </c>
      <c r="I149" s="14">
        <f>Data_input!$F149*10%</f>
        <v>200</v>
      </c>
      <c r="J149" s="14">
        <f>SUM(Table1[[#This Row],[COGS]:[OPERATIONAL COST]])</f>
        <v>1800</v>
      </c>
      <c r="K149" s="14">
        <f>Data_input!$F149-Data_input!$G149-Data_input!$H149-Data_input!$I149</f>
        <v>200</v>
      </c>
      <c r="L149" s="8" t="s">
        <v>2944</v>
      </c>
      <c r="M149" s="16" t="str">
        <f>TEXT(Table1[[#This Row],[DATE]],"mmm")</f>
        <v>Jan</v>
      </c>
      <c r="N149" s="7">
        <f t="shared" si="8"/>
        <v>2022</v>
      </c>
      <c r="O149" s="7">
        <f>IF(COUNTIF(B$4:$B149,B149)=1,1,0)</f>
        <v>0</v>
      </c>
      <c r="P149" s="8" t="s">
        <v>2919</v>
      </c>
      <c r="Q149" s="9"/>
    </row>
    <row r="150" spans="1:17" x14ac:dyDescent="0.25">
      <c r="A150" s="17">
        <v>44577</v>
      </c>
      <c r="B150" s="11" t="s">
        <v>120</v>
      </c>
      <c r="C150" s="11" t="s">
        <v>2923</v>
      </c>
      <c r="D150" s="7">
        <v>5</v>
      </c>
      <c r="E150" s="12">
        <f t="shared" si="6"/>
        <v>2500</v>
      </c>
      <c r="F150" s="13">
        <f t="shared" si="7"/>
        <v>12500</v>
      </c>
      <c r="G150" s="14">
        <f>Data_input!$F150*IF(Data_input!$E150&lt;3000,70%,60%)</f>
        <v>8750</v>
      </c>
      <c r="H150" s="14">
        <f>Data_input!$F150*10%</f>
        <v>1250</v>
      </c>
      <c r="I150" s="14">
        <f>Data_input!$F150*10%</f>
        <v>1250</v>
      </c>
      <c r="J150" s="14">
        <f>SUM(Table1[[#This Row],[COGS]:[OPERATIONAL COST]])</f>
        <v>11250</v>
      </c>
      <c r="K150" s="14">
        <f>Data_input!$F150-Data_input!$G150-Data_input!$H150-Data_input!$I150</f>
        <v>1250</v>
      </c>
      <c r="L150" s="15" t="s">
        <v>2948</v>
      </c>
      <c r="M150" s="16" t="str">
        <f>TEXT(Table1[[#This Row],[DATE]],"mmm")</f>
        <v>Jan</v>
      </c>
      <c r="N150" s="7">
        <f t="shared" si="8"/>
        <v>2022</v>
      </c>
      <c r="O150" s="7">
        <f>IF(COUNTIF(B$4:$B150,B150)=1,1,0)</f>
        <v>1</v>
      </c>
      <c r="P150" s="8" t="s">
        <v>2918</v>
      </c>
      <c r="Q150" s="9"/>
    </row>
    <row r="151" spans="1:17" x14ac:dyDescent="0.25">
      <c r="A151" s="17">
        <v>44577</v>
      </c>
      <c r="B151" s="11" t="s">
        <v>121</v>
      </c>
      <c r="C151" s="11" t="s">
        <v>2924</v>
      </c>
      <c r="D151" s="7">
        <v>7</v>
      </c>
      <c r="E151" s="12">
        <f t="shared" si="6"/>
        <v>3500</v>
      </c>
      <c r="F151" s="13">
        <f t="shared" si="7"/>
        <v>24500</v>
      </c>
      <c r="G151" s="14">
        <f>Data_input!$F151*IF(Data_input!$E151&lt;3000,70%,60%)</f>
        <v>14700</v>
      </c>
      <c r="H151" s="14">
        <f>Data_input!$F151*10%</f>
        <v>2450</v>
      </c>
      <c r="I151" s="14">
        <f>Data_input!$F151*10%</f>
        <v>2450</v>
      </c>
      <c r="J151" s="14">
        <f>SUM(Table1[[#This Row],[COGS]:[OPERATIONAL COST]])</f>
        <v>19600</v>
      </c>
      <c r="K151" s="14">
        <f>Data_input!$F151-Data_input!$G151-Data_input!$H151-Data_input!$I151</f>
        <v>4900</v>
      </c>
      <c r="L151" s="8" t="s">
        <v>2944</v>
      </c>
      <c r="M151" s="16" t="str">
        <f>TEXT(Table1[[#This Row],[DATE]],"mmm")</f>
        <v>Jan</v>
      </c>
      <c r="N151" s="7">
        <f t="shared" si="8"/>
        <v>2022</v>
      </c>
      <c r="O151" s="7">
        <f>IF(COUNTIF(B$4:$B151,B151)=1,1,0)</f>
        <v>1</v>
      </c>
      <c r="P151" s="8" t="s">
        <v>2919</v>
      </c>
      <c r="Q151" s="9"/>
    </row>
    <row r="152" spans="1:17" x14ac:dyDescent="0.25">
      <c r="A152" s="17">
        <v>44577</v>
      </c>
      <c r="B152" s="11" t="s">
        <v>122</v>
      </c>
      <c r="C152" s="11" t="s">
        <v>2925</v>
      </c>
      <c r="D152" s="7">
        <v>8</v>
      </c>
      <c r="E152" s="12">
        <f t="shared" si="6"/>
        <v>1200</v>
      </c>
      <c r="F152" s="13">
        <f t="shared" si="7"/>
        <v>9600</v>
      </c>
      <c r="G152" s="14">
        <f>Data_input!$F152*IF(Data_input!$E152&lt;3000,70%,60%)</f>
        <v>6720</v>
      </c>
      <c r="H152" s="14">
        <f>Data_input!$F152*10%</f>
        <v>960</v>
      </c>
      <c r="I152" s="14">
        <f>Data_input!$F152*10%</f>
        <v>960</v>
      </c>
      <c r="J152" s="14">
        <f>SUM(Table1[[#This Row],[COGS]:[OPERATIONAL COST]])</f>
        <v>8640</v>
      </c>
      <c r="K152" s="14">
        <f>Data_input!$F152-Data_input!$G152-Data_input!$H152-Data_input!$I152</f>
        <v>960</v>
      </c>
      <c r="L152" s="15" t="s">
        <v>2946</v>
      </c>
      <c r="M152" s="16" t="str">
        <f>TEXT(Table1[[#This Row],[DATE]],"mmm")</f>
        <v>Jan</v>
      </c>
      <c r="N152" s="7">
        <f t="shared" si="8"/>
        <v>2022</v>
      </c>
      <c r="O152" s="7">
        <f>IF(COUNTIF(B$4:$B152,B152)=1,1,0)</f>
        <v>1</v>
      </c>
      <c r="P152" s="8" t="s">
        <v>2919</v>
      </c>
      <c r="Q152" s="9"/>
    </row>
    <row r="153" spans="1:17" x14ac:dyDescent="0.25">
      <c r="A153" s="17">
        <v>44577</v>
      </c>
      <c r="B153" s="11" t="s">
        <v>123</v>
      </c>
      <c r="C153" s="11" t="s">
        <v>2926</v>
      </c>
      <c r="D153" s="7">
        <v>1</v>
      </c>
      <c r="E153" s="12">
        <f t="shared" si="6"/>
        <v>450</v>
      </c>
      <c r="F153" s="13">
        <f t="shared" si="7"/>
        <v>450</v>
      </c>
      <c r="G153" s="14">
        <f>Data_input!$F153*IF(Data_input!$E153&lt;3000,70%,60%)</f>
        <v>315</v>
      </c>
      <c r="H153" s="14">
        <f>Data_input!$F153*10%</f>
        <v>45</v>
      </c>
      <c r="I153" s="14">
        <f>Data_input!$F153*10%</f>
        <v>45</v>
      </c>
      <c r="J153" s="14">
        <f>SUM(Table1[[#This Row],[COGS]:[OPERATIONAL COST]])</f>
        <v>405</v>
      </c>
      <c r="K153" s="14">
        <f>Data_input!$F153-Data_input!$G153-Data_input!$H153-Data_input!$I153</f>
        <v>45</v>
      </c>
      <c r="L153" s="8" t="s">
        <v>2947</v>
      </c>
      <c r="M153" s="16" t="str">
        <f>TEXT(Table1[[#This Row],[DATE]],"mmm")</f>
        <v>Jan</v>
      </c>
      <c r="N153" s="7">
        <f t="shared" si="8"/>
        <v>2022</v>
      </c>
      <c r="O153" s="7">
        <f>IF(COUNTIF(B$4:$B153,B153)=1,1,0)</f>
        <v>1</v>
      </c>
      <c r="P153" s="8" t="s">
        <v>2919</v>
      </c>
      <c r="Q153" s="9"/>
    </row>
    <row r="154" spans="1:17" x14ac:dyDescent="0.25">
      <c r="A154" s="17">
        <v>44577</v>
      </c>
      <c r="B154" s="11" t="s">
        <v>124</v>
      </c>
      <c r="C154" s="11" t="s">
        <v>2927</v>
      </c>
      <c r="D154" s="7">
        <v>1</v>
      </c>
      <c r="E154" s="12">
        <f t="shared" si="6"/>
        <v>500</v>
      </c>
      <c r="F154" s="13">
        <f t="shared" si="7"/>
        <v>500</v>
      </c>
      <c r="G154" s="14">
        <f>Data_input!$F154*IF(Data_input!$E154&lt;3000,70%,60%)</f>
        <v>350</v>
      </c>
      <c r="H154" s="14">
        <f>Data_input!$F154*10%</f>
        <v>50</v>
      </c>
      <c r="I154" s="14">
        <f>Data_input!$F154*10%</f>
        <v>50</v>
      </c>
      <c r="J154" s="14">
        <f>SUM(Table1[[#This Row],[COGS]:[OPERATIONAL COST]])</f>
        <v>450</v>
      </c>
      <c r="K154" s="14">
        <f>Data_input!$F154-Data_input!$G154-Data_input!$H154-Data_input!$I154</f>
        <v>50</v>
      </c>
      <c r="L154" s="15" t="s">
        <v>2945</v>
      </c>
      <c r="M154" s="16" t="str">
        <f>TEXT(Table1[[#This Row],[DATE]],"mmm")</f>
        <v>Jan</v>
      </c>
      <c r="N154" s="7">
        <f t="shared" si="8"/>
        <v>2022</v>
      </c>
      <c r="O154" s="7">
        <f>IF(COUNTIF(B$4:$B154,B154)=1,1,0)</f>
        <v>1</v>
      </c>
      <c r="P154" s="8" t="s">
        <v>2919</v>
      </c>
      <c r="Q154" s="9"/>
    </row>
    <row r="155" spans="1:17" x14ac:dyDescent="0.25">
      <c r="A155" s="17">
        <v>44577</v>
      </c>
      <c r="B155" s="11" t="s">
        <v>125</v>
      </c>
      <c r="C155" s="11" t="s">
        <v>2928</v>
      </c>
      <c r="D155" s="7">
        <v>2</v>
      </c>
      <c r="E155" s="12">
        <f t="shared" si="6"/>
        <v>1000</v>
      </c>
      <c r="F155" s="13">
        <f t="shared" si="7"/>
        <v>2000</v>
      </c>
      <c r="G155" s="14">
        <f>Data_input!$F155*IF(Data_input!$E155&lt;3000,70%,60%)</f>
        <v>1400</v>
      </c>
      <c r="H155" s="14">
        <f>Data_input!$F155*10%</f>
        <v>200</v>
      </c>
      <c r="I155" s="14">
        <f>Data_input!$F155*10%</f>
        <v>200</v>
      </c>
      <c r="J155" s="14">
        <f>SUM(Table1[[#This Row],[COGS]:[OPERATIONAL COST]])</f>
        <v>1800</v>
      </c>
      <c r="K155" s="14">
        <f>Data_input!$F155-Data_input!$G155-Data_input!$H155-Data_input!$I155</f>
        <v>200</v>
      </c>
      <c r="L155" s="8" t="s">
        <v>2943</v>
      </c>
      <c r="M155" s="16" t="str">
        <f>TEXT(Table1[[#This Row],[DATE]],"mmm")</f>
        <v>Jan</v>
      </c>
      <c r="N155" s="7">
        <f t="shared" si="8"/>
        <v>2022</v>
      </c>
      <c r="O155" s="7">
        <f>IF(COUNTIF(B$4:$B155,B155)=1,1,0)</f>
        <v>1</v>
      </c>
      <c r="P155" s="8" t="s">
        <v>2919</v>
      </c>
      <c r="Q155" s="9"/>
    </row>
    <row r="156" spans="1:17" x14ac:dyDescent="0.25">
      <c r="A156" s="17">
        <v>44577</v>
      </c>
      <c r="B156" s="11" t="s">
        <v>126</v>
      </c>
      <c r="C156" s="11" t="s">
        <v>2929</v>
      </c>
      <c r="D156" s="7">
        <v>3</v>
      </c>
      <c r="E156" s="12">
        <f t="shared" si="6"/>
        <v>3200</v>
      </c>
      <c r="F156" s="13">
        <f t="shared" si="7"/>
        <v>9600</v>
      </c>
      <c r="G156" s="14">
        <f>Data_input!$F156*IF(Data_input!$E156&lt;3000,70%,60%)</f>
        <v>5760</v>
      </c>
      <c r="H156" s="14">
        <f>Data_input!$F156*10%</f>
        <v>960</v>
      </c>
      <c r="I156" s="14">
        <f>Data_input!$F156*10%</f>
        <v>960</v>
      </c>
      <c r="J156" s="14">
        <f>SUM(Table1[[#This Row],[COGS]:[OPERATIONAL COST]])</f>
        <v>7680</v>
      </c>
      <c r="K156" s="14">
        <f>Data_input!$F156-Data_input!$G156-Data_input!$H156-Data_input!$I156</f>
        <v>1920</v>
      </c>
      <c r="L156" s="15" t="s">
        <v>2948</v>
      </c>
      <c r="M156" s="16" t="str">
        <f>TEXT(Table1[[#This Row],[DATE]],"mmm")</f>
        <v>Jan</v>
      </c>
      <c r="N156" s="7">
        <f t="shared" si="8"/>
        <v>2022</v>
      </c>
      <c r="O156" s="7">
        <f>IF(COUNTIF(B$4:$B156,B156)=1,1,0)</f>
        <v>1</v>
      </c>
      <c r="P156" s="8" t="s">
        <v>2919</v>
      </c>
      <c r="Q156" s="9"/>
    </row>
    <row r="157" spans="1:17" x14ac:dyDescent="0.25">
      <c r="A157" s="17">
        <v>44577</v>
      </c>
      <c r="B157" s="11" t="s">
        <v>127</v>
      </c>
      <c r="C157" s="11" t="s">
        <v>2930</v>
      </c>
      <c r="D157" s="7">
        <v>4</v>
      </c>
      <c r="E157" s="12">
        <f t="shared" si="6"/>
        <v>4000</v>
      </c>
      <c r="F157" s="13">
        <f t="shared" si="7"/>
        <v>16000</v>
      </c>
      <c r="G157" s="14">
        <f>Data_input!$F157*IF(Data_input!$E157&lt;3000,70%,60%)</f>
        <v>9600</v>
      </c>
      <c r="H157" s="14">
        <f>Data_input!$F157*10%</f>
        <v>1600</v>
      </c>
      <c r="I157" s="14">
        <f>Data_input!$F157*10%</f>
        <v>1600</v>
      </c>
      <c r="J157" s="14">
        <f>SUM(Table1[[#This Row],[COGS]:[OPERATIONAL COST]])</f>
        <v>12800</v>
      </c>
      <c r="K157" s="14">
        <f>Data_input!$F157-Data_input!$G157-Data_input!$H157-Data_input!$I157</f>
        <v>3200</v>
      </c>
      <c r="L157" s="8" t="s">
        <v>2944</v>
      </c>
      <c r="M157" s="16" t="str">
        <f>TEXT(Table1[[#This Row],[DATE]],"mmm")</f>
        <v>Jan</v>
      </c>
      <c r="N157" s="7">
        <f t="shared" si="8"/>
        <v>2022</v>
      </c>
      <c r="O157" s="7">
        <f>IF(COUNTIF(B$4:$B157,B157)=1,1,0)</f>
        <v>1</v>
      </c>
      <c r="P157" s="8" t="s">
        <v>2919</v>
      </c>
      <c r="Q157" s="9"/>
    </row>
    <row r="158" spans="1:17" x14ac:dyDescent="0.25">
      <c r="A158" s="17">
        <v>44578</v>
      </c>
      <c r="B158" s="11" t="s">
        <v>128</v>
      </c>
      <c r="C158" s="11" t="s">
        <v>2930</v>
      </c>
      <c r="D158" s="7">
        <v>4</v>
      </c>
      <c r="E158" s="12">
        <f t="shared" si="6"/>
        <v>4000</v>
      </c>
      <c r="F158" s="13">
        <f t="shared" si="7"/>
        <v>16000</v>
      </c>
      <c r="G158" s="14">
        <f>Data_input!$F158*IF(Data_input!$E158&lt;3000,70%,60%)</f>
        <v>9600</v>
      </c>
      <c r="H158" s="14">
        <f>Data_input!$F158*10%</f>
        <v>1600</v>
      </c>
      <c r="I158" s="14">
        <f>Data_input!$F158*10%</f>
        <v>1600</v>
      </c>
      <c r="J158" s="14">
        <f>SUM(Table1[[#This Row],[COGS]:[OPERATIONAL COST]])</f>
        <v>12800</v>
      </c>
      <c r="K158" s="14">
        <f>Data_input!$F158-Data_input!$G158-Data_input!$H158-Data_input!$I158</f>
        <v>3200</v>
      </c>
      <c r="L158" s="15" t="s">
        <v>2946</v>
      </c>
      <c r="M158" s="16" t="str">
        <f>TEXT(Table1[[#This Row],[DATE]],"mmm")</f>
        <v>Jan</v>
      </c>
      <c r="N158" s="7">
        <f t="shared" si="8"/>
        <v>2022</v>
      </c>
      <c r="O158" s="7">
        <f>IF(COUNTIF(B$4:$B158,B158)=1,1,0)</f>
        <v>1</v>
      </c>
      <c r="P158" s="8" t="s">
        <v>2918</v>
      </c>
      <c r="Q158" s="9"/>
    </row>
    <row r="159" spans="1:17" x14ac:dyDescent="0.25">
      <c r="A159" s="17">
        <v>44578</v>
      </c>
      <c r="B159" s="11" t="s">
        <v>129</v>
      </c>
      <c r="C159" s="11" t="s">
        <v>2930</v>
      </c>
      <c r="D159" s="7">
        <v>1</v>
      </c>
      <c r="E159" s="12">
        <f t="shared" si="6"/>
        <v>4000</v>
      </c>
      <c r="F159" s="13">
        <f t="shared" si="7"/>
        <v>4000</v>
      </c>
      <c r="G159" s="14">
        <f>Data_input!$F159*IF(Data_input!$E159&lt;3000,70%,60%)</f>
        <v>2400</v>
      </c>
      <c r="H159" s="14">
        <f>Data_input!$F159*10%</f>
        <v>400</v>
      </c>
      <c r="I159" s="14">
        <f>Data_input!$F159*10%</f>
        <v>400</v>
      </c>
      <c r="J159" s="14">
        <f>SUM(Table1[[#This Row],[COGS]:[OPERATIONAL COST]])</f>
        <v>3200</v>
      </c>
      <c r="K159" s="14">
        <f>Data_input!$F159-Data_input!$G159-Data_input!$H159-Data_input!$I159</f>
        <v>800</v>
      </c>
      <c r="L159" s="8" t="s">
        <v>2947</v>
      </c>
      <c r="M159" s="16" t="str">
        <f>TEXT(Table1[[#This Row],[DATE]],"mmm")</f>
        <v>Jan</v>
      </c>
      <c r="N159" s="7">
        <f t="shared" si="8"/>
        <v>2022</v>
      </c>
      <c r="O159" s="7">
        <f>IF(COUNTIF(B$4:$B159,B159)=1,1,0)</f>
        <v>1</v>
      </c>
      <c r="P159" s="8" t="s">
        <v>2918</v>
      </c>
      <c r="Q159" s="9"/>
    </row>
    <row r="160" spans="1:17" x14ac:dyDescent="0.25">
      <c r="A160" s="17">
        <v>44578</v>
      </c>
      <c r="B160" s="11" t="s">
        <v>130</v>
      </c>
      <c r="C160" s="11" t="s">
        <v>2924</v>
      </c>
      <c r="D160" s="7">
        <v>1</v>
      </c>
      <c r="E160" s="12">
        <f t="shared" si="6"/>
        <v>3500</v>
      </c>
      <c r="F160" s="13">
        <f t="shared" si="7"/>
        <v>3500</v>
      </c>
      <c r="G160" s="14">
        <f>Data_input!$F160*IF(Data_input!$E160&lt;3000,70%,60%)</f>
        <v>2100</v>
      </c>
      <c r="H160" s="14">
        <f>Data_input!$F160*10%</f>
        <v>350</v>
      </c>
      <c r="I160" s="14">
        <f>Data_input!$F160*10%</f>
        <v>350</v>
      </c>
      <c r="J160" s="14">
        <f>SUM(Table1[[#This Row],[COGS]:[OPERATIONAL COST]])</f>
        <v>2800</v>
      </c>
      <c r="K160" s="14">
        <f>Data_input!$F160-Data_input!$G160-Data_input!$H160-Data_input!$I160</f>
        <v>700</v>
      </c>
      <c r="L160" s="15" t="s">
        <v>2946</v>
      </c>
      <c r="M160" s="16" t="str">
        <f>TEXT(Table1[[#This Row],[DATE]],"mmm")</f>
        <v>Jan</v>
      </c>
      <c r="N160" s="7">
        <f t="shared" si="8"/>
        <v>2022</v>
      </c>
      <c r="O160" s="7">
        <f>IF(COUNTIF(B$4:$B160,B160)=1,1,0)</f>
        <v>1</v>
      </c>
      <c r="P160" s="8" t="s">
        <v>2918</v>
      </c>
      <c r="Q160" s="9"/>
    </row>
    <row r="161" spans="1:17" x14ac:dyDescent="0.25">
      <c r="A161" s="17">
        <v>44578</v>
      </c>
      <c r="B161" s="11" t="s">
        <v>131</v>
      </c>
      <c r="C161" s="11" t="s">
        <v>2925</v>
      </c>
      <c r="D161" s="7">
        <v>1</v>
      </c>
      <c r="E161" s="12">
        <f t="shared" si="6"/>
        <v>1200</v>
      </c>
      <c r="F161" s="13">
        <f t="shared" si="7"/>
        <v>1200</v>
      </c>
      <c r="G161" s="14">
        <f>Data_input!$F161*IF(Data_input!$E161&lt;3000,70%,60%)</f>
        <v>840</v>
      </c>
      <c r="H161" s="14">
        <f>Data_input!$F161*10%</f>
        <v>120</v>
      </c>
      <c r="I161" s="14">
        <f>Data_input!$F161*10%</f>
        <v>120</v>
      </c>
      <c r="J161" s="14">
        <f>SUM(Table1[[#This Row],[COGS]:[OPERATIONAL COST]])</f>
        <v>1080</v>
      </c>
      <c r="K161" s="14">
        <f>Data_input!$F161-Data_input!$G161-Data_input!$H161-Data_input!$I161</f>
        <v>120</v>
      </c>
      <c r="L161" s="8" t="s">
        <v>2947</v>
      </c>
      <c r="M161" s="16" t="str">
        <f>TEXT(Table1[[#This Row],[DATE]],"mmm")</f>
        <v>Jan</v>
      </c>
      <c r="N161" s="7">
        <f t="shared" si="8"/>
        <v>2022</v>
      </c>
      <c r="O161" s="7">
        <f>IF(COUNTIF(B$4:$B161,B161)=1,1,0)</f>
        <v>1</v>
      </c>
      <c r="P161" s="8" t="s">
        <v>2918</v>
      </c>
      <c r="Q161" s="9"/>
    </row>
    <row r="162" spans="1:17" x14ac:dyDescent="0.25">
      <c r="A162" s="17">
        <v>44578</v>
      </c>
      <c r="B162" s="11" t="s">
        <v>132</v>
      </c>
      <c r="C162" s="11" t="s">
        <v>2926</v>
      </c>
      <c r="D162" s="7">
        <v>2</v>
      </c>
      <c r="E162" s="12">
        <f t="shared" si="6"/>
        <v>450</v>
      </c>
      <c r="F162" s="13">
        <f t="shared" si="7"/>
        <v>900</v>
      </c>
      <c r="G162" s="14">
        <f>Data_input!$F162*IF(Data_input!$E162&lt;3000,70%,60%)</f>
        <v>630</v>
      </c>
      <c r="H162" s="14">
        <f>Data_input!$F162*10%</f>
        <v>90</v>
      </c>
      <c r="I162" s="14">
        <f>Data_input!$F162*10%</f>
        <v>90</v>
      </c>
      <c r="J162" s="14">
        <f>SUM(Table1[[#This Row],[COGS]:[OPERATIONAL COST]])</f>
        <v>810</v>
      </c>
      <c r="K162" s="14">
        <f>Data_input!$F162-Data_input!$G162-Data_input!$H162-Data_input!$I162</f>
        <v>90</v>
      </c>
      <c r="L162" s="15" t="s">
        <v>2945</v>
      </c>
      <c r="M162" s="16" t="str">
        <f>TEXT(Table1[[#This Row],[DATE]],"mmm")</f>
        <v>Jan</v>
      </c>
      <c r="N162" s="7">
        <f t="shared" si="8"/>
        <v>2022</v>
      </c>
      <c r="O162" s="7">
        <f>IF(COUNTIF(B$4:$B162,B162)=1,1,0)</f>
        <v>1</v>
      </c>
      <c r="P162" s="8" t="s">
        <v>2919</v>
      </c>
      <c r="Q162" s="9"/>
    </row>
    <row r="163" spans="1:17" x14ac:dyDescent="0.25">
      <c r="A163" s="17">
        <v>44578</v>
      </c>
      <c r="B163" s="11" t="s">
        <v>133</v>
      </c>
      <c r="C163" s="11" t="s">
        <v>2927</v>
      </c>
      <c r="D163" s="7">
        <v>2</v>
      </c>
      <c r="E163" s="12">
        <f t="shared" si="6"/>
        <v>500</v>
      </c>
      <c r="F163" s="13">
        <f t="shared" si="7"/>
        <v>1000</v>
      </c>
      <c r="G163" s="14">
        <f>Data_input!$F163*IF(Data_input!$E163&lt;3000,70%,60%)</f>
        <v>700</v>
      </c>
      <c r="H163" s="14">
        <f>Data_input!$F163*10%</f>
        <v>100</v>
      </c>
      <c r="I163" s="14">
        <f>Data_input!$F163*10%</f>
        <v>100</v>
      </c>
      <c r="J163" s="14">
        <f>SUM(Table1[[#This Row],[COGS]:[OPERATIONAL COST]])</f>
        <v>900</v>
      </c>
      <c r="K163" s="14">
        <f>Data_input!$F163-Data_input!$G163-Data_input!$H163-Data_input!$I163</f>
        <v>100</v>
      </c>
      <c r="L163" s="8" t="s">
        <v>2943</v>
      </c>
      <c r="M163" s="16" t="str">
        <f>TEXT(Table1[[#This Row],[DATE]],"mmm")</f>
        <v>Jan</v>
      </c>
      <c r="N163" s="7">
        <f t="shared" si="8"/>
        <v>2022</v>
      </c>
      <c r="O163" s="7">
        <f>IF(COUNTIF(B$4:$B163,B163)=1,1,0)</f>
        <v>1</v>
      </c>
      <c r="P163" s="8" t="s">
        <v>2918</v>
      </c>
      <c r="Q163" s="9"/>
    </row>
    <row r="164" spans="1:17" x14ac:dyDescent="0.25">
      <c r="A164" s="17">
        <v>44578</v>
      </c>
      <c r="B164" s="11" t="s">
        <v>134</v>
      </c>
      <c r="C164" s="11" t="s">
        <v>2928</v>
      </c>
      <c r="D164" s="7">
        <v>3</v>
      </c>
      <c r="E164" s="12">
        <f t="shared" si="6"/>
        <v>1000</v>
      </c>
      <c r="F164" s="13">
        <f t="shared" si="7"/>
        <v>3000</v>
      </c>
      <c r="G164" s="14">
        <f>Data_input!$F164*IF(Data_input!$E164&lt;3000,70%,60%)</f>
        <v>2100</v>
      </c>
      <c r="H164" s="14">
        <f>Data_input!$F164*10%</f>
        <v>300</v>
      </c>
      <c r="I164" s="14">
        <f>Data_input!$F164*10%</f>
        <v>300</v>
      </c>
      <c r="J164" s="14">
        <f>SUM(Table1[[#This Row],[COGS]:[OPERATIONAL COST]])</f>
        <v>2700</v>
      </c>
      <c r="K164" s="14">
        <f>Data_input!$F164-Data_input!$G164-Data_input!$H164-Data_input!$I164</f>
        <v>300</v>
      </c>
      <c r="L164" s="15" t="s">
        <v>2948</v>
      </c>
      <c r="M164" s="16" t="str">
        <f>TEXT(Table1[[#This Row],[DATE]],"mmm")</f>
        <v>Jan</v>
      </c>
      <c r="N164" s="7">
        <f t="shared" si="8"/>
        <v>2022</v>
      </c>
      <c r="O164" s="7">
        <f>IF(COUNTIF(B$4:$B164,B164)=1,1,0)</f>
        <v>1</v>
      </c>
      <c r="P164" s="8" t="s">
        <v>2919</v>
      </c>
      <c r="Q164" s="9"/>
    </row>
    <row r="165" spans="1:17" x14ac:dyDescent="0.25">
      <c r="A165" s="17">
        <v>44578</v>
      </c>
      <c r="B165" s="11" t="s">
        <v>135</v>
      </c>
      <c r="C165" s="11" t="s">
        <v>2928</v>
      </c>
      <c r="D165" s="7">
        <v>8</v>
      </c>
      <c r="E165" s="12">
        <f t="shared" si="6"/>
        <v>1000</v>
      </c>
      <c r="F165" s="13">
        <f t="shared" si="7"/>
        <v>8000</v>
      </c>
      <c r="G165" s="14">
        <f>Data_input!$F165*IF(Data_input!$E165&lt;3000,70%,60%)</f>
        <v>5600</v>
      </c>
      <c r="H165" s="14">
        <f>Data_input!$F165*10%</f>
        <v>800</v>
      </c>
      <c r="I165" s="14">
        <f>Data_input!$F165*10%</f>
        <v>800</v>
      </c>
      <c r="J165" s="14">
        <f>SUM(Table1[[#This Row],[COGS]:[OPERATIONAL COST]])</f>
        <v>7200</v>
      </c>
      <c r="K165" s="14">
        <f>Data_input!$F165-Data_input!$G165-Data_input!$H165-Data_input!$I165</f>
        <v>800</v>
      </c>
      <c r="L165" s="8" t="s">
        <v>2943</v>
      </c>
      <c r="M165" s="16" t="str">
        <f>TEXT(Table1[[#This Row],[DATE]],"mmm")</f>
        <v>Jan</v>
      </c>
      <c r="N165" s="7">
        <f t="shared" si="8"/>
        <v>2022</v>
      </c>
      <c r="O165" s="7">
        <f>IF(COUNTIF(B$4:$B165,B165)=1,1,0)</f>
        <v>1</v>
      </c>
      <c r="P165" s="8" t="s">
        <v>2919</v>
      </c>
      <c r="Q165" s="9"/>
    </row>
    <row r="166" spans="1:17" x14ac:dyDescent="0.25">
      <c r="A166" s="17">
        <v>44578</v>
      </c>
      <c r="B166" s="11" t="s">
        <v>135</v>
      </c>
      <c r="C166" s="11" t="s">
        <v>2930</v>
      </c>
      <c r="D166" s="7">
        <v>9</v>
      </c>
      <c r="E166" s="12">
        <f t="shared" si="6"/>
        <v>4000</v>
      </c>
      <c r="F166" s="13">
        <f t="shared" si="7"/>
        <v>36000</v>
      </c>
      <c r="G166" s="14">
        <f>Data_input!$F166*IF(Data_input!$E166&lt;3000,70%,60%)</f>
        <v>21600</v>
      </c>
      <c r="H166" s="14">
        <f>Data_input!$F166*10%</f>
        <v>3600</v>
      </c>
      <c r="I166" s="14">
        <f>Data_input!$F166*10%</f>
        <v>3600</v>
      </c>
      <c r="J166" s="14">
        <f>SUM(Table1[[#This Row],[COGS]:[OPERATIONAL COST]])</f>
        <v>28800</v>
      </c>
      <c r="K166" s="14">
        <f>Data_input!$F166-Data_input!$G166-Data_input!$H166-Data_input!$I166</f>
        <v>7200</v>
      </c>
      <c r="L166" s="15" t="s">
        <v>2943</v>
      </c>
      <c r="M166" s="16" t="str">
        <f>TEXT(Table1[[#This Row],[DATE]],"mmm")</f>
        <v>Jan</v>
      </c>
      <c r="N166" s="7">
        <f t="shared" si="8"/>
        <v>2022</v>
      </c>
      <c r="O166" s="7">
        <f>IF(COUNTIF(B$4:$B166,B166)=1,1,0)</f>
        <v>0</v>
      </c>
      <c r="P166" s="8" t="s">
        <v>2919</v>
      </c>
      <c r="Q166" s="9"/>
    </row>
    <row r="167" spans="1:17" x14ac:dyDescent="0.25">
      <c r="A167" s="17">
        <v>44578</v>
      </c>
      <c r="B167" s="11" t="s">
        <v>135</v>
      </c>
      <c r="C167" s="11" t="s">
        <v>2920</v>
      </c>
      <c r="D167" s="7">
        <v>1</v>
      </c>
      <c r="E167" s="12">
        <f t="shared" si="6"/>
        <v>1000</v>
      </c>
      <c r="F167" s="13">
        <f t="shared" si="7"/>
        <v>1000</v>
      </c>
      <c r="G167" s="14">
        <f>Data_input!$F167*IF(Data_input!$E167&lt;3000,70%,60%)</f>
        <v>700</v>
      </c>
      <c r="H167" s="14">
        <f>Data_input!$F167*10%</f>
        <v>100</v>
      </c>
      <c r="I167" s="14">
        <f>Data_input!$F167*10%</f>
        <v>100</v>
      </c>
      <c r="J167" s="14">
        <f>SUM(Table1[[#This Row],[COGS]:[OPERATIONAL COST]])</f>
        <v>900</v>
      </c>
      <c r="K167" s="14">
        <f>Data_input!$F167-Data_input!$G167-Data_input!$H167-Data_input!$I167</f>
        <v>100</v>
      </c>
      <c r="L167" s="8" t="s">
        <v>2943</v>
      </c>
      <c r="M167" s="16" t="str">
        <f>TEXT(Table1[[#This Row],[DATE]],"mmm")</f>
        <v>Jan</v>
      </c>
      <c r="N167" s="7">
        <f t="shared" si="8"/>
        <v>2022</v>
      </c>
      <c r="O167" s="7">
        <f>IF(COUNTIF(B$4:$B167,B167)=1,1,0)</f>
        <v>0</v>
      </c>
      <c r="P167" s="8" t="s">
        <v>2919</v>
      </c>
      <c r="Q167" s="9"/>
    </row>
    <row r="168" spans="1:17" x14ac:dyDescent="0.25">
      <c r="A168" s="17">
        <v>44579</v>
      </c>
      <c r="B168" s="11" t="s">
        <v>136</v>
      </c>
      <c r="C168" s="11" t="s">
        <v>2923</v>
      </c>
      <c r="D168" s="7">
        <v>3</v>
      </c>
      <c r="E168" s="12">
        <f t="shared" si="6"/>
        <v>2500</v>
      </c>
      <c r="F168" s="13">
        <f t="shared" si="7"/>
        <v>7500</v>
      </c>
      <c r="G168" s="14">
        <f>Data_input!$F168*IF(Data_input!$E168&lt;3000,70%,60%)</f>
        <v>5250</v>
      </c>
      <c r="H168" s="14">
        <f>Data_input!$F168*10%</f>
        <v>750</v>
      </c>
      <c r="I168" s="14">
        <f>Data_input!$F168*10%</f>
        <v>750</v>
      </c>
      <c r="J168" s="14">
        <f>SUM(Table1[[#This Row],[COGS]:[OPERATIONAL COST]])</f>
        <v>6750</v>
      </c>
      <c r="K168" s="14">
        <f>Data_input!$F168-Data_input!$G168-Data_input!$H168-Data_input!$I168</f>
        <v>750</v>
      </c>
      <c r="L168" s="15" t="s">
        <v>2948</v>
      </c>
      <c r="M168" s="16" t="str">
        <f>TEXT(Table1[[#This Row],[DATE]],"mmm")</f>
        <v>Jan</v>
      </c>
      <c r="N168" s="7">
        <f t="shared" si="8"/>
        <v>2022</v>
      </c>
      <c r="O168" s="7">
        <f>IF(COUNTIF(B$4:$B168,B168)=1,1,0)</f>
        <v>1</v>
      </c>
      <c r="P168" s="8" t="s">
        <v>2919</v>
      </c>
      <c r="Q168" s="9"/>
    </row>
    <row r="169" spans="1:17" x14ac:dyDescent="0.25">
      <c r="A169" s="17">
        <v>44579</v>
      </c>
      <c r="B169" s="11" t="s">
        <v>137</v>
      </c>
      <c r="C169" s="11" t="s">
        <v>2920</v>
      </c>
      <c r="D169" s="7">
        <v>6</v>
      </c>
      <c r="E169" s="12">
        <f t="shared" si="6"/>
        <v>1000</v>
      </c>
      <c r="F169" s="13">
        <f t="shared" si="7"/>
        <v>6000</v>
      </c>
      <c r="G169" s="14">
        <f>Data_input!$F169*IF(Data_input!$E169&lt;3000,70%,60%)</f>
        <v>4200</v>
      </c>
      <c r="H169" s="14">
        <f>Data_input!$F169*10%</f>
        <v>600</v>
      </c>
      <c r="I169" s="14">
        <f>Data_input!$F169*10%</f>
        <v>600</v>
      </c>
      <c r="J169" s="14">
        <f>SUM(Table1[[#This Row],[COGS]:[OPERATIONAL COST]])</f>
        <v>5400</v>
      </c>
      <c r="K169" s="14">
        <f>Data_input!$F169-Data_input!$G169-Data_input!$H169-Data_input!$I169</f>
        <v>600</v>
      </c>
      <c r="L169" s="8" t="s">
        <v>2944</v>
      </c>
      <c r="M169" s="16" t="str">
        <f>TEXT(Table1[[#This Row],[DATE]],"mmm")</f>
        <v>Jan</v>
      </c>
      <c r="N169" s="7">
        <f t="shared" si="8"/>
        <v>2022</v>
      </c>
      <c r="O169" s="7">
        <f>IF(COUNTIF(B$4:$B169,B169)=1,1,0)</f>
        <v>1</v>
      </c>
      <c r="P169" s="8" t="s">
        <v>2919</v>
      </c>
      <c r="Q169" s="9"/>
    </row>
    <row r="170" spans="1:17" x14ac:dyDescent="0.25">
      <c r="A170" s="17">
        <v>44579</v>
      </c>
      <c r="B170" s="11" t="s">
        <v>138</v>
      </c>
      <c r="C170" s="11" t="s">
        <v>2923</v>
      </c>
      <c r="D170" s="7">
        <v>15</v>
      </c>
      <c r="E170" s="12">
        <f t="shared" si="6"/>
        <v>2500</v>
      </c>
      <c r="F170" s="13">
        <f t="shared" si="7"/>
        <v>37500</v>
      </c>
      <c r="G170" s="14">
        <f>Data_input!$F170*IF(Data_input!$E170&lt;3000,70%,60%)</f>
        <v>26250</v>
      </c>
      <c r="H170" s="14">
        <f>Data_input!$F170*10%</f>
        <v>3750</v>
      </c>
      <c r="I170" s="14">
        <f>Data_input!$F170*10%</f>
        <v>3750</v>
      </c>
      <c r="J170" s="14">
        <f>SUM(Table1[[#This Row],[COGS]:[OPERATIONAL COST]])</f>
        <v>33750</v>
      </c>
      <c r="K170" s="14">
        <f>Data_input!$F170-Data_input!$G170-Data_input!$H170-Data_input!$I170</f>
        <v>3750</v>
      </c>
      <c r="L170" s="15" t="s">
        <v>2946</v>
      </c>
      <c r="M170" s="16" t="str">
        <f>TEXT(Table1[[#This Row],[DATE]],"mmm")</f>
        <v>Jan</v>
      </c>
      <c r="N170" s="7">
        <f t="shared" si="8"/>
        <v>2022</v>
      </c>
      <c r="O170" s="7">
        <f>IF(COUNTIF(B$4:$B170,B170)=1,1,0)</f>
        <v>1</v>
      </c>
      <c r="P170" s="8" t="s">
        <v>2919</v>
      </c>
      <c r="Q170" s="9"/>
    </row>
    <row r="171" spans="1:17" x14ac:dyDescent="0.25">
      <c r="A171" s="17">
        <v>44579</v>
      </c>
      <c r="B171" s="11" t="s">
        <v>139</v>
      </c>
      <c r="C171" s="11" t="s">
        <v>2930</v>
      </c>
      <c r="D171" s="7">
        <v>10</v>
      </c>
      <c r="E171" s="12">
        <f t="shared" si="6"/>
        <v>4000</v>
      </c>
      <c r="F171" s="13">
        <f t="shared" si="7"/>
        <v>40000</v>
      </c>
      <c r="G171" s="14">
        <f>Data_input!$F171*IF(Data_input!$E171&lt;3000,70%,60%)</f>
        <v>24000</v>
      </c>
      <c r="H171" s="14">
        <f>Data_input!$F171*10%</f>
        <v>4000</v>
      </c>
      <c r="I171" s="14">
        <f>Data_input!$F171*10%</f>
        <v>4000</v>
      </c>
      <c r="J171" s="14">
        <f>SUM(Table1[[#This Row],[COGS]:[OPERATIONAL COST]])</f>
        <v>32000</v>
      </c>
      <c r="K171" s="14">
        <f>Data_input!$F171-Data_input!$G171-Data_input!$H171-Data_input!$I171</f>
        <v>8000</v>
      </c>
      <c r="L171" s="8" t="s">
        <v>2947</v>
      </c>
      <c r="M171" s="16" t="str">
        <f>TEXT(Table1[[#This Row],[DATE]],"mmm")</f>
        <v>Jan</v>
      </c>
      <c r="N171" s="7">
        <f t="shared" si="8"/>
        <v>2022</v>
      </c>
      <c r="O171" s="7">
        <f>IF(COUNTIF(B$4:$B171,B171)=1,1,0)</f>
        <v>1</v>
      </c>
      <c r="P171" s="8" t="s">
        <v>2918</v>
      </c>
      <c r="Q171" s="9"/>
    </row>
    <row r="172" spans="1:17" x14ac:dyDescent="0.25">
      <c r="A172" s="17">
        <v>44579</v>
      </c>
      <c r="B172" s="11" t="s">
        <v>140</v>
      </c>
      <c r="C172" s="11" t="s">
        <v>2924</v>
      </c>
      <c r="D172" s="7">
        <v>7</v>
      </c>
      <c r="E172" s="12">
        <f t="shared" si="6"/>
        <v>3500</v>
      </c>
      <c r="F172" s="13">
        <f t="shared" si="7"/>
        <v>24500</v>
      </c>
      <c r="G172" s="14">
        <f>Data_input!$F172*IF(Data_input!$E172&lt;3000,70%,60%)</f>
        <v>14700</v>
      </c>
      <c r="H172" s="14">
        <f>Data_input!$F172*10%</f>
        <v>2450</v>
      </c>
      <c r="I172" s="14">
        <f>Data_input!$F172*10%</f>
        <v>2450</v>
      </c>
      <c r="J172" s="14">
        <f>SUM(Table1[[#This Row],[COGS]:[OPERATIONAL COST]])</f>
        <v>19600</v>
      </c>
      <c r="K172" s="14">
        <f>Data_input!$F172-Data_input!$G172-Data_input!$H172-Data_input!$I172</f>
        <v>4900</v>
      </c>
      <c r="L172" s="15" t="s">
        <v>2945</v>
      </c>
      <c r="M172" s="16" t="str">
        <f>TEXT(Table1[[#This Row],[DATE]],"mmm")</f>
        <v>Jan</v>
      </c>
      <c r="N172" s="7">
        <f t="shared" si="8"/>
        <v>2022</v>
      </c>
      <c r="O172" s="7">
        <f>IF(COUNTIF(B$4:$B172,B172)=1,1,0)</f>
        <v>1</v>
      </c>
      <c r="P172" s="8" t="s">
        <v>2919</v>
      </c>
      <c r="Q172" s="9"/>
    </row>
    <row r="173" spans="1:17" x14ac:dyDescent="0.25">
      <c r="A173" s="17">
        <v>44579</v>
      </c>
      <c r="B173" s="11" t="s">
        <v>141</v>
      </c>
      <c r="C173" s="11" t="s">
        <v>2925</v>
      </c>
      <c r="D173" s="7">
        <v>4</v>
      </c>
      <c r="E173" s="12">
        <f t="shared" si="6"/>
        <v>1200</v>
      </c>
      <c r="F173" s="13">
        <f t="shared" si="7"/>
        <v>4800</v>
      </c>
      <c r="G173" s="14">
        <f>Data_input!$F173*IF(Data_input!$E173&lt;3000,70%,60%)</f>
        <v>3360</v>
      </c>
      <c r="H173" s="14">
        <f>Data_input!$F173*10%</f>
        <v>480</v>
      </c>
      <c r="I173" s="14">
        <f>Data_input!$F173*10%</f>
        <v>480</v>
      </c>
      <c r="J173" s="14">
        <f>SUM(Table1[[#This Row],[COGS]:[OPERATIONAL COST]])</f>
        <v>4320</v>
      </c>
      <c r="K173" s="14">
        <f>Data_input!$F173-Data_input!$G173-Data_input!$H173-Data_input!$I173</f>
        <v>480</v>
      </c>
      <c r="L173" s="8" t="s">
        <v>2943</v>
      </c>
      <c r="M173" s="16" t="str">
        <f>TEXT(Table1[[#This Row],[DATE]],"mmm")</f>
        <v>Jan</v>
      </c>
      <c r="N173" s="7">
        <f t="shared" si="8"/>
        <v>2022</v>
      </c>
      <c r="O173" s="7">
        <f>IF(COUNTIF(B$4:$B173,B173)=1,1,0)</f>
        <v>1</v>
      </c>
      <c r="P173" s="8" t="s">
        <v>2919</v>
      </c>
      <c r="Q173" s="9"/>
    </row>
    <row r="174" spans="1:17" x14ac:dyDescent="0.25">
      <c r="A174" s="17">
        <v>44579</v>
      </c>
      <c r="B174" s="11" t="s">
        <v>142</v>
      </c>
      <c r="C174" s="11" t="s">
        <v>2926</v>
      </c>
      <c r="D174" s="7">
        <v>30</v>
      </c>
      <c r="E174" s="12">
        <f t="shared" si="6"/>
        <v>450</v>
      </c>
      <c r="F174" s="13">
        <f t="shared" si="7"/>
        <v>13500</v>
      </c>
      <c r="G174" s="14">
        <f>Data_input!$F174*IF(Data_input!$E174&lt;3000,70%,60%)</f>
        <v>9450</v>
      </c>
      <c r="H174" s="14">
        <f>Data_input!$F174*10%</f>
        <v>1350</v>
      </c>
      <c r="I174" s="14">
        <f>Data_input!$F174*10%</f>
        <v>1350</v>
      </c>
      <c r="J174" s="14">
        <f>SUM(Table1[[#This Row],[COGS]:[OPERATIONAL COST]])</f>
        <v>12150</v>
      </c>
      <c r="K174" s="14">
        <f>Data_input!$F174-Data_input!$G174-Data_input!$H174-Data_input!$I174</f>
        <v>1350</v>
      </c>
      <c r="L174" s="15" t="s">
        <v>2948</v>
      </c>
      <c r="M174" s="16" t="str">
        <f>TEXT(Table1[[#This Row],[DATE]],"mmm")</f>
        <v>Jan</v>
      </c>
      <c r="N174" s="7">
        <f t="shared" si="8"/>
        <v>2022</v>
      </c>
      <c r="O174" s="7">
        <f>IF(COUNTIF(B$4:$B174,B174)=1,1,0)</f>
        <v>1</v>
      </c>
      <c r="P174" s="8" t="s">
        <v>2919</v>
      </c>
      <c r="Q174" s="9"/>
    </row>
    <row r="175" spans="1:17" x14ac:dyDescent="0.25">
      <c r="A175" s="17">
        <v>44579</v>
      </c>
      <c r="B175" s="11" t="s">
        <v>143</v>
      </c>
      <c r="C175" s="11" t="s">
        <v>2920</v>
      </c>
      <c r="D175" s="7">
        <v>5</v>
      </c>
      <c r="E175" s="12">
        <f t="shared" si="6"/>
        <v>1000</v>
      </c>
      <c r="F175" s="13">
        <f t="shared" si="7"/>
        <v>5000</v>
      </c>
      <c r="G175" s="14">
        <f>Data_input!$F175*IF(Data_input!$E175&lt;3000,70%,60%)</f>
        <v>3500</v>
      </c>
      <c r="H175" s="14">
        <f>Data_input!$F175*10%</f>
        <v>500</v>
      </c>
      <c r="I175" s="14">
        <f>Data_input!$F175*10%</f>
        <v>500</v>
      </c>
      <c r="J175" s="14">
        <f>SUM(Table1[[#This Row],[COGS]:[OPERATIONAL COST]])</f>
        <v>4500</v>
      </c>
      <c r="K175" s="14">
        <f>Data_input!$F175-Data_input!$G175-Data_input!$H175-Data_input!$I175</f>
        <v>500</v>
      </c>
      <c r="L175" s="8" t="s">
        <v>2944</v>
      </c>
      <c r="M175" s="16" t="str">
        <f>TEXT(Table1[[#This Row],[DATE]],"mmm")</f>
        <v>Jan</v>
      </c>
      <c r="N175" s="7">
        <f t="shared" si="8"/>
        <v>2022</v>
      </c>
      <c r="O175" s="7">
        <f>IF(COUNTIF(B$4:$B175,B175)=1,1,0)</f>
        <v>1</v>
      </c>
      <c r="P175" s="8" t="s">
        <v>2918</v>
      </c>
      <c r="Q175" s="9"/>
    </row>
    <row r="176" spans="1:17" x14ac:dyDescent="0.25">
      <c r="A176" s="17">
        <v>44580</v>
      </c>
      <c r="B176" s="11" t="s">
        <v>144</v>
      </c>
      <c r="C176" s="11" t="s">
        <v>2930</v>
      </c>
      <c r="D176" s="7">
        <v>1</v>
      </c>
      <c r="E176" s="12">
        <f t="shared" si="6"/>
        <v>4000</v>
      </c>
      <c r="F176" s="13">
        <f t="shared" si="7"/>
        <v>4000</v>
      </c>
      <c r="G176" s="14">
        <f>Data_input!$F176*IF(Data_input!$E176&lt;3000,70%,60%)</f>
        <v>2400</v>
      </c>
      <c r="H176" s="14">
        <f>Data_input!$F176*10%</f>
        <v>400</v>
      </c>
      <c r="I176" s="14">
        <f>Data_input!$F176*10%</f>
        <v>400</v>
      </c>
      <c r="J176" s="14">
        <f>SUM(Table1[[#This Row],[COGS]:[OPERATIONAL COST]])</f>
        <v>3200</v>
      </c>
      <c r="K176" s="14">
        <f>Data_input!$F176-Data_input!$G176-Data_input!$H176-Data_input!$I176</f>
        <v>800</v>
      </c>
      <c r="L176" s="15" t="s">
        <v>2946</v>
      </c>
      <c r="M176" s="16" t="str">
        <f>TEXT(Table1[[#This Row],[DATE]],"mmm")</f>
        <v>Jan</v>
      </c>
      <c r="N176" s="7">
        <f t="shared" si="8"/>
        <v>2022</v>
      </c>
      <c r="O176" s="7">
        <f>IF(COUNTIF(B$4:$B176,B176)=1,1,0)</f>
        <v>1</v>
      </c>
      <c r="P176" s="8" t="s">
        <v>2918</v>
      </c>
      <c r="Q176" s="9"/>
    </row>
    <row r="177" spans="1:17" x14ac:dyDescent="0.25">
      <c r="A177" s="17">
        <v>44580</v>
      </c>
      <c r="B177" s="11" t="s">
        <v>145</v>
      </c>
      <c r="C177" s="11" t="s">
        <v>2923</v>
      </c>
      <c r="D177" s="7">
        <v>1</v>
      </c>
      <c r="E177" s="12">
        <f t="shared" si="6"/>
        <v>2500</v>
      </c>
      <c r="F177" s="13">
        <f t="shared" si="7"/>
        <v>2500</v>
      </c>
      <c r="G177" s="14">
        <f>Data_input!$F177*IF(Data_input!$E177&lt;3000,70%,60%)</f>
        <v>1750</v>
      </c>
      <c r="H177" s="14">
        <f>Data_input!$F177*10%</f>
        <v>250</v>
      </c>
      <c r="I177" s="14">
        <f>Data_input!$F177*10%</f>
        <v>250</v>
      </c>
      <c r="J177" s="14">
        <f>SUM(Table1[[#This Row],[COGS]:[OPERATIONAL COST]])</f>
        <v>2250</v>
      </c>
      <c r="K177" s="14">
        <f>Data_input!$F177-Data_input!$G177-Data_input!$H177-Data_input!$I177</f>
        <v>250</v>
      </c>
      <c r="L177" s="8" t="s">
        <v>2947</v>
      </c>
      <c r="M177" s="16" t="str">
        <f>TEXT(Table1[[#This Row],[DATE]],"mmm")</f>
        <v>Jan</v>
      </c>
      <c r="N177" s="7">
        <f t="shared" si="8"/>
        <v>2022</v>
      </c>
      <c r="O177" s="7">
        <f>IF(COUNTIF(B$4:$B177,B177)=1,1,0)</f>
        <v>1</v>
      </c>
      <c r="P177" s="8" t="s">
        <v>2919</v>
      </c>
      <c r="Q177" s="9"/>
    </row>
    <row r="178" spans="1:17" x14ac:dyDescent="0.25">
      <c r="A178" s="17">
        <v>44580</v>
      </c>
      <c r="B178" s="11" t="s">
        <v>146</v>
      </c>
      <c r="C178" s="11" t="s">
        <v>2924</v>
      </c>
      <c r="D178" s="7">
        <v>1</v>
      </c>
      <c r="E178" s="12">
        <f t="shared" si="6"/>
        <v>3500</v>
      </c>
      <c r="F178" s="13">
        <f t="shared" si="7"/>
        <v>3500</v>
      </c>
      <c r="G178" s="14">
        <f>Data_input!$F178*IF(Data_input!$E178&lt;3000,70%,60%)</f>
        <v>2100</v>
      </c>
      <c r="H178" s="14">
        <f>Data_input!$F178*10%</f>
        <v>350</v>
      </c>
      <c r="I178" s="14">
        <f>Data_input!$F178*10%</f>
        <v>350</v>
      </c>
      <c r="J178" s="14">
        <f>SUM(Table1[[#This Row],[COGS]:[OPERATIONAL COST]])</f>
        <v>2800</v>
      </c>
      <c r="K178" s="14">
        <f>Data_input!$F178-Data_input!$G178-Data_input!$H178-Data_input!$I178</f>
        <v>700</v>
      </c>
      <c r="L178" s="15" t="s">
        <v>2948</v>
      </c>
      <c r="M178" s="16" t="str">
        <f>TEXT(Table1[[#This Row],[DATE]],"mmm")</f>
        <v>Jan</v>
      </c>
      <c r="N178" s="7">
        <f t="shared" si="8"/>
        <v>2022</v>
      </c>
      <c r="O178" s="7">
        <f>IF(COUNTIF(B$4:$B178,B178)=1,1,0)</f>
        <v>1</v>
      </c>
      <c r="P178" s="8" t="s">
        <v>2918</v>
      </c>
      <c r="Q178" s="9"/>
    </row>
    <row r="179" spans="1:17" x14ac:dyDescent="0.25">
      <c r="A179" s="17">
        <v>44580</v>
      </c>
      <c r="B179" s="11" t="s">
        <v>147</v>
      </c>
      <c r="C179" s="11" t="s">
        <v>2928</v>
      </c>
      <c r="D179" s="7">
        <v>1</v>
      </c>
      <c r="E179" s="12">
        <f t="shared" si="6"/>
        <v>1000</v>
      </c>
      <c r="F179" s="13">
        <f t="shared" si="7"/>
        <v>1000</v>
      </c>
      <c r="G179" s="14">
        <f>Data_input!$F179*IF(Data_input!$E179&lt;3000,70%,60%)</f>
        <v>700</v>
      </c>
      <c r="H179" s="14">
        <f>Data_input!$F179*10%</f>
        <v>100</v>
      </c>
      <c r="I179" s="14">
        <f>Data_input!$F179*10%</f>
        <v>100</v>
      </c>
      <c r="J179" s="14">
        <f>SUM(Table1[[#This Row],[COGS]:[OPERATIONAL COST]])</f>
        <v>900</v>
      </c>
      <c r="K179" s="14">
        <f>Data_input!$F179-Data_input!$G179-Data_input!$H179-Data_input!$I179</f>
        <v>100</v>
      </c>
      <c r="L179" s="8" t="s">
        <v>2944</v>
      </c>
      <c r="M179" s="16" t="str">
        <f>TEXT(Table1[[#This Row],[DATE]],"mmm")</f>
        <v>Jan</v>
      </c>
      <c r="N179" s="7">
        <f t="shared" si="8"/>
        <v>2022</v>
      </c>
      <c r="O179" s="7">
        <f>IF(COUNTIF(B$4:$B179,B179)=1,1,0)</f>
        <v>1</v>
      </c>
      <c r="P179" s="8" t="s">
        <v>2919</v>
      </c>
      <c r="Q179" s="9"/>
    </row>
    <row r="180" spans="1:17" x14ac:dyDescent="0.25">
      <c r="A180" s="17">
        <v>44580</v>
      </c>
      <c r="B180" s="11" t="s">
        <v>148</v>
      </c>
      <c r="C180" s="11" t="s">
        <v>2926</v>
      </c>
      <c r="D180" s="7">
        <v>5</v>
      </c>
      <c r="E180" s="12">
        <f t="shared" si="6"/>
        <v>450</v>
      </c>
      <c r="F180" s="13">
        <f t="shared" si="7"/>
        <v>2250</v>
      </c>
      <c r="G180" s="14">
        <f>Data_input!$F180*IF(Data_input!$E180&lt;3000,70%,60%)</f>
        <v>1575</v>
      </c>
      <c r="H180" s="14">
        <f>Data_input!$F180*10%</f>
        <v>225</v>
      </c>
      <c r="I180" s="14">
        <f>Data_input!$F180*10%</f>
        <v>225</v>
      </c>
      <c r="J180" s="14">
        <f>SUM(Table1[[#This Row],[COGS]:[OPERATIONAL COST]])</f>
        <v>2025</v>
      </c>
      <c r="K180" s="14">
        <f>Data_input!$F180-Data_input!$G180-Data_input!$H180-Data_input!$I180</f>
        <v>225</v>
      </c>
      <c r="L180" s="15" t="s">
        <v>2946</v>
      </c>
      <c r="M180" s="16" t="str">
        <f>TEXT(Table1[[#This Row],[DATE]],"mmm")</f>
        <v>Jan</v>
      </c>
      <c r="N180" s="7">
        <f t="shared" si="8"/>
        <v>2022</v>
      </c>
      <c r="O180" s="7">
        <f>IF(COUNTIF(B$4:$B180,B180)=1,1,0)</f>
        <v>1</v>
      </c>
      <c r="P180" s="8" t="s">
        <v>2919</v>
      </c>
      <c r="Q180" s="9"/>
    </row>
    <row r="181" spans="1:17" x14ac:dyDescent="0.25">
      <c r="A181" s="17">
        <v>44580</v>
      </c>
      <c r="B181" s="11" t="s">
        <v>149</v>
      </c>
      <c r="C181" s="11" t="s">
        <v>2927</v>
      </c>
      <c r="D181" s="7">
        <v>1</v>
      </c>
      <c r="E181" s="12">
        <f t="shared" si="6"/>
        <v>500</v>
      </c>
      <c r="F181" s="13">
        <f t="shared" si="7"/>
        <v>500</v>
      </c>
      <c r="G181" s="14">
        <f>Data_input!$F181*IF(Data_input!$E181&lt;3000,70%,60%)</f>
        <v>350</v>
      </c>
      <c r="H181" s="14">
        <f>Data_input!$F181*10%</f>
        <v>50</v>
      </c>
      <c r="I181" s="14">
        <f>Data_input!$F181*10%</f>
        <v>50</v>
      </c>
      <c r="J181" s="14">
        <f>SUM(Table1[[#This Row],[COGS]:[OPERATIONAL COST]])</f>
        <v>450</v>
      </c>
      <c r="K181" s="14">
        <f>Data_input!$F181-Data_input!$G181-Data_input!$H181-Data_input!$I181</f>
        <v>50</v>
      </c>
      <c r="L181" s="8" t="s">
        <v>2947</v>
      </c>
      <c r="M181" s="16" t="str">
        <f>TEXT(Table1[[#This Row],[DATE]],"mmm")</f>
        <v>Jan</v>
      </c>
      <c r="N181" s="7">
        <f t="shared" si="8"/>
        <v>2022</v>
      </c>
      <c r="O181" s="7">
        <f>IF(COUNTIF(B$4:$B181,B181)=1,1,0)</f>
        <v>1</v>
      </c>
      <c r="P181" s="8" t="s">
        <v>2918</v>
      </c>
      <c r="Q181" s="9"/>
    </row>
    <row r="182" spans="1:17" x14ac:dyDescent="0.25">
      <c r="A182" s="17">
        <v>44580</v>
      </c>
      <c r="B182" s="11" t="s">
        <v>150</v>
      </c>
      <c r="C182" s="11" t="s">
        <v>2927</v>
      </c>
      <c r="D182" s="7">
        <v>3</v>
      </c>
      <c r="E182" s="12">
        <f t="shared" si="6"/>
        <v>500</v>
      </c>
      <c r="F182" s="13">
        <f t="shared" si="7"/>
        <v>1500</v>
      </c>
      <c r="G182" s="14">
        <f>Data_input!$F182*IF(Data_input!$E182&lt;3000,70%,60%)</f>
        <v>1050</v>
      </c>
      <c r="H182" s="14">
        <f>Data_input!$F182*10%</f>
        <v>150</v>
      </c>
      <c r="I182" s="14">
        <f>Data_input!$F182*10%</f>
        <v>150</v>
      </c>
      <c r="J182" s="14">
        <f>SUM(Table1[[#This Row],[COGS]:[OPERATIONAL COST]])</f>
        <v>1350</v>
      </c>
      <c r="K182" s="14">
        <f>Data_input!$F182-Data_input!$G182-Data_input!$H182-Data_input!$I182</f>
        <v>150</v>
      </c>
      <c r="L182" s="15" t="s">
        <v>2945</v>
      </c>
      <c r="M182" s="16" t="str">
        <f>TEXT(Table1[[#This Row],[DATE]],"mmm")</f>
        <v>Jan</v>
      </c>
      <c r="N182" s="7">
        <f t="shared" si="8"/>
        <v>2022</v>
      </c>
      <c r="O182" s="7">
        <f>IF(COUNTIF(B$4:$B182,B182)=1,1,0)</f>
        <v>1</v>
      </c>
      <c r="P182" s="8" t="s">
        <v>2919</v>
      </c>
      <c r="Q182" s="9"/>
    </row>
    <row r="183" spans="1:17" x14ac:dyDescent="0.25">
      <c r="A183" s="17">
        <v>44580</v>
      </c>
      <c r="B183" s="11" t="s">
        <v>151</v>
      </c>
      <c r="C183" s="11" t="s">
        <v>2920</v>
      </c>
      <c r="D183" s="7">
        <v>5</v>
      </c>
      <c r="E183" s="12">
        <f t="shared" si="6"/>
        <v>1000</v>
      </c>
      <c r="F183" s="13">
        <f t="shared" si="7"/>
        <v>5000</v>
      </c>
      <c r="G183" s="14">
        <f>Data_input!$F183*IF(Data_input!$E183&lt;3000,70%,60%)</f>
        <v>3500</v>
      </c>
      <c r="H183" s="14">
        <f>Data_input!$F183*10%</f>
        <v>500</v>
      </c>
      <c r="I183" s="14">
        <f>Data_input!$F183*10%</f>
        <v>500</v>
      </c>
      <c r="J183" s="14">
        <f>SUM(Table1[[#This Row],[COGS]:[OPERATIONAL COST]])</f>
        <v>4500</v>
      </c>
      <c r="K183" s="14">
        <f>Data_input!$F183-Data_input!$G183-Data_input!$H183-Data_input!$I183</f>
        <v>500</v>
      </c>
      <c r="L183" s="8" t="s">
        <v>2948</v>
      </c>
      <c r="M183" s="16" t="str">
        <f>TEXT(Table1[[#This Row],[DATE]],"mmm")</f>
        <v>Jan</v>
      </c>
      <c r="N183" s="7">
        <f t="shared" si="8"/>
        <v>2022</v>
      </c>
      <c r="O183" s="7">
        <f>IF(COUNTIF(B$4:$B183,B183)=1,1,0)</f>
        <v>1</v>
      </c>
      <c r="P183" s="8" t="s">
        <v>2919</v>
      </c>
      <c r="Q183" s="9"/>
    </row>
    <row r="184" spans="1:17" x14ac:dyDescent="0.25">
      <c r="A184" s="17">
        <v>44580</v>
      </c>
      <c r="B184" s="11" t="s">
        <v>151</v>
      </c>
      <c r="C184" s="11" t="s">
        <v>2924</v>
      </c>
      <c r="D184" s="7">
        <v>1</v>
      </c>
      <c r="E184" s="12">
        <f t="shared" si="6"/>
        <v>3500</v>
      </c>
      <c r="F184" s="13">
        <f t="shared" si="7"/>
        <v>3500</v>
      </c>
      <c r="G184" s="14">
        <f>Data_input!$F184*IF(Data_input!$E184&lt;3000,70%,60%)</f>
        <v>2100</v>
      </c>
      <c r="H184" s="14">
        <f>Data_input!$F184*10%</f>
        <v>350</v>
      </c>
      <c r="I184" s="14">
        <f>Data_input!$F184*10%</f>
        <v>350</v>
      </c>
      <c r="J184" s="14">
        <f>SUM(Table1[[#This Row],[COGS]:[OPERATIONAL COST]])</f>
        <v>2800</v>
      </c>
      <c r="K184" s="14">
        <f>Data_input!$F184-Data_input!$G184-Data_input!$H184-Data_input!$I184</f>
        <v>700</v>
      </c>
      <c r="L184" s="15" t="s">
        <v>2948</v>
      </c>
      <c r="M184" s="16" t="str">
        <f>TEXT(Table1[[#This Row],[DATE]],"mmm")</f>
        <v>Jan</v>
      </c>
      <c r="N184" s="7">
        <f t="shared" si="8"/>
        <v>2022</v>
      </c>
      <c r="O184" s="7">
        <f>IF(COUNTIF(B$4:$B184,B184)=1,1,0)</f>
        <v>0</v>
      </c>
      <c r="P184" s="8" t="s">
        <v>2919</v>
      </c>
      <c r="Q184" s="9"/>
    </row>
    <row r="185" spans="1:17" x14ac:dyDescent="0.25">
      <c r="A185" s="17">
        <v>44580</v>
      </c>
      <c r="B185" s="11" t="s">
        <v>151</v>
      </c>
      <c r="C185" s="11" t="s">
        <v>2923</v>
      </c>
      <c r="D185" s="7">
        <v>1</v>
      </c>
      <c r="E185" s="12">
        <f t="shared" si="6"/>
        <v>2500</v>
      </c>
      <c r="F185" s="13">
        <f t="shared" si="7"/>
        <v>2500</v>
      </c>
      <c r="G185" s="14">
        <f>Data_input!$F185*IF(Data_input!$E185&lt;3000,70%,60%)</f>
        <v>1750</v>
      </c>
      <c r="H185" s="14">
        <f>Data_input!$F185*10%</f>
        <v>250</v>
      </c>
      <c r="I185" s="14">
        <f>Data_input!$F185*10%</f>
        <v>250</v>
      </c>
      <c r="J185" s="14">
        <f>SUM(Table1[[#This Row],[COGS]:[OPERATIONAL COST]])</f>
        <v>2250</v>
      </c>
      <c r="K185" s="14">
        <f>Data_input!$F185-Data_input!$G185-Data_input!$H185-Data_input!$I185</f>
        <v>250</v>
      </c>
      <c r="L185" s="8" t="s">
        <v>2948</v>
      </c>
      <c r="M185" s="16" t="str">
        <f>TEXT(Table1[[#This Row],[DATE]],"mmm")</f>
        <v>Jan</v>
      </c>
      <c r="N185" s="7">
        <f t="shared" si="8"/>
        <v>2022</v>
      </c>
      <c r="O185" s="7">
        <f>IF(COUNTIF(B$4:$B185,B185)=1,1,0)</f>
        <v>0</v>
      </c>
      <c r="P185" s="8" t="s">
        <v>2919</v>
      </c>
      <c r="Q185" s="9"/>
    </row>
    <row r="186" spans="1:17" x14ac:dyDescent="0.25">
      <c r="A186" s="17">
        <v>44580</v>
      </c>
      <c r="B186" s="11" t="s">
        <v>151</v>
      </c>
      <c r="C186" s="11" t="s">
        <v>2929</v>
      </c>
      <c r="D186" s="7">
        <v>3</v>
      </c>
      <c r="E186" s="12">
        <f t="shared" si="6"/>
        <v>3200</v>
      </c>
      <c r="F186" s="13">
        <f t="shared" si="7"/>
        <v>9600</v>
      </c>
      <c r="G186" s="14">
        <f>Data_input!$F186*IF(Data_input!$E186&lt;3000,70%,60%)</f>
        <v>5760</v>
      </c>
      <c r="H186" s="14">
        <f>Data_input!$F186*10%</f>
        <v>960</v>
      </c>
      <c r="I186" s="14">
        <f>Data_input!$F186*10%</f>
        <v>960</v>
      </c>
      <c r="J186" s="14">
        <f>SUM(Table1[[#This Row],[COGS]:[OPERATIONAL COST]])</f>
        <v>7680</v>
      </c>
      <c r="K186" s="14">
        <f>Data_input!$F186-Data_input!$G186-Data_input!$H186-Data_input!$I186</f>
        <v>1920</v>
      </c>
      <c r="L186" s="15" t="s">
        <v>2948</v>
      </c>
      <c r="M186" s="16" t="str">
        <f>TEXT(Table1[[#This Row],[DATE]],"mmm")</f>
        <v>Jan</v>
      </c>
      <c r="N186" s="7">
        <f t="shared" si="8"/>
        <v>2022</v>
      </c>
      <c r="O186" s="7">
        <f>IF(COUNTIF(B$4:$B186,B186)=1,1,0)</f>
        <v>0</v>
      </c>
      <c r="P186" s="8" t="s">
        <v>2919</v>
      </c>
      <c r="Q186" s="9"/>
    </row>
    <row r="187" spans="1:17" x14ac:dyDescent="0.25">
      <c r="A187" s="17">
        <v>44580</v>
      </c>
      <c r="B187" s="11" t="s">
        <v>151</v>
      </c>
      <c r="C187" s="11" t="s">
        <v>2929</v>
      </c>
      <c r="D187" s="7">
        <v>2</v>
      </c>
      <c r="E187" s="12">
        <f t="shared" si="6"/>
        <v>3200</v>
      </c>
      <c r="F187" s="13">
        <f t="shared" si="7"/>
        <v>6400</v>
      </c>
      <c r="G187" s="14">
        <f>Data_input!$F187*IF(Data_input!$E187&lt;3000,70%,60%)</f>
        <v>3840</v>
      </c>
      <c r="H187" s="14">
        <f>Data_input!$F187*10%</f>
        <v>640</v>
      </c>
      <c r="I187" s="14">
        <f>Data_input!$F187*10%</f>
        <v>640</v>
      </c>
      <c r="J187" s="14">
        <f>SUM(Table1[[#This Row],[COGS]:[OPERATIONAL COST]])</f>
        <v>5120</v>
      </c>
      <c r="K187" s="14">
        <f>Data_input!$F187-Data_input!$G187-Data_input!$H187-Data_input!$I187</f>
        <v>1280</v>
      </c>
      <c r="L187" s="8" t="s">
        <v>2948</v>
      </c>
      <c r="M187" s="16" t="str">
        <f>TEXT(Table1[[#This Row],[DATE]],"mmm")</f>
        <v>Jan</v>
      </c>
      <c r="N187" s="7">
        <f t="shared" si="8"/>
        <v>2022</v>
      </c>
      <c r="O187" s="7">
        <f>IF(COUNTIF(B$4:$B187,B187)=1,1,0)</f>
        <v>0</v>
      </c>
      <c r="P187" s="8" t="s">
        <v>2919</v>
      </c>
      <c r="Q187" s="9"/>
    </row>
    <row r="188" spans="1:17" x14ac:dyDescent="0.25">
      <c r="A188" s="17">
        <v>44580</v>
      </c>
      <c r="B188" s="11" t="s">
        <v>151</v>
      </c>
      <c r="C188" s="11" t="s">
        <v>2924</v>
      </c>
      <c r="D188" s="7">
        <v>1</v>
      </c>
      <c r="E188" s="12">
        <f t="shared" si="6"/>
        <v>3500</v>
      </c>
      <c r="F188" s="13">
        <f t="shared" si="7"/>
        <v>3500</v>
      </c>
      <c r="G188" s="14">
        <f>Data_input!$F188*IF(Data_input!$E188&lt;3000,70%,60%)</f>
        <v>2100</v>
      </c>
      <c r="H188" s="14">
        <f>Data_input!$F188*10%</f>
        <v>350</v>
      </c>
      <c r="I188" s="14">
        <f>Data_input!$F188*10%</f>
        <v>350</v>
      </c>
      <c r="J188" s="14">
        <f>SUM(Table1[[#This Row],[COGS]:[OPERATIONAL COST]])</f>
        <v>2800</v>
      </c>
      <c r="K188" s="14">
        <f>Data_input!$F188-Data_input!$G188-Data_input!$H188-Data_input!$I188</f>
        <v>700</v>
      </c>
      <c r="L188" s="15" t="s">
        <v>2948</v>
      </c>
      <c r="M188" s="16" t="str">
        <f>TEXT(Table1[[#This Row],[DATE]],"mmm")</f>
        <v>Jan</v>
      </c>
      <c r="N188" s="7">
        <f t="shared" si="8"/>
        <v>2022</v>
      </c>
      <c r="O188" s="7">
        <f>IF(COUNTIF(B$4:$B188,B188)=1,1,0)</f>
        <v>0</v>
      </c>
      <c r="P188" s="8" t="s">
        <v>2919</v>
      </c>
      <c r="Q188" s="9"/>
    </row>
    <row r="189" spans="1:17" x14ac:dyDescent="0.25">
      <c r="A189" s="17">
        <v>44580</v>
      </c>
      <c r="B189" s="11" t="s">
        <v>151</v>
      </c>
      <c r="C189" s="11" t="s">
        <v>2927</v>
      </c>
      <c r="D189" s="7">
        <v>4</v>
      </c>
      <c r="E189" s="12">
        <f t="shared" si="6"/>
        <v>500</v>
      </c>
      <c r="F189" s="13">
        <f t="shared" si="7"/>
        <v>2000</v>
      </c>
      <c r="G189" s="14">
        <f>Data_input!$F189*IF(Data_input!$E189&lt;3000,70%,60%)</f>
        <v>1400</v>
      </c>
      <c r="H189" s="14">
        <f>Data_input!$F189*10%</f>
        <v>200</v>
      </c>
      <c r="I189" s="14">
        <f>Data_input!$F189*10%</f>
        <v>200</v>
      </c>
      <c r="J189" s="14">
        <f>SUM(Table1[[#This Row],[COGS]:[OPERATIONAL COST]])</f>
        <v>1800</v>
      </c>
      <c r="K189" s="14">
        <f>Data_input!$F189-Data_input!$G189-Data_input!$H189-Data_input!$I189</f>
        <v>200</v>
      </c>
      <c r="L189" s="8" t="s">
        <v>2948</v>
      </c>
      <c r="M189" s="16" t="str">
        <f>TEXT(Table1[[#This Row],[DATE]],"mmm")</f>
        <v>Jan</v>
      </c>
      <c r="N189" s="7">
        <f t="shared" si="8"/>
        <v>2022</v>
      </c>
      <c r="O189" s="7">
        <f>IF(COUNTIF(B$4:$B189,B189)=1,1,0)</f>
        <v>0</v>
      </c>
      <c r="P189" s="8" t="s">
        <v>2919</v>
      </c>
      <c r="Q189" s="9"/>
    </row>
    <row r="190" spans="1:17" x14ac:dyDescent="0.25">
      <c r="A190" s="17">
        <v>44580</v>
      </c>
      <c r="B190" s="11" t="s">
        <v>151</v>
      </c>
      <c r="C190" s="11" t="s">
        <v>2923</v>
      </c>
      <c r="D190" s="7">
        <v>5</v>
      </c>
      <c r="E190" s="12">
        <f t="shared" si="6"/>
        <v>2500</v>
      </c>
      <c r="F190" s="13">
        <f t="shared" si="7"/>
        <v>12500</v>
      </c>
      <c r="G190" s="14">
        <f>Data_input!$F190*IF(Data_input!$E190&lt;3000,70%,60%)</f>
        <v>8750</v>
      </c>
      <c r="H190" s="14">
        <f>Data_input!$F190*10%</f>
        <v>1250</v>
      </c>
      <c r="I190" s="14">
        <f>Data_input!$F190*10%</f>
        <v>1250</v>
      </c>
      <c r="J190" s="14">
        <f>SUM(Table1[[#This Row],[COGS]:[OPERATIONAL COST]])</f>
        <v>11250</v>
      </c>
      <c r="K190" s="14">
        <f>Data_input!$F190-Data_input!$G190-Data_input!$H190-Data_input!$I190</f>
        <v>1250</v>
      </c>
      <c r="L190" s="15" t="s">
        <v>2948</v>
      </c>
      <c r="M190" s="16" t="str">
        <f>TEXT(Table1[[#This Row],[DATE]],"mmm")</f>
        <v>Jan</v>
      </c>
      <c r="N190" s="7">
        <f t="shared" si="8"/>
        <v>2022</v>
      </c>
      <c r="O190" s="7">
        <f>IF(COUNTIF(B$4:$B190,B190)=1,1,0)</f>
        <v>0</v>
      </c>
      <c r="P190" s="8" t="s">
        <v>2919</v>
      </c>
      <c r="Q190" s="9"/>
    </row>
    <row r="191" spans="1:17" x14ac:dyDescent="0.25">
      <c r="A191" s="17">
        <v>44581</v>
      </c>
      <c r="B191" s="11" t="s">
        <v>152</v>
      </c>
      <c r="C191" s="11" t="s">
        <v>2925</v>
      </c>
      <c r="D191" s="7">
        <v>8</v>
      </c>
      <c r="E191" s="12">
        <f t="shared" si="6"/>
        <v>1200</v>
      </c>
      <c r="F191" s="13">
        <f t="shared" si="7"/>
        <v>9600</v>
      </c>
      <c r="G191" s="14">
        <f>Data_input!$F191*IF(Data_input!$E191&lt;3000,70%,60%)</f>
        <v>6720</v>
      </c>
      <c r="H191" s="14">
        <f>Data_input!$F191*10%</f>
        <v>960</v>
      </c>
      <c r="I191" s="14">
        <f>Data_input!$F191*10%</f>
        <v>960</v>
      </c>
      <c r="J191" s="14">
        <f>SUM(Table1[[#This Row],[COGS]:[OPERATIONAL COST]])</f>
        <v>8640</v>
      </c>
      <c r="K191" s="14">
        <f>Data_input!$F191-Data_input!$G191-Data_input!$H191-Data_input!$I191</f>
        <v>960</v>
      </c>
      <c r="L191" s="8" t="s">
        <v>2944</v>
      </c>
      <c r="M191" s="16" t="str">
        <f>TEXT(Table1[[#This Row],[DATE]],"mmm")</f>
        <v>Jan</v>
      </c>
      <c r="N191" s="7">
        <f t="shared" si="8"/>
        <v>2022</v>
      </c>
      <c r="O191" s="7">
        <f>IF(COUNTIF(B$4:$B191,B191)=1,1,0)</f>
        <v>1</v>
      </c>
      <c r="P191" s="8" t="s">
        <v>2919</v>
      </c>
      <c r="Q191" s="9"/>
    </row>
    <row r="192" spans="1:17" x14ac:dyDescent="0.25">
      <c r="A192" s="17">
        <v>44581</v>
      </c>
      <c r="B192" s="11" t="s">
        <v>153</v>
      </c>
      <c r="C192" s="11" t="s">
        <v>2920</v>
      </c>
      <c r="D192" s="7">
        <v>2</v>
      </c>
      <c r="E192" s="12">
        <f t="shared" si="6"/>
        <v>1000</v>
      </c>
      <c r="F192" s="13">
        <f t="shared" si="7"/>
        <v>2000</v>
      </c>
      <c r="G192" s="14">
        <f>Data_input!$F192*IF(Data_input!$E192&lt;3000,70%,60%)</f>
        <v>1400</v>
      </c>
      <c r="H192" s="14">
        <f>Data_input!$F192*10%</f>
        <v>200</v>
      </c>
      <c r="I192" s="14">
        <f>Data_input!$F192*10%</f>
        <v>200</v>
      </c>
      <c r="J192" s="14">
        <f>SUM(Table1[[#This Row],[COGS]:[OPERATIONAL COST]])</f>
        <v>1800</v>
      </c>
      <c r="K192" s="14">
        <f>Data_input!$F192-Data_input!$G192-Data_input!$H192-Data_input!$I192</f>
        <v>200</v>
      </c>
      <c r="L192" s="15" t="s">
        <v>2946</v>
      </c>
      <c r="M192" s="16" t="str">
        <f>TEXT(Table1[[#This Row],[DATE]],"mmm")</f>
        <v>Jan</v>
      </c>
      <c r="N192" s="7">
        <f t="shared" si="8"/>
        <v>2022</v>
      </c>
      <c r="O192" s="7">
        <f>IF(COUNTIF(B$4:$B192,B192)=1,1,0)</f>
        <v>1</v>
      </c>
      <c r="P192" s="8" t="s">
        <v>2918</v>
      </c>
      <c r="Q192" s="9"/>
    </row>
    <row r="193" spans="1:17" x14ac:dyDescent="0.25">
      <c r="A193" s="17">
        <v>44581</v>
      </c>
      <c r="B193" s="11" t="s">
        <v>154</v>
      </c>
      <c r="C193" s="11" t="s">
        <v>2930</v>
      </c>
      <c r="D193" s="7">
        <v>1</v>
      </c>
      <c r="E193" s="12">
        <f t="shared" si="6"/>
        <v>4000</v>
      </c>
      <c r="F193" s="13">
        <f t="shared" si="7"/>
        <v>4000</v>
      </c>
      <c r="G193" s="14">
        <f>Data_input!$F193*IF(Data_input!$E193&lt;3000,70%,60%)</f>
        <v>2400</v>
      </c>
      <c r="H193" s="14">
        <f>Data_input!$F193*10%</f>
        <v>400</v>
      </c>
      <c r="I193" s="14">
        <f>Data_input!$F193*10%</f>
        <v>400</v>
      </c>
      <c r="J193" s="14">
        <f>SUM(Table1[[#This Row],[COGS]:[OPERATIONAL COST]])</f>
        <v>3200</v>
      </c>
      <c r="K193" s="14">
        <f>Data_input!$F193-Data_input!$G193-Data_input!$H193-Data_input!$I193</f>
        <v>800</v>
      </c>
      <c r="L193" s="8" t="s">
        <v>2947</v>
      </c>
      <c r="M193" s="16" t="str">
        <f>TEXT(Table1[[#This Row],[DATE]],"mmm")</f>
        <v>Jan</v>
      </c>
      <c r="N193" s="7">
        <f t="shared" si="8"/>
        <v>2022</v>
      </c>
      <c r="O193" s="7">
        <f>IF(COUNTIF(B$4:$B193,B193)=1,1,0)</f>
        <v>1</v>
      </c>
      <c r="P193" s="8" t="s">
        <v>2919</v>
      </c>
      <c r="Q193" s="9"/>
    </row>
    <row r="194" spans="1:17" x14ac:dyDescent="0.25">
      <c r="A194" s="17">
        <v>44581</v>
      </c>
      <c r="B194" s="11" t="s">
        <v>155</v>
      </c>
      <c r="C194" s="11" t="s">
        <v>2920</v>
      </c>
      <c r="D194" s="7">
        <v>7</v>
      </c>
      <c r="E194" s="12">
        <f t="shared" si="6"/>
        <v>1000</v>
      </c>
      <c r="F194" s="13">
        <f t="shared" si="7"/>
        <v>7000</v>
      </c>
      <c r="G194" s="14">
        <f>Data_input!$F194*IF(Data_input!$E194&lt;3000,70%,60%)</f>
        <v>4900</v>
      </c>
      <c r="H194" s="14">
        <f>Data_input!$F194*10%</f>
        <v>700</v>
      </c>
      <c r="I194" s="14">
        <f>Data_input!$F194*10%</f>
        <v>700</v>
      </c>
      <c r="J194" s="14">
        <f>SUM(Table1[[#This Row],[COGS]:[OPERATIONAL COST]])</f>
        <v>6300</v>
      </c>
      <c r="K194" s="14">
        <f>Data_input!$F194-Data_input!$G194-Data_input!$H194-Data_input!$I194</f>
        <v>700</v>
      </c>
      <c r="L194" s="15" t="s">
        <v>2945</v>
      </c>
      <c r="M194" s="16" t="str">
        <f>TEXT(Table1[[#This Row],[DATE]],"mmm")</f>
        <v>Jan</v>
      </c>
      <c r="N194" s="7">
        <f t="shared" si="8"/>
        <v>2022</v>
      </c>
      <c r="O194" s="7">
        <f>IF(COUNTIF(B$4:$B194,B194)=1,1,0)</f>
        <v>1</v>
      </c>
      <c r="P194" s="8" t="s">
        <v>2919</v>
      </c>
      <c r="Q194" s="9"/>
    </row>
    <row r="195" spans="1:17" x14ac:dyDescent="0.25">
      <c r="A195" s="17">
        <v>44581</v>
      </c>
      <c r="B195" s="11" t="s">
        <v>156</v>
      </c>
      <c r="C195" s="11" t="s">
        <v>2923</v>
      </c>
      <c r="D195" s="7">
        <v>8</v>
      </c>
      <c r="E195" s="12">
        <f t="shared" si="6"/>
        <v>2500</v>
      </c>
      <c r="F195" s="13">
        <f t="shared" si="7"/>
        <v>20000</v>
      </c>
      <c r="G195" s="14">
        <f>Data_input!$F195*IF(Data_input!$E195&lt;3000,70%,60%)</f>
        <v>14000</v>
      </c>
      <c r="H195" s="14">
        <f>Data_input!$F195*10%</f>
        <v>2000</v>
      </c>
      <c r="I195" s="14">
        <f>Data_input!$F195*10%</f>
        <v>2000</v>
      </c>
      <c r="J195" s="14">
        <f>SUM(Table1[[#This Row],[COGS]:[OPERATIONAL COST]])</f>
        <v>18000</v>
      </c>
      <c r="K195" s="14">
        <f>Data_input!$F195-Data_input!$G195-Data_input!$H195-Data_input!$I195</f>
        <v>2000</v>
      </c>
      <c r="L195" s="8" t="s">
        <v>2943</v>
      </c>
      <c r="M195" s="16" t="str">
        <f>TEXT(Table1[[#This Row],[DATE]],"mmm")</f>
        <v>Jan</v>
      </c>
      <c r="N195" s="7">
        <f t="shared" si="8"/>
        <v>2022</v>
      </c>
      <c r="O195" s="7">
        <f>IF(COUNTIF(B$4:$B195,B195)=1,1,0)</f>
        <v>1</v>
      </c>
      <c r="P195" s="8" t="s">
        <v>2919</v>
      </c>
      <c r="Q195" s="9"/>
    </row>
    <row r="196" spans="1:17" x14ac:dyDescent="0.25">
      <c r="A196" s="17">
        <v>44581</v>
      </c>
      <c r="B196" s="11" t="s">
        <v>157</v>
      </c>
      <c r="C196" s="11" t="s">
        <v>2924</v>
      </c>
      <c r="D196" s="7">
        <v>1</v>
      </c>
      <c r="E196" s="12">
        <f t="shared" ref="E196:E259" si="9">VLOOKUP(C196,$R$4:$S$12,2,FALSE)</f>
        <v>3500</v>
      </c>
      <c r="F196" s="13">
        <f t="shared" ref="F196:F259" si="10">D196*E196</f>
        <v>3500</v>
      </c>
      <c r="G196" s="14">
        <f>Data_input!$F196*IF(Data_input!$E196&lt;3000,70%,60%)</f>
        <v>2100</v>
      </c>
      <c r="H196" s="14">
        <f>Data_input!$F196*10%</f>
        <v>350</v>
      </c>
      <c r="I196" s="14">
        <f>Data_input!$F196*10%</f>
        <v>350</v>
      </c>
      <c r="J196" s="14">
        <f>SUM(Table1[[#This Row],[COGS]:[OPERATIONAL COST]])</f>
        <v>2800</v>
      </c>
      <c r="K196" s="14">
        <f>Data_input!$F196-Data_input!$G196-Data_input!$H196-Data_input!$I196</f>
        <v>700</v>
      </c>
      <c r="L196" s="15" t="s">
        <v>2948</v>
      </c>
      <c r="M196" s="16" t="str">
        <f>TEXT(Table1[[#This Row],[DATE]],"mmm")</f>
        <v>Jan</v>
      </c>
      <c r="N196" s="7">
        <f t="shared" ref="N196:N259" si="11">YEAR(A196)</f>
        <v>2022</v>
      </c>
      <c r="O196" s="7">
        <f>IF(COUNTIF(B$4:$B196,B196)=1,1,0)</f>
        <v>1</v>
      </c>
      <c r="P196" s="8" t="s">
        <v>2919</v>
      </c>
      <c r="Q196" s="9"/>
    </row>
    <row r="197" spans="1:17" x14ac:dyDescent="0.25">
      <c r="A197" s="17">
        <v>44581</v>
      </c>
      <c r="B197" s="11" t="s">
        <v>158</v>
      </c>
      <c r="C197" s="11" t="s">
        <v>2925</v>
      </c>
      <c r="D197" s="7">
        <v>2</v>
      </c>
      <c r="E197" s="12">
        <f t="shared" si="9"/>
        <v>1200</v>
      </c>
      <c r="F197" s="13">
        <f t="shared" si="10"/>
        <v>2400</v>
      </c>
      <c r="G197" s="14">
        <f>Data_input!$F197*IF(Data_input!$E197&lt;3000,70%,60%)</f>
        <v>1680</v>
      </c>
      <c r="H197" s="14">
        <f>Data_input!$F197*10%</f>
        <v>240</v>
      </c>
      <c r="I197" s="14">
        <f>Data_input!$F197*10%</f>
        <v>240</v>
      </c>
      <c r="J197" s="14">
        <f>SUM(Table1[[#This Row],[COGS]:[OPERATIONAL COST]])</f>
        <v>2160</v>
      </c>
      <c r="K197" s="14">
        <f>Data_input!$F197-Data_input!$G197-Data_input!$H197-Data_input!$I197</f>
        <v>240</v>
      </c>
      <c r="L197" s="8" t="s">
        <v>2944</v>
      </c>
      <c r="M197" s="16" t="str">
        <f>TEXT(Table1[[#This Row],[DATE]],"mmm")</f>
        <v>Jan</v>
      </c>
      <c r="N197" s="7">
        <f t="shared" si="11"/>
        <v>2022</v>
      </c>
      <c r="O197" s="7">
        <f>IF(COUNTIF(B$4:$B197,B197)=1,1,0)</f>
        <v>1</v>
      </c>
      <c r="P197" s="8" t="s">
        <v>2918</v>
      </c>
      <c r="Q197" s="9"/>
    </row>
    <row r="198" spans="1:17" x14ac:dyDescent="0.25">
      <c r="A198" s="17">
        <v>44581</v>
      </c>
      <c r="B198" s="11" t="s">
        <v>159</v>
      </c>
      <c r="C198" s="11" t="s">
        <v>2926</v>
      </c>
      <c r="D198" s="7">
        <v>4</v>
      </c>
      <c r="E198" s="12">
        <f t="shared" si="9"/>
        <v>450</v>
      </c>
      <c r="F198" s="13">
        <f t="shared" si="10"/>
        <v>1800</v>
      </c>
      <c r="G198" s="14">
        <f>Data_input!$F198*IF(Data_input!$E198&lt;3000,70%,60%)</f>
        <v>1260</v>
      </c>
      <c r="H198" s="14">
        <f>Data_input!$F198*10%</f>
        <v>180</v>
      </c>
      <c r="I198" s="14">
        <f>Data_input!$F198*10%</f>
        <v>180</v>
      </c>
      <c r="J198" s="14">
        <f>SUM(Table1[[#This Row],[COGS]:[OPERATIONAL COST]])</f>
        <v>1620</v>
      </c>
      <c r="K198" s="14">
        <f>Data_input!$F198-Data_input!$G198-Data_input!$H198-Data_input!$I198</f>
        <v>180</v>
      </c>
      <c r="L198" s="15" t="s">
        <v>2945</v>
      </c>
      <c r="M198" s="16" t="str">
        <f>TEXT(Table1[[#This Row],[DATE]],"mmm")</f>
        <v>Jan</v>
      </c>
      <c r="N198" s="7">
        <f t="shared" si="11"/>
        <v>2022</v>
      </c>
      <c r="O198" s="7">
        <f>IF(COUNTIF(B$4:$B198,B198)=1,1,0)</f>
        <v>1</v>
      </c>
      <c r="P198" s="8" t="s">
        <v>2919</v>
      </c>
      <c r="Q198" s="9"/>
    </row>
    <row r="199" spans="1:17" x14ac:dyDescent="0.25">
      <c r="A199" s="17">
        <v>44582</v>
      </c>
      <c r="B199" s="11" t="s">
        <v>160</v>
      </c>
      <c r="C199" s="11" t="s">
        <v>2927</v>
      </c>
      <c r="D199" s="7">
        <v>6</v>
      </c>
      <c r="E199" s="12">
        <f t="shared" si="9"/>
        <v>500</v>
      </c>
      <c r="F199" s="13">
        <f t="shared" si="10"/>
        <v>3000</v>
      </c>
      <c r="G199" s="14">
        <f>Data_input!$F199*IF(Data_input!$E199&lt;3000,70%,60%)</f>
        <v>2100</v>
      </c>
      <c r="H199" s="14">
        <f>Data_input!$F199*10%</f>
        <v>300</v>
      </c>
      <c r="I199" s="14">
        <f>Data_input!$F199*10%</f>
        <v>300</v>
      </c>
      <c r="J199" s="14">
        <f>SUM(Table1[[#This Row],[COGS]:[OPERATIONAL COST]])</f>
        <v>2700</v>
      </c>
      <c r="K199" s="14">
        <f>Data_input!$F199-Data_input!$G199-Data_input!$H199-Data_input!$I199</f>
        <v>300</v>
      </c>
      <c r="L199" s="8" t="s">
        <v>2943</v>
      </c>
      <c r="M199" s="16" t="str">
        <f>TEXT(Table1[[#This Row],[DATE]],"mmm")</f>
        <v>Jan</v>
      </c>
      <c r="N199" s="7">
        <f t="shared" si="11"/>
        <v>2022</v>
      </c>
      <c r="O199" s="7">
        <f>IF(COUNTIF(B$4:$B199,B199)=1,1,0)</f>
        <v>1</v>
      </c>
      <c r="P199" s="8" t="s">
        <v>2919</v>
      </c>
      <c r="Q199" s="9"/>
    </row>
    <row r="200" spans="1:17" x14ac:dyDescent="0.25">
      <c r="A200" s="17">
        <v>44582</v>
      </c>
      <c r="B200" s="11" t="s">
        <v>161</v>
      </c>
      <c r="C200" s="11" t="s">
        <v>2928</v>
      </c>
      <c r="D200" s="7">
        <v>7</v>
      </c>
      <c r="E200" s="12">
        <f t="shared" si="9"/>
        <v>1000</v>
      </c>
      <c r="F200" s="13">
        <f t="shared" si="10"/>
        <v>7000</v>
      </c>
      <c r="G200" s="14">
        <f>Data_input!$F200*IF(Data_input!$E200&lt;3000,70%,60%)</f>
        <v>4900</v>
      </c>
      <c r="H200" s="14">
        <f>Data_input!$F200*10%</f>
        <v>700</v>
      </c>
      <c r="I200" s="14">
        <f>Data_input!$F200*10%</f>
        <v>700</v>
      </c>
      <c r="J200" s="14">
        <f>SUM(Table1[[#This Row],[COGS]:[OPERATIONAL COST]])</f>
        <v>6300</v>
      </c>
      <c r="K200" s="14">
        <f>Data_input!$F200-Data_input!$G200-Data_input!$H200-Data_input!$I200</f>
        <v>700</v>
      </c>
      <c r="L200" s="15" t="s">
        <v>2948</v>
      </c>
      <c r="M200" s="16" t="str">
        <f>TEXT(Table1[[#This Row],[DATE]],"mmm")</f>
        <v>Jan</v>
      </c>
      <c r="N200" s="7">
        <f t="shared" si="11"/>
        <v>2022</v>
      </c>
      <c r="O200" s="7">
        <f>IF(COUNTIF(B$4:$B200,B200)=1,1,0)</f>
        <v>1</v>
      </c>
      <c r="P200" s="8" t="s">
        <v>2919</v>
      </c>
      <c r="Q200" s="9"/>
    </row>
    <row r="201" spans="1:17" x14ac:dyDescent="0.25">
      <c r="A201" s="17">
        <v>44582</v>
      </c>
      <c r="B201" s="11" t="s">
        <v>162</v>
      </c>
      <c r="C201" s="11" t="s">
        <v>2929</v>
      </c>
      <c r="D201" s="7">
        <v>4</v>
      </c>
      <c r="E201" s="12">
        <f t="shared" si="9"/>
        <v>3200</v>
      </c>
      <c r="F201" s="13">
        <f t="shared" si="10"/>
        <v>12800</v>
      </c>
      <c r="G201" s="14">
        <f>Data_input!$F201*IF(Data_input!$E201&lt;3000,70%,60%)</f>
        <v>7680</v>
      </c>
      <c r="H201" s="14">
        <f>Data_input!$F201*10%</f>
        <v>1280</v>
      </c>
      <c r="I201" s="14">
        <f>Data_input!$F201*10%</f>
        <v>1280</v>
      </c>
      <c r="J201" s="14">
        <f>SUM(Table1[[#This Row],[COGS]:[OPERATIONAL COST]])</f>
        <v>10240</v>
      </c>
      <c r="K201" s="14">
        <f>Data_input!$F201-Data_input!$G201-Data_input!$H201-Data_input!$I201</f>
        <v>2560</v>
      </c>
      <c r="L201" s="8" t="s">
        <v>2944</v>
      </c>
      <c r="M201" s="16" t="str">
        <f>TEXT(Table1[[#This Row],[DATE]],"mmm")</f>
        <v>Jan</v>
      </c>
      <c r="N201" s="7">
        <f t="shared" si="11"/>
        <v>2022</v>
      </c>
      <c r="O201" s="7">
        <f>IF(COUNTIF(B$4:$B201,B201)=1,1,0)</f>
        <v>1</v>
      </c>
      <c r="P201" s="8" t="s">
        <v>2919</v>
      </c>
      <c r="Q201" s="9"/>
    </row>
    <row r="202" spans="1:17" x14ac:dyDescent="0.25">
      <c r="A202" s="17">
        <v>44582</v>
      </c>
      <c r="B202" s="11" t="s">
        <v>163</v>
      </c>
      <c r="C202" s="11" t="s">
        <v>2930</v>
      </c>
      <c r="D202" s="7">
        <v>1</v>
      </c>
      <c r="E202" s="12">
        <f t="shared" si="9"/>
        <v>4000</v>
      </c>
      <c r="F202" s="13">
        <f t="shared" si="10"/>
        <v>4000</v>
      </c>
      <c r="G202" s="14">
        <f>Data_input!$F202*IF(Data_input!$E202&lt;3000,70%,60%)</f>
        <v>2400</v>
      </c>
      <c r="H202" s="14">
        <f>Data_input!$F202*10%</f>
        <v>400</v>
      </c>
      <c r="I202" s="14">
        <f>Data_input!$F202*10%</f>
        <v>400</v>
      </c>
      <c r="J202" s="14">
        <f>SUM(Table1[[#This Row],[COGS]:[OPERATIONAL COST]])</f>
        <v>3200</v>
      </c>
      <c r="K202" s="14">
        <f>Data_input!$F202-Data_input!$G202-Data_input!$H202-Data_input!$I202</f>
        <v>800</v>
      </c>
      <c r="L202" s="15" t="s">
        <v>2945</v>
      </c>
      <c r="M202" s="16" t="str">
        <f>TEXT(Table1[[#This Row],[DATE]],"mmm")</f>
        <v>Jan</v>
      </c>
      <c r="N202" s="7">
        <f t="shared" si="11"/>
        <v>2022</v>
      </c>
      <c r="O202" s="7">
        <f>IF(COUNTIF(B$4:$B202,B202)=1,1,0)</f>
        <v>1</v>
      </c>
      <c r="P202" s="8" t="s">
        <v>2919</v>
      </c>
      <c r="Q202" s="9"/>
    </row>
    <row r="203" spans="1:17" x14ac:dyDescent="0.25">
      <c r="A203" s="17">
        <v>44582</v>
      </c>
      <c r="B203" s="11" t="s">
        <v>164</v>
      </c>
      <c r="C203" s="11" t="s">
        <v>2930</v>
      </c>
      <c r="D203" s="7">
        <v>2</v>
      </c>
      <c r="E203" s="12">
        <f t="shared" si="9"/>
        <v>4000</v>
      </c>
      <c r="F203" s="13">
        <f t="shared" si="10"/>
        <v>8000</v>
      </c>
      <c r="G203" s="14">
        <f>Data_input!$F203*IF(Data_input!$E203&lt;3000,70%,60%)</f>
        <v>4800</v>
      </c>
      <c r="H203" s="14">
        <f>Data_input!$F203*10%</f>
        <v>800</v>
      </c>
      <c r="I203" s="14">
        <f>Data_input!$F203*10%</f>
        <v>800</v>
      </c>
      <c r="J203" s="14">
        <f>SUM(Table1[[#This Row],[COGS]:[OPERATIONAL COST]])</f>
        <v>6400</v>
      </c>
      <c r="K203" s="14">
        <f>Data_input!$F203-Data_input!$G203-Data_input!$H203-Data_input!$I203</f>
        <v>1600</v>
      </c>
      <c r="L203" s="8" t="s">
        <v>2943</v>
      </c>
      <c r="M203" s="16" t="str">
        <f>TEXT(Table1[[#This Row],[DATE]],"mmm")</f>
        <v>Jan</v>
      </c>
      <c r="N203" s="7">
        <f t="shared" si="11"/>
        <v>2022</v>
      </c>
      <c r="O203" s="7">
        <f>IF(COUNTIF(B$4:$B203,B203)=1,1,0)</f>
        <v>1</v>
      </c>
      <c r="P203" s="8" t="s">
        <v>2919</v>
      </c>
      <c r="Q203" s="9"/>
    </row>
    <row r="204" spans="1:17" x14ac:dyDescent="0.25">
      <c r="A204" s="17">
        <v>44582</v>
      </c>
      <c r="B204" s="11" t="s">
        <v>165</v>
      </c>
      <c r="C204" s="11" t="s">
        <v>2930</v>
      </c>
      <c r="D204" s="7">
        <v>1</v>
      </c>
      <c r="E204" s="12">
        <f t="shared" si="9"/>
        <v>4000</v>
      </c>
      <c r="F204" s="13">
        <f t="shared" si="10"/>
        <v>4000</v>
      </c>
      <c r="G204" s="14">
        <f>Data_input!$F204*IF(Data_input!$E204&lt;3000,70%,60%)</f>
        <v>2400</v>
      </c>
      <c r="H204" s="14">
        <f>Data_input!$F204*10%</f>
        <v>400</v>
      </c>
      <c r="I204" s="14">
        <f>Data_input!$F204*10%</f>
        <v>400</v>
      </c>
      <c r="J204" s="14">
        <f>SUM(Table1[[#This Row],[COGS]:[OPERATIONAL COST]])</f>
        <v>3200</v>
      </c>
      <c r="K204" s="14">
        <f>Data_input!$F204-Data_input!$G204-Data_input!$H204-Data_input!$I204</f>
        <v>800</v>
      </c>
      <c r="L204" s="15" t="s">
        <v>2948</v>
      </c>
      <c r="M204" s="16" t="str">
        <f>TEXT(Table1[[#This Row],[DATE]],"mmm")</f>
        <v>Jan</v>
      </c>
      <c r="N204" s="7">
        <f t="shared" si="11"/>
        <v>2022</v>
      </c>
      <c r="O204" s="7">
        <f>IF(COUNTIF(B$4:$B204,B204)=1,1,0)</f>
        <v>1</v>
      </c>
      <c r="P204" s="8" t="s">
        <v>2919</v>
      </c>
      <c r="Q204" s="9"/>
    </row>
    <row r="205" spans="1:17" x14ac:dyDescent="0.25">
      <c r="A205" s="17">
        <v>44582</v>
      </c>
      <c r="B205" s="11" t="s">
        <v>166</v>
      </c>
      <c r="C205" s="11" t="s">
        <v>2924</v>
      </c>
      <c r="D205" s="7">
        <v>6</v>
      </c>
      <c r="E205" s="12">
        <f t="shared" si="9"/>
        <v>3500</v>
      </c>
      <c r="F205" s="13">
        <f t="shared" si="10"/>
        <v>21000</v>
      </c>
      <c r="G205" s="14">
        <f>Data_input!$F205*IF(Data_input!$E205&lt;3000,70%,60%)</f>
        <v>12600</v>
      </c>
      <c r="H205" s="14">
        <f>Data_input!$F205*10%</f>
        <v>2100</v>
      </c>
      <c r="I205" s="14">
        <f>Data_input!$F205*10%</f>
        <v>2100</v>
      </c>
      <c r="J205" s="14">
        <f>SUM(Table1[[#This Row],[COGS]:[OPERATIONAL COST]])</f>
        <v>16800</v>
      </c>
      <c r="K205" s="14">
        <f>Data_input!$F205-Data_input!$G205-Data_input!$H205-Data_input!$I205</f>
        <v>4200</v>
      </c>
      <c r="L205" s="8" t="s">
        <v>2944</v>
      </c>
      <c r="M205" s="16" t="str">
        <f>TEXT(Table1[[#This Row],[DATE]],"mmm")</f>
        <v>Jan</v>
      </c>
      <c r="N205" s="7">
        <f t="shared" si="11"/>
        <v>2022</v>
      </c>
      <c r="O205" s="7">
        <f>IF(COUNTIF(B$4:$B205,B205)=1,1,0)</f>
        <v>1</v>
      </c>
      <c r="P205" s="8" t="s">
        <v>2919</v>
      </c>
      <c r="Q205" s="9"/>
    </row>
    <row r="206" spans="1:17" x14ac:dyDescent="0.25">
      <c r="A206" s="17">
        <v>44582</v>
      </c>
      <c r="B206" s="11" t="s">
        <v>167</v>
      </c>
      <c r="C206" s="11" t="s">
        <v>2925</v>
      </c>
      <c r="D206" s="7">
        <v>1</v>
      </c>
      <c r="E206" s="12">
        <f t="shared" si="9"/>
        <v>1200</v>
      </c>
      <c r="F206" s="13">
        <f t="shared" si="10"/>
        <v>1200</v>
      </c>
      <c r="G206" s="14">
        <f>Data_input!$F206*IF(Data_input!$E206&lt;3000,70%,60%)</f>
        <v>840</v>
      </c>
      <c r="H206" s="14">
        <f>Data_input!$F206*10%</f>
        <v>120</v>
      </c>
      <c r="I206" s="14">
        <f>Data_input!$F206*10%</f>
        <v>120</v>
      </c>
      <c r="J206" s="14">
        <f>SUM(Table1[[#This Row],[COGS]:[OPERATIONAL COST]])</f>
        <v>1080</v>
      </c>
      <c r="K206" s="14">
        <f>Data_input!$F206-Data_input!$G206-Data_input!$H206-Data_input!$I206</f>
        <v>120</v>
      </c>
      <c r="L206" s="15" t="s">
        <v>2945</v>
      </c>
      <c r="M206" s="16" t="str">
        <f>TEXT(Table1[[#This Row],[DATE]],"mmm")</f>
        <v>Jan</v>
      </c>
      <c r="N206" s="7">
        <f t="shared" si="11"/>
        <v>2022</v>
      </c>
      <c r="O206" s="7">
        <f>IF(COUNTIF(B$4:$B206,B206)=1,1,0)</f>
        <v>1</v>
      </c>
      <c r="P206" s="8" t="s">
        <v>2919</v>
      </c>
      <c r="Q206" s="9"/>
    </row>
    <row r="207" spans="1:17" x14ac:dyDescent="0.25">
      <c r="A207" s="17">
        <v>44582</v>
      </c>
      <c r="B207" s="11" t="s">
        <v>167</v>
      </c>
      <c r="C207" s="11" t="s">
        <v>2926</v>
      </c>
      <c r="D207" s="7">
        <v>1</v>
      </c>
      <c r="E207" s="12">
        <f t="shared" si="9"/>
        <v>450</v>
      </c>
      <c r="F207" s="13">
        <f t="shared" si="10"/>
        <v>450</v>
      </c>
      <c r="G207" s="14">
        <f>Data_input!$F207*IF(Data_input!$E207&lt;3000,70%,60%)</f>
        <v>315</v>
      </c>
      <c r="H207" s="14">
        <f>Data_input!$F207*10%</f>
        <v>45</v>
      </c>
      <c r="I207" s="14">
        <f>Data_input!$F207*10%</f>
        <v>45</v>
      </c>
      <c r="J207" s="14">
        <f>SUM(Table1[[#This Row],[COGS]:[OPERATIONAL COST]])</f>
        <v>405</v>
      </c>
      <c r="K207" s="14">
        <f>Data_input!$F207-Data_input!$G207-Data_input!$H207-Data_input!$I207</f>
        <v>45</v>
      </c>
      <c r="L207" s="8" t="s">
        <v>2945</v>
      </c>
      <c r="M207" s="16" t="str">
        <f>TEXT(Table1[[#This Row],[DATE]],"mmm")</f>
        <v>Jan</v>
      </c>
      <c r="N207" s="7">
        <f t="shared" si="11"/>
        <v>2022</v>
      </c>
      <c r="O207" s="7">
        <f>IF(COUNTIF(B$4:$B207,B207)=1,1,0)</f>
        <v>0</v>
      </c>
      <c r="P207" s="8" t="s">
        <v>2919</v>
      </c>
      <c r="Q207" s="9"/>
    </row>
    <row r="208" spans="1:17" x14ac:dyDescent="0.25">
      <c r="A208" s="17">
        <v>44582</v>
      </c>
      <c r="B208" s="11" t="s">
        <v>167</v>
      </c>
      <c r="C208" s="11" t="s">
        <v>2927</v>
      </c>
      <c r="D208" s="7">
        <v>1</v>
      </c>
      <c r="E208" s="12">
        <f t="shared" si="9"/>
        <v>500</v>
      </c>
      <c r="F208" s="13">
        <f t="shared" si="10"/>
        <v>500</v>
      </c>
      <c r="G208" s="14">
        <f>Data_input!$F208*IF(Data_input!$E208&lt;3000,70%,60%)</f>
        <v>350</v>
      </c>
      <c r="H208" s="14">
        <f>Data_input!$F208*10%</f>
        <v>50</v>
      </c>
      <c r="I208" s="14">
        <f>Data_input!$F208*10%</f>
        <v>50</v>
      </c>
      <c r="J208" s="14">
        <f>SUM(Table1[[#This Row],[COGS]:[OPERATIONAL COST]])</f>
        <v>450</v>
      </c>
      <c r="K208" s="14">
        <f>Data_input!$F208-Data_input!$G208-Data_input!$H208-Data_input!$I208</f>
        <v>50</v>
      </c>
      <c r="L208" s="15" t="s">
        <v>2945</v>
      </c>
      <c r="M208" s="16" t="str">
        <f>TEXT(Table1[[#This Row],[DATE]],"mmm")</f>
        <v>Jan</v>
      </c>
      <c r="N208" s="7">
        <f t="shared" si="11"/>
        <v>2022</v>
      </c>
      <c r="O208" s="7">
        <f>IF(COUNTIF(B$4:$B208,B208)=1,1,0)</f>
        <v>0</v>
      </c>
      <c r="P208" s="8" t="s">
        <v>2919</v>
      </c>
      <c r="Q208" s="9"/>
    </row>
    <row r="209" spans="1:17" x14ac:dyDescent="0.25">
      <c r="A209" s="17">
        <v>44583</v>
      </c>
      <c r="B209" s="11" t="s">
        <v>168</v>
      </c>
      <c r="C209" s="11" t="s">
        <v>2928</v>
      </c>
      <c r="D209" s="7">
        <v>3</v>
      </c>
      <c r="E209" s="12">
        <f t="shared" si="9"/>
        <v>1000</v>
      </c>
      <c r="F209" s="13">
        <f t="shared" si="10"/>
        <v>3000</v>
      </c>
      <c r="G209" s="14">
        <f>Data_input!$F209*IF(Data_input!$E209&lt;3000,70%,60%)</f>
        <v>2100</v>
      </c>
      <c r="H209" s="14">
        <f>Data_input!$F209*10%</f>
        <v>300</v>
      </c>
      <c r="I209" s="14">
        <f>Data_input!$F209*10%</f>
        <v>300</v>
      </c>
      <c r="J209" s="14">
        <f>SUM(Table1[[#This Row],[COGS]:[OPERATIONAL COST]])</f>
        <v>2700</v>
      </c>
      <c r="K209" s="14">
        <f>Data_input!$F209-Data_input!$G209-Data_input!$H209-Data_input!$I209</f>
        <v>300</v>
      </c>
      <c r="L209" s="8" t="s">
        <v>2943</v>
      </c>
      <c r="M209" s="16" t="str">
        <f>TEXT(Table1[[#This Row],[DATE]],"mmm")</f>
        <v>Jan</v>
      </c>
      <c r="N209" s="7">
        <f t="shared" si="11"/>
        <v>2022</v>
      </c>
      <c r="O209" s="7">
        <f>IF(COUNTIF(B$4:$B209,B209)=1,1,0)</f>
        <v>1</v>
      </c>
      <c r="P209" s="8" t="s">
        <v>2919</v>
      </c>
      <c r="Q209" s="9"/>
    </row>
    <row r="210" spans="1:17" x14ac:dyDescent="0.25">
      <c r="A210" s="17">
        <v>44583</v>
      </c>
      <c r="B210" s="11" t="s">
        <v>169</v>
      </c>
      <c r="C210" s="11" t="s">
        <v>2928</v>
      </c>
      <c r="D210" s="7">
        <v>4</v>
      </c>
      <c r="E210" s="12">
        <f t="shared" si="9"/>
        <v>1000</v>
      </c>
      <c r="F210" s="13">
        <f t="shared" si="10"/>
        <v>4000</v>
      </c>
      <c r="G210" s="14">
        <f>Data_input!$F210*IF(Data_input!$E210&lt;3000,70%,60%)</f>
        <v>2800</v>
      </c>
      <c r="H210" s="14">
        <f>Data_input!$F210*10%</f>
        <v>400</v>
      </c>
      <c r="I210" s="14">
        <f>Data_input!$F210*10%</f>
        <v>400</v>
      </c>
      <c r="J210" s="14">
        <f>SUM(Table1[[#This Row],[COGS]:[OPERATIONAL COST]])</f>
        <v>3600</v>
      </c>
      <c r="K210" s="14">
        <f>Data_input!$F210-Data_input!$G210-Data_input!$H210-Data_input!$I210</f>
        <v>400</v>
      </c>
      <c r="L210" s="15" t="s">
        <v>2948</v>
      </c>
      <c r="M210" s="16" t="str">
        <f>TEXT(Table1[[#This Row],[DATE]],"mmm")</f>
        <v>Jan</v>
      </c>
      <c r="N210" s="7">
        <f t="shared" si="11"/>
        <v>2022</v>
      </c>
      <c r="O210" s="7">
        <f>IF(COUNTIF(B$4:$B210,B210)=1,1,0)</f>
        <v>1</v>
      </c>
      <c r="P210" s="8" t="s">
        <v>2919</v>
      </c>
      <c r="Q210" s="9"/>
    </row>
    <row r="211" spans="1:17" x14ac:dyDescent="0.25">
      <c r="A211" s="17">
        <v>44583</v>
      </c>
      <c r="B211" s="11" t="s">
        <v>170</v>
      </c>
      <c r="C211" s="11" t="s">
        <v>2930</v>
      </c>
      <c r="D211" s="7">
        <v>1</v>
      </c>
      <c r="E211" s="12">
        <f t="shared" si="9"/>
        <v>4000</v>
      </c>
      <c r="F211" s="13">
        <f t="shared" si="10"/>
        <v>4000</v>
      </c>
      <c r="G211" s="14">
        <f>Data_input!$F211*IF(Data_input!$E211&lt;3000,70%,60%)</f>
        <v>2400</v>
      </c>
      <c r="H211" s="14">
        <f>Data_input!$F211*10%</f>
        <v>400</v>
      </c>
      <c r="I211" s="14">
        <f>Data_input!$F211*10%</f>
        <v>400</v>
      </c>
      <c r="J211" s="14">
        <f>SUM(Table1[[#This Row],[COGS]:[OPERATIONAL COST]])</f>
        <v>3200</v>
      </c>
      <c r="K211" s="14">
        <f>Data_input!$F211-Data_input!$G211-Data_input!$H211-Data_input!$I211</f>
        <v>800</v>
      </c>
      <c r="L211" s="8" t="s">
        <v>2944</v>
      </c>
      <c r="M211" s="16" t="str">
        <f>TEXT(Table1[[#This Row],[DATE]],"mmm")</f>
        <v>Jan</v>
      </c>
      <c r="N211" s="7">
        <f t="shared" si="11"/>
        <v>2022</v>
      </c>
      <c r="O211" s="7">
        <f>IF(COUNTIF(B$4:$B211,B211)=1,1,0)</f>
        <v>1</v>
      </c>
      <c r="P211" s="8" t="s">
        <v>2918</v>
      </c>
      <c r="Q211" s="9"/>
    </row>
    <row r="212" spans="1:17" x14ac:dyDescent="0.25">
      <c r="A212" s="17">
        <v>44583</v>
      </c>
      <c r="B212" s="11" t="s">
        <v>171</v>
      </c>
      <c r="C212" s="11" t="s">
        <v>2920</v>
      </c>
      <c r="D212" s="7">
        <v>2</v>
      </c>
      <c r="E212" s="12">
        <f t="shared" si="9"/>
        <v>1000</v>
      </c>
      <c r="F212" s="13">
        <f t="shared" si="10"/>
        <v>2000</v>
      </c>
      <c r="G212" s="14">
        <f>Data_input!$F212*IF(Data_input!$E212&lt;3000,70%,60%)</f>
        <v>1400</v>
      </c>
      <c r="H212" s="14">
        <f>Data_input!$F212*10%</f>
        <v>200</v>
      </c>
      <c r="I212" s="14">
        <f>Data_input!$F212*10%</f>
        <v>200</v>
      </c>
      <c r="J212" s="14">
        <f>SUM(Table1[[#This Row],[COGS]:[OPERATIONAL COST]])</f>
        <v>1800</v>
      </c>
      <c r="K212" s="14">
        <f>Data_input!$F212-Data_input!$G212-Data_input!$H212-Data_input!$I212</f>
        <v>200</v>
      </c>
      <c r="L212" s="15" t="s">
        <v>2946</v>
      </c>
      <c r="M212" s="16" t="str">
        <f>TEXT(Table1[[#This Row],[DATE]],"mmm")</f>
        <v>Jan</v>
      </c>
      <c r="N212" s="7">
        <f t="shared" si="11"/>
        <v>2022</v>
      </c>
      <c r="O212" s="7">
        <f>IF(COUNTIF(B$4:$B212,B212)=1,1,0)</f>
        <v>1</v>
      </c>
      <c r="P212" s="8" t="s">
        <v>2919</v>
      </c>
      <c r="Q212" s="9"/>
    </row>
    <row r="213" spans="1:17" x14ac:dyDescent="0.25">
      <c r="A213" s="17">
        <v>44583</v>
      </c>
      <c r="B213" s="11" t="s">
        <v>172</v>
      </c>
      <c r="C213" s="11" t="s">
        <v>2923</v>
      </c>
      <c r="D213" s="7">
        <v>4</v>
      </c>
      <c r="E213" s="12">
        <f t="shared" si="9"/>
        <v>2500</v>
      </c>
      <c r="F213" s="13">
        <f t="shared" si="10"/>
        <v>10000</v>
      </c>
      <c r="G213" s="14">
        <f>Data_input!$F213*IF(Data_input!$E213&lt;3000,70%,60%)</f>
        <v>7000</v>
      </c>
      <c r="H213" s="14">
        <f>Data_input!$F213*10%</f>
        <v>1000</v>
      </c>
      <c r="I213" s="14">
        <f>Data_input!$F213*10%</f>
        <v>1000</v>
      </c>
      <c r="J213" s="14">
        <f>SUM(Table1[[#This Row],[COGS]:[OPERATIONAL COST]])</f>
        <v>9000</v>
      </c>
      <c r="K213" s="14">
        <f>Data_input!$F213-Data_input!$G213-Data_input!$H213-Data_input!$I213</f>
        <v>1000</v>
      </c>
      <c r="L213" s="8" t="s">
        <v>2947</v>
      </c>
      <c r="M213" s="16" t="str">
        <f>TEXT(Table1[[#This Row],[DATE]],"mmm")</f>
        <v>Jan</v>
      </c>
      <c r="N213" s="7">
        <f t="shared" si="11"/>
        <v>2022</v>
      </c>
      <c r="O213" s="7">
        <f>IF(COUNTIF(B$4:$B213,B213)=1,1,0)</f>
        <v>1</v>
      </c>
      <c r="P213" s="8" t="s">
        <v>2918</v>
      </c>
      <c r="Q213" s="9"/>
    </row>
    <row r="214" spans="1:17" x14ac:dyDescent="0.25">
      <c r="A214" s="17">
        <v>44583</v>
      </c>
      <c r="B214" s="11" t="s">
        <v>173</v>
      </c>
      <c r="C214" s="11" t="s">
        <v>2920</v>
      </c>
      <c r="D214" s="7">
        <v>1</v>
      </c>
      <c r="E214" s="12">
        <f t="shared" si="9"/>
        <v>1000</v>
      </c>
      <c r="F214" s="13">
        <f t="shared" si="10"/>
        <v>1000</v>
      </c>
      <c r="G214" s="14">
        <f>Data_input!$F214*IF(Data_input!$E214&lt;3000,70%,60%)</f>
        <v>700</v>
      </c>
      <c r="H214" s="14">
        <f>Data_input!$F214*10%</f>
        <v>100</v>
      </c>
      <c r="I214" s="14">
        <f>Data_input!$F214*10%</f>
        <v>100</v>
      </c>
      <c r="J214" s="14">
        <f>SUM(Table1[[#This Row],[COGS]:[OPERATIONAL COST]])</f>
        <v>900</v>
      </c>
      <c r="K214" s="14">
        <f>Data_input!$F214-Data_input!$G214-Data_input!$H214-Data_input!$I214</f>
        <v>100</v>
      </c>
      <c r="L214" s="15" t="s">
        <v>2946</v>
      </c>
      <c r="M214" s="16" t="str">
        <f>TEXT(Table1[[#This Row],[DATE]],"mmm")</f>
        <v>Jan</v>
      </c>
      <c r="N214" s="7">
        <f t="shared" si="11"/>
        <v>2022</v>
      </c>
      <c r="O214" s="7">
        <f>IF(COUNTIF(B$4:$B214,B214)=1,1,0)</f>
        <v>1</v>
      </c>
      <c r="P214" s="8" t="s">
        <v>2919</v>
      </c>
      <c r="Q214" s="9"/>
    </row>
    <row r="215" spans="1:17" x14ac:dyDescent="0.25">
      <c r="A215" s="17">
        <v>44583</v>
      </c>
      <c r="B215" s="11" t="s">
        <v>174</v>
      </c>
      <c r="C215" s="11" t="s">
        <v>2923</v>
      </c>
      <c r="D215" s="7">
        <v>1</v>
      </c>
      <c r="E215" s="12">
        <f t="shared" si="9"/>
        <v>2500</v>
      </c>
      <c r="F215" s="13">
        <f t="shared" si="10"/>
        <v>2500</v>
      </c>
      <c r="G215" s="14">
        <f>Data_input!$F215*IF(Data_input!$E215&lt;3000,70%,60%)</f>
        <v>1750</v>
      </c>
      <c r="H215" s="14">
        <f>Data_input!$F215*10%</f>
        <v>250</v>
      </c>
      <c r="I215" s="14">
        <f>Data_input!$F215*10%</f>
        <v>250</v>
      </c>
      <c r="J215" s="14">
        <f>SUM(Table1[[#This Row],[COGS]:[OPERATIONAL COST]])</f>
        <v>2250</v>
      </c>
      <c r="K215" s="14">
        <f>Data_input!$F215-Data_input!$G215-Data_input!$H215-Data_input!$I215</f>
        <v>250</v>
      </c>
      <c r="L215" s="8" t="s">
        <v>2947</v>
      </c>
      <c r="M215" s="16" t="str">
        <f>TEXT(Table1[[#This Row],[DATE]],"mmm")</f>
        <v>Jan</v>
      </c>
      <c r="N215" s="7">
        <f t="shared" si="11"/>
        <v>2022</v>
      </c>
      <c r="O215" s="7">
        <f>IF(COUNTIF(B$4:$B215,B215)=1,1,0)</f>
        <v>1</v>
      </c>
      <c r="P215" s="8" t="s">
        <v>2919</v>
      </c>
      <c r="Q215" s="9"/>
    </row>
    <row r="216" spans="1:17" x14ac:dyDescent="0.25">
      <c r="A216" s="17">
        <v>44583</v>
      </c>
      <c r="B216" s="11" t="s">
        <v>175</v>
      </c>
      <c r="C216" s="11" t="s">
        <v>2930</v>
      </c>
      <c r="D216" s="7">
        <v>3</v>
      </c>
      <c r="E216" s="12">
        <f t="shared" si="9"/>
        <v>4000</v>
      </c>
      <c r="F216" s="13">
        <f t="shared" si="10"/>
        <v>12000</v>
      </c>
      <c r="G216" s="14">
        <f>Data_input!$F216*IF(Data_input!$E216&lt;3000,70%,60%)</f>
        <v>7200</v>
      </c>
      <c r="H216" s="14">
        <f>Data_input!$F216*10%</f>
        <v>1200</v>
      </c>
      <c r="I216" s="14">
        <f>Data_input!$F216*10%</f>
        <v>1200</v>
      </c>
      <c r="J216" s="14">
        <f>SUM(Table1[[#This Row],[COGS]:[OPERATIONAL COST]])</f>
        <v>9600</v>
      </c>
      <c r="K216" s="14">
        <f>Data_input!$F216-Data_input!$G216-Data_input!$H216-Data_input!$I216</f>
        <v>2400</v>
      </c>
      <c r="L216" s="15" t="s">
        <v>2945</v>
      </c>
      <c r="M216" s="16" t="str">
        <f>TEXT(Table1[[#This Row],[DATE]],"mmm")</f>
        <v>Jan</v>
      </c>
      <c r="N216" s="7">
        <f t="shared" si="11"/>
        <v>2022</v>
      </c>
      <c r="O216" s="7">
        <f>IF(COUNTIF(B$4:$B216,B216)=1,1,0)</f>
        <v>1</v>
      </c>
      <c r="P216" s="8" t="s">
        <v>2919</v>
      </c>
      <c r="Q216" s="9"/>
    </row>
    <row r="217" spans="1:17" x14ac:dyDescent="0.25">
      <c r="A217" s="17">
        <v>44584</v>
      </c>
      <c r="B217" s="11" t="s">
        <v>176</v>
      </c>
      <c r="C217" s="11" t="s">
        <v>2924</v>
      </c>
      <c r="D217" s="7">
        <v>2</v>
      </c>
      <c r="E217" s="12">
        <f t="shared" si="9"/>
        <v>3500</v>
      </c>
      <c r="F217" s="13">
        <f t="shared" si="10"/>
        <v>7000</v>
      </c>
      <c r="G217" s="14">
        <f>Data_input!$F217*IF(Data_input!$E217&lt;3000,70%,60%)</f>
        <v>4200</v>
      </c>
      <c r="H217" s="14">
        <f>Data_input!$F217*10%</f>
        <v>700</v>
      </c>
      <c r="I217" s="14">
        <f>Data_input!$F217*10%</f>
        <v>700</v>
      </c>
      <c r="J217" s="14">
        <f>SUM(Table1[[#This Row],[COGS]:[OPERATIONAL COST]])</f>
        <v>5600</v>
      </c>
      <c r="K217" s="14">
        <f>Data_input!$F217-Data_input!$G217-Data_input!$H217-Data_input!$I217</f>
        <v>1400</v>
      </c>
      <c r="L217" s="8" t="s">
        <v>2943</v>
      </c>
      <c r="M217" s="16" t="str">
        <f>TEXT(Table1[[#This Row],[DATE]],"mmm")</f>
        <v>Jan</v>
      </c>
      <c r="N217" s="7">
        <f t="shared" si="11"/>
        <v>2022</v>
      </c>
      <c r="O217" s="7">
        <f>IF(COUNTIF(B$4:$B217,B217)=1,1,0)</f>
        <v>1</v>
      </c>
      <c r="P217" s="8" t="s">
        <v>2919</v>
      </c>
      <c r="Q217" s="9"/>
    </row>
    <row r="218" spans="1:17" x14ac:dyDescent="0.25">
      <c r="A218" s="17">
        <v>44584</v>
      </c>
      <c r="B218" s="11" t="s">
        <v>177</v>
      </c>
      <c r="C218" s="11" t="s">
        <v>2925</v>
      </c>
      <c r="D218" s="7">
        <v>3</v>
      </c>
      <c r="E218" s="12">
        <f t="shared" si="9"/>
        <v>1200</v>
      </c>
      <c r="F218" s="13">
        <f t="shared" si="10"/>
        <v>3600</v>
      </c>
      <c r="G218" s="14">
        <f>Data_input!$F218*IF(Data_input!$E218&lt;3000,70%,60%)</f>
        <v>2520</v>
      </c>
      <c r="H218" s="14">
        <f>Data_input!$F218*10%</f>
        <v>360</v>
      </c>
      <c r="I218" s="14">
        <f>Data_input!$F218*10%</f>
        <v>360</v>
      </c>
      <c r="J218" s="14">
        <f>SUM(Table1[[#This Row],[COGS]:[OPERATIONAL COST]])</f>
        <v>3240</v>
      </c>
      <c r="K218" s="14">
        <f>Data_input!$F218-Data_input!$G218-Data_input!$H218-Data_input!$I218</f>
        <v>360</v>
      </c>
      <c r="L218" s="15" t="s">
        <v>2948</v>
      </c>
      <c r="M218" s="16" t="str">
        <f>TEXT(Table1[[#This Row],[DATE]],"mmm")</f>
        <v>Jan</v>
      </c>
      <c r="N218" s="7">
        <f t="shared" si="11"/>
        <v>2022</v>
      </c>
      <c r="O218" s="7">
        <f>IF(COUNTIF(B$4:$B218,B218)=1,1,0)</f>
        <v>1</v>
      </c>
      <c r="P218" s="8" t="s">
        <v>2919</v>
      </c>
      <c r="Q218" s="9"/>
    </row>
    <row r="219" spans="1:17" x14ac:dyDescent="0.25">
      <c r="A219" s="17">
        <v>44584</v>
      </c>
      <c r="B219" s="11" t="s">
        <v>178</v>
      </c>
      <c r="C219" s="11" t="s">
        <v>2926</v>
      </c>
      <c r="D219" s="7">
        <v>4</v>
      </c>
      <c r="E219" s="12">
        <f t="shared" si="9"/>
        <v>450</v>
      </c>
      <c r="F219" s="13">
        <f t="shared" si="10"/>
        <v>1800</v>
      </c>
      <c r="G219" s="14">
        <f>Data_input!$F219*IF(Data_input!$E219&lt;3000,70%,60%)</f>
        <v>1260</v>
      </c>
      <c r="H219" s="14">
        <f>Data_input!$F219*10%</f>
        <v>180</v>
      </c>
      <c r="I219" s="14">
        <f>Data_input!$F219*10%</f>
        <v>180</v>
      </c>
      <c r="J219" s="14">
        <f>SUM(Table1[[#This Row],[COGS]:[OPERATIONAL COST]])</f>
        <v>1620</v>
      </c>
      <c r="K219" s="14">
        <f>Data_input!$F219-Data_input!$G219-Data_input!$H219-Data_input!$I219</f>
        <v>180</v>
      </c>
      <c r="L219" s="8" t="s">
        <v>2944</v>
      </c>
      <c r="M219" s="16" t="str">
        <f>TEXT(Table1[[#This Row],[DATE]],"mmm")</f>
        <v>Jan</v>
      </c>
      <c r="N219" s="7">
        <f t="shared" si="11"/>
        <v>2022</v>
      </c>
      <c r="O219" s="7">
        <f>IF(COUNTIF(B$4:$B219,B219)=1,1,0)</f>
        <v>1</v>
      </c>
      <c r="P219" s="8" t="s">
        <v>2919</v>
      </c>
      <c r="Q219" s="9"/>
    </row>
    <row r="220" spans="1:17" x14ac:dyDescent="0.25">
      <c r="A220" s="17">
        <v>44584</v>
      </c>
      <c r="B220" s="11" t="s">
        <v>179</v>
      </c>
      <c r="C220" s="11" t="s">
        <v>2920</v>
      </c>
      <c r="D220" s="7">
        <v>6</v>
      </c>
      <c r="E220" s="12">
        <f t="shared" si="9"/>
        <v>1000</v>
      </c>
      <c r="F220" s="13">
        <f t="shared" si="10"/>
        <v>6000</v>
      </c>
      <c r="G220" s="14">
        <f>Data_input!$F220*IF(Data_input!$E220&lt;3000,70%,60%)</f>
        <v>4200</v>
      </c>
      <c r="H220" s="14">
        <f>Data_input!$F220*10%</f>
        <v>600</v>
      </c>
      <c r="I220" s="14">
        <f>Data_input!$F220*10%</f>
        <v>600</v>
      </c>
      <c r="J220" s="14">
        <f>SUM(Table1[[#This Row],[COGS]:[OPERATIONAL COST]])</f>
        <v>5400</v>
      </c>
      <c r="K220" s="14">
        <f>Data_input!$F220-Data_input!$G220-Data_input!$H220-Data_input!$I220</f>
        <v>600</v>
      </c>
      <c r="L220" s="15" t="s">
        <v>2945</v>
      </c>
      <c r="M220" s="16" t="str">
        <f>TEXT(Table1[[#This Row],[DATE]],"mmm")</f>
        <v>Jan</v>
      </c>
      <c r="N220" s="7">
        <f t="shared" si="11"/>
        <v>2022</v>
      </c>
      <c r="O220" s="7">
        <f>IF(COUNTIF(B$4:$B220,B220)=1,1,0)</f>
        <v>1</v>
      </c>
      <c r="P220" s="8" t="s">
        <v>2919</v>
      </c>
      <c r="Q220" s="9"/>
    </row>
    <row r="221" spans="1:17" x14ac:dyDescent="0.25">
      <c r="A221" s="17">
        <v>44584</v>
      </c>
      <c r="B221" s="11" t="s">
        <v>180</v>
      </c>
      <c r="C221" s="11" t="s">
        <v>2930</v>
      </c>
      <c r="D221" s="7">
        <v>8</v>
      </c>
      <c r="E221" s="12">
        <f t="shared" si="9"/>
        <v>4000</v>
      </c>
      <c r="F221" s="13">
        <f t="shared" si="10"/>
        <v>32000</v>
      </c>
      <c r="G221" s="14">
        <f>Data_input!$F221*IF(Data_input!$E221&lt;3000,70%,60%)</f>
        <v>19200</v>
      </c>
      <c r="H221" s="14">
        <f>Data_input!$F221*10%</f>
        <v>3200</v>
      </c>
      <c r="I221" s="14">
        <f>Data_input!$F221*10%</f>
        <v>3200</v>
      </c>
      <c r="J221" s="14">
        <f>SUM(Table1[[#This Row],[COGS]:[OPERATIONAL COST]])</f>
        <v>25600</v>
      </c>
      <c r="K221" s="14">
        <f>Data_input!$F221-Data_input!$G221-Data_input!$H221-Data_input!$I221</f>
        <v>6400</v>
      </c>
      <c r="L221" s="8" t="s">
        <v>2943</v>
      </c>
      <c r="M221" s="16" t="str">
        <f>TEXT(Table1[[#This Row],[DATE]],"mmm")</f>
        <v>Jan</v>
      </c>
      <c r="N221" s="7">
        <f t="shared" si="11"/>
        <v>2022</v>
      </c>
      <c r="O221" s="7">
        <f>IF(COUNTIF(B$4:$B221,B221)=1,1,0)</f>
        <v>1</v>
      </c>
      <c r="P221" s="8" t="s">
        <v>2919</v>
      </c>
      <c r="Q221" s="9"/>
    </row>
    <row r="222" spans="1:17" x14ac:dyDescent="0.25">
      <c r="A222" s="17">
        <v>44584</v>
      </c>
      <c r="B222" s="11" t="s">
        <v>181</v>
      </c>
      <c r="C222" s="11" t="s">
        <v>2923</v>
      </c>
      <c r="D222" s="7">
        <v>9</v>
      </c>
      <c r="E222" s="12">
        <f t="shared" si="9"/>
        <v>2500</v>
      </c>
      <c r="F222" s="13">
        <f t="shared" si="10"/>
        <v>22500</v>
      </c>
      <c r="G222" s="14">
        <f>Data_input!$F222*IF(Data_input!$E222&lt;3000,70%,60%)</f>
        <v>15749.999999999998</v>
      </c>
      <c r="H222" s="14">
        <f>Data_input!$F222*10%</f>
        <v>2250</v>
      </c>
      <c r="I222" s="14">
        <f>Data_input!$F222*10%</f>
        <v>2250</v>
      </c>
      <c r="J222" s="14">
        <f>SUM(Table1[[#This Row],[COGS]:[OPERATIONAL COST]])</f>
        <v>20250</v>
      </c>
      <c r="K222" s="14">
        <f>Data_input!$F222-Data_input!$G222-Data_input!$H222-Data_input!$I222</f>
        <v>2250.0000000000018</v>
      </c>
      <c r="L222" s="15" t="s">
        <v>2948</v>
      </c>
      <c r="M222" s="16" t="str">
        <f>TEXT(Table1[[#This Row],[DATE]],"mmm")</f>
        <v>Jan</v>
      </c>
      <c r="N222" s="7">
        <f t="shared" si="11"/>
        <v>2022</v>
      </c>
      <c r="O222" s="7">
        <f>IF(COUNTIF(B$4:$B222,B222)=1,1,0)</f>
        <v>1</v>
      </c>
      <c r="P222" s="8" t="s">
        <v>2919</v>
      </c>
      <c r="Q222" s="9"/>
    </row>
    <row r="223" spans="1:17" x14ac:dyDescent="0.25">
      <c r="A223" s="17">
        <v>44584</v>
      </c>
      <c r="B223" s="11" t="s">
        <v>182</v>
      </c>
      <c r="C223" s="11" t="s">
        <v>2924</v>
      </c>
      <c r="D223" s="7">
        <v>10</v>
      </c>
      <c r="E223" s="12">
        <f t="shared" si="9"/>
        <v>3500</v>
      </c>
      <c r="F223" s="13">
        <f t="shared" si="10"/>
        <v>35000</v>
      </c>
      <c r="G223" s="14">
        <f>Data_input!$F223*IF(Data_input!$E223&lt;3000,70%,60%)</f>
        <v>21000</v>
      </c>
      <c r="H223" s="14">
        <f>Data_input!$F223*10%</f>
        <v>3500</v>
      </c>
      <c r="I223" s="14">
        <f>Data_input!$F223*10%</f>
        <v>3500</v>
      </c>
      <c r="J223" s="14">
        <f>SUM(Table1[[#This Row],[COGS]:[OPERATIONAL COST]])</f>
        <v>28000</v>
      </c>
      <c r="K223" s="14">
        <f>Data_input!$F223-Data_input!$G223-Data_input!$H223-Data_input!$I223</f>
        <v>7000</v>
      </c>
      <c r="L223" s="8" t="s">
        <v>2944</v>
      </c>
      <c r="M223" s="16" t="str">
        <f>TEXT(Table1[[#This Row],[DATE]],"mmm")</f>
        <v>Jan</v>
      </c>
      <c r="N223" s="7">
        <f t="shared" si="11"/>
        <v>2022</v>
      </c>
      <c r="O223" s="7">
        <f>IF(COUNTIF(B$4:$B223,B223)=1,1,0)</f>
        <v>1</v>
      </c>
      <c r="P223" s="8" t="s">
        <v>2919</v>
      </c>
      <c r="Q223" s="9"/>
    </row>
    <row r="224" spans="1:17" x14ac:dyDescent="0.25">
      <c r="A224" s="17">
        <v>44584</v>
      </c>
      <c r="B224" s="11" t="s">
        <v>183</v>
      </c>
      <c r="C224" s="11" t="s">
        <v>2928</v>
      </c>
      <c r="D224" s="7">
        <v>12</v>
      </c>
      <c r="E224" s="12">
        <f t="shared" si="9"/>
        <v>1000</v>
      </c>
      <c r="F224" s="13">
        <f t="shared" si="10"/>
        <v>12000</v>
      </c>
      <c r="G224" s="14">
        <f>Data_input!$F224*IF(Data_input!$E224&lt;3000,70%,60%)</f>
        <v>8400</v>
      </c>
      <c r="H224" s="14">
        <f>Data_input!$F224*10%</f>
        <v>1200</v>
      </c>
      <c r="I224" s="14">
        <f>Data_input!$F224*10%</f>
        <v>1200</v>
      </c>
      <c r="J224" s="14">
        <f>SUM(Table1[[#This Row],[COGS]:[OPERATIONAL COST]])</f>
        <v>10800</v>
      </c>
      <c r="K224" s="14">
        <f>Data_input!$F224-Data_input!$G224-Data_input!$H224-Data_input!$I224</f>
        <v>1200</v>
      </c>
      <c r="L224" s="15" t="s">
        <v>2944</v>
      </c>
      <c r="M224" s="16" t="str">
        <f>TEXT(Table1[[#This Row],[DATE]],"mmm")</f>
        <v>Jan</v>
      </c>
      <c r="N224" s="7">
        <f t="shared" si="11"/>
        <v>2022</v>
      </c>
      <c r="O224" s="7">
        <f>IF(COUNTIF(B$4:$B224,B224)=1,1,0)</f>
        <v>1</v>
      </c>
      <c r="P224" s="8" t="s">
        <v>2919</v>
      </c>
      <c r="Q224" s="9"/>
    </row>
    <row r="225" spans="1:17" x14ac:dyDescent="0.25">
      <c r="A225" s="17">
        <v>44584</v>
      </c>
      <c r="B225" s="11" t="s">
        <v>183</v>
      </c>
      <c r="C225" s="11" t="s">
        <v>2926</v>
      </c>
      <c r="D225" s="7">
        <v>5</v>
      </c>
      <c r="E225" s="12">
        <f t="shared" si="9"/>
        <v>450</v>
      </c>
      <c r="F225" s="13">
        <f t="shared" si="10"/>
        <v>2250</v>
      </c>
      <c r="G225" s="14">
        <f>Data_input!$F225*IF(Data_input!$E225&lt;3000,70%,60%)</f>
        <v>1575</v>
      </c>
      <c r="H225" s="14">
        <f>Data_input!$F225*10%</f>
        <v>225</v>
      </c>
      <c r="I225" s="14">
        <f>Data_input!$F225*10%</f>
        <v>225</v>
      </c>
      <c r="J225" s="14">
        <f>SUM(Table1[[#This Row],[COGS]:[OPERATIONAL COST]])</f>
        <v>2025</v>
      </c>
      <c r="K225" s="14">
        <f>Data_input!$F225-Data_input!$G225-Data_input!$H225-Data_input!$I225</f>
        <v>225</v>
      </c>
      <c r="L225" s="8" t="s">
        <v>2944</v>
      </c>
      <c r="M225" s="16" t="str">
        <f>TEXT(Table1[[#This Row],[DATE]],"mmm")</f>
        <v>Jan</v>
      </c>
      <c r="N225" s="7">
        <f t="shared" si="11"/>
        <v>2022</v>
      </c>
      <c r="O225" s="7">
        <f>IF(COUNTIF(B$4:$B225,B225)=1,1,0)</f>
        <v>0</v>
      </c>
      <c r="P225" s="8" t="s">
        <v>2919</v>
      </c>
      <c r="Q225" s="9"/>
    </row>
    <row r="226" spans="1:17" x14ac:dyDescent="0.25">
      <c r="A226" s="17">
        <v>44584</v>
      </c>
      <c r="B226" s="11" t="s">
        <v>183</v>
      </c>
      <c r="C226" s="11" t="s">
        <v>2927</v>
      </c>
      <c r="D226" s="7">
        <v>16</v>
      </c>
      <c r="E226" s="12">
        <f t="shared" si="9"/>
        <v>500</v>
      </c>
      <c r="F226" s="13">
        <f t="shared" si="10"/>
        <v>8000</v>
      </c>
      <c r="G226" s="14">
        <f>Data_input!$F226*IF(Data_input!$E226&lt;3000,70%,60%)</f>
        <v>5600</v>
      </c>
      <c r="H226" s="14">
        <f>Data_input!$F226*10%</f>
        <v>800</v>
      </c>
      <c r="I226" s="14">
        <f>Data_input!$F226*10%</f>
        <v>800</v>
      </c>
      <c r="J226" s="14">
        <f>SUM(Table1[[#This Row],[COGS]:[OPERATIONAL COST]])</f>
        <v>7200</v>
      </c>
      <c r="K226" s="14">
        <f>Data_input!$F226-Data_input!$G226-Data_input!$H226-Data_input!$I226</f>
        <v>800</v>
      </c>
      <c r="L226" s="15" t="s">
        <v>2944</v>
      </c>
      <c r="M226" s="16" t="str">
        <f>TEXT(Table1[[#This Row],[DATE]],"mmm")</f>
        <v>Jan</v>
      </c>
      <c r="N226" s="7">
        <f t="shared" si="11"/>
        <v>2022</v>
      </c>
      <c r="O226" s="7">
        <f>IF(COUNTIF(B$4:$B226,B226)=1,1,0)</f>
        <v>0</v>
      </c>
      <c r="P226" s="8" t="s">
        <v>2919</v>
      </c>
      <c r="Q226" s="9"/>
    </row>
    <row r="227" spans="1:17" x14ac:dyDescent="0.25">
      <c r="A227" s="17">
        <v>44585</v>
      </c>
      <c r="B227" s="11" t="s">
        <v>184</v>
      </c>
      <c r="C227" s="11" t="s">
        <v>2927</v>
      </c>
      <c r="D227" s="7">
        <v>1</v>
      </c>
      <c r="E227" s="12">
        <f t="shared" si="9"/>
        <v>500</v>
      </c>
      <c r="F227" s="13">
        <f t="shared" si="10"/>
        <v>500</v>
      </c>
      <c r="G227" s="14">
        <f>Data_input!$F227*IF(Data_input!$E227&lt;3000,70%,60%)</f>
        <v>350</v>
      </c>
      <c r="H227" s="14">
        <f>Data_input!$F227*10%</f>
        <v>50</v>
      </c>
      <c r="I227" s="14">
        <f>Data_input!$F227*10%</f>
        <v>50</v>
      </c>
      <c r="J227" s="14">
        <f>SUM(Table1[[#This Row],[COGS]:[OPERATIONAL COST]])</f>
        <v>450</v>
      </c>
      <c r="K227" s="14">
        <f>Data_input!$F227-Data_input!$G227-Data_input!$H227-Data_input!$I227</f>
        <v>50</v>
      </c>
      <c r="L227" s="8" t="s">
        <v>2943</v>
      </c>
      <c r="M227" s="16" t="str">
        <f>TEXT(Table1[[#This Row],[DATE]],"mmm")</f>
        <v>Jan</v>
      </c>
      <c r="N227" s="7">
        <f t="shared" si="11"/>
        <v>2022</v>
      </c>
      <c r="O227" s="7">
        <f>IF(COUNTIF(B$4:$B227,B227)=1,1,0)</f>
        <v>1</v>
      </c>
      <c r="P227" s="8" t="s">
        <v>2919</v>
      </c>
      <c r="Q227" s="9"/>
    </row>
    <row r="228" spans="1:17" x14ac:dyDescent="0.25">
      <c r="A228" s="17">
        <v>44585</v>
      </c>
      <c r="B228" s="11" t="s">
        <v>185</v>
      </c>
      <c r="C228" s="11" t="s">
        <v>2920</v>
      </c>
      <c r="D228" s="7">
        <v>1</v>
      </c>
      <c r="E228" s="12">
        <f t="shared" si="9"/>
        <v>1000</v>
      </c>
      <c r="F228" s="13">
        <f t="shared" si="10"/>
        <v>1000</v>
      </c>
      <c r="G228" s="14">
        <f>Data_input!$F228*IF(Data_input!$E228&lt;3000,70%,60%)</f>
        <v>700</v>
      </c>
      <c r="H228" s="14">
        <f>Data_input!$F228*10%</f>
        <v>100</v>
      </c>
      <c r="I228" s="14">
        <f>Data_input!$F228*10%</f>
        <v>100</v>
      </c>
      <c r="J228" s="14">
        <f>SUM(Table1[[#This Row],[COGS]:[OPERATIONAL COST]])</f>
        <v>900</v>
      </c>
      <c r="K228" s="14">
        <f>Data_input!$F228-Data_input!$G228-Data_input!$H228-Data_input!$I228</f>
        <v>100</v>
      </c>
      <c r="L228" s="15" t="s">
        <v>2948</v>
      </c>
      <c r="M228" s="16" t="str">
        <f>TEXT(Table1[[#This Row],[DATE]],"mmm")</f>
        <v>Jan</v>
      </c>
      <c r="N228" s="7">
        <f t="shared" si="11"/>
        <v>2022</v>
      </c>
      <c r="O228" s="7">
        <f>IF(COUNTIF(B$4:$B228,B228)=1,1,0)</f>
        <v>1</v>
      </c>
      <c r="P228" s="8" t="s">
        <v>2919</v>
      </c>
      <c r="Q228" s="9"/>
    </row>
    <row r="229" spans="1:17" x14ac:dyDescent="0.25">
      <c r="A229" s="17">
        <v>44585</v>
      </c>
      <c r="B229" s="11" t="s">
        <v>186</v>
      </c>
      <c r="C229" s="11" t="s">
        <v>2924</v>
      </c>
      <c r="D229" s="7">
        <v>2</v>
      </c>
      <c r="E229" s="12">
        <f t="shared" si="9"/>
        <v>3500</v>
      </c>
      <c r="F229" s="13">
        <f t="shared" si="10"/>
        <v>7000</v>
      </c>
      <c r="G229" s="14">
        <f>Data_input!$F229*IF(Data_input!$E229&lt;3000,70%,60%)</f>
        <v>4200</v>
      </c>
      <c r="H229" s="14">
        <f>Data_input!$F229*10%</f>
        <v>700</v>
      </c>
      <c r="I229" s="14">
        <f>Data_input!$F229*10%</f>
        <v>700</v>
      </c>
      <c r="J229" s="14">
        <f>SUM(Table1[[#This Row],[COGS]:[OPERATIONAL COST]])</f>
        <v>5600</v>
      </c>
      <c r="K229" s="14">
        <f>Data_input!$F229-Data_input!$G229-Data_input!$H229-Data_input!$I229</f>
        <v>1400</v>
      </c>
      <c r="L229" s="8" t="s">
        <v>2944</v>
      </c>
      <c r="M229" s="16" t="str">
        <f>TEXT(Table1[[#This Row],[DATE]],"mmm")</f>
        <v>Jan</v>
      </c>
      <c r="N229" s="7">
        <f t="shared" si="11"/>
        <v>2022</v>
      </c>
      <c r="O229" s="7">
        <f>IF(COUNTIF(B$4:$B229,B229)=1,1,0)</f>
        <v>1</v>
      </c>
      <c r="P229" s="8" t="s">
        <v>2919</v>
      </c>
      <c r="Q229" s="9"/>
    </row>
    <row r="230" spans="1:17" x14ac:dyDescent="0.25">
      <c r="A230" s="17">
        <v>44585</v>
      </c>
      <c r="B230" s="11" t="s">
        <v>187</v>
      </c>
      <c r="C230" s="11" t="s">
        <v>2923</v>
      </c>
      <c r="D230" s="7">
        <v>5</v>
      </c>
      <c r="E230" s="12">
        <f t="shared" si="9"/>
        <v>2500</v>
      </c>
      <c r="F230" s="13">
        <f t="shared" si="10"/>
        <v>12500</v>
      </c>
      <c r="G230" s="14">
        <f>Data_input!$F230*IF(Data_input!$E230&lt;3000,70%,60%)</f>
        <v>8750</v>
      </c>
      <c r="H230" s="14">
        <f>Data_input!$F230*10%</f>
        <v>1250</v>
      </c>
      <c r="I230" s="14">
        <f>Data_input!$F230*10%</f>
        <v>1250</v>
      </c>
      <c r="J230" s="14">
        <f>SUM(Table1[[#This Row],[COGS]:[OPERATIONAL COST]])</f>
        <v>11250</v>
      </c>
      <c r="K230" s="14">
        <f>Data_input!$F230-Data_input!$G230-Data_input!$H230-Data_input!$I230</f>
        <v>1250</v>
      </c>
      <c r="L230" s="15" t="s">
        <v>2946</v>
      </c>
      <c r="M230" s="16" t="str">
        <f>TEXT(Table1[[#This Row],[DATE]],"mmm")</f>
        <v>Jan</v>
      </c>
      <c r="N230" s="7">
        <f t="shared" si="11"/>
        <v>2022</v>
      </c>
      <c r="O230" s="7">
        <f>IF(COUNTIF(B$4:$B230,B230)=1,1,0)</f>
        <v>1</v>
      </c>
      <c r="P230" s="8" t="s">
        <v>2919</v>
      </c>
      <c r="Q230" s="9"/>
    </row>
    <row r="231" spans="1:17" x14ac:dyDescent="0.25">
      <c r="A231" s="17">
        <v>44585</v>
      </c>
      <c r="B231" s="11" t="s">
        <v>188</v>
      </c>
      <c r="C231" s="11" t="s">
        <v>2929</v>
      </c>
      <c r="D231" s="7">
        <v>7</v>
      </c>
      <c r="E231" s="12">
        <f t="shared" si="9"/>
        <v>3200</v>
      </c>
      <c r="F231" s="13">
        <f t="shared" si="10"/>
        <v>22400</v>
      </c>
      <c r="G231" s="14">
        <f>Data_input!$F231*IF(Data_input!$E231&lt;3000,70%,60%)</f>
        <v>13440</v>
      </c>
      <c r="H231" s="14">
        <f>Data_input!$F231*10%</f>
        <v>2240</v>
      </c>
      <c r="I231" s="14">
        <f>Data_input!$F231*10%</f>
        <v>2240</v>
      </c>
      <c r="J231" s="14">
        <f>SUM(Table1[[#This Row],[COGS]:[OPERATIONAL COST]])</f>
        <v>17920</v>
      </c>
      <c r="K231" s="14">
        <f>Data_input!$F231-Data_input!$G231-Data_input!$H231-Data_input!$I231</f>
        <v>4480</v>
      </c>
      <c r="L231" s="8" t="s">
        <v>2947</v>
      </c>
      <c r="M231" s="16" t="str">
        <f>TEXT(Table1[[#This Row],[DATE]],"mmm")</f>
        <v>Jan</v>
      </c>
      <c r="N231" s="7">
        <f t="shared" si="11"/>
        <v>2022</v>
      </c>
      <c r="O231" s="7">
        <f>IF(COUNTIF(B$4:$B231,B231)=1,1,0)</f>
        <v>1</v>
      </c>
      <c r="P231" s="8" t="s">
        <v>2919</v>
      </c>
      <c r="Q231" s="9"/>
    </row>
    <row r="232" spans="1:17" x14ac:dyDescent="0.25">
      <c r="A232" s="17">
        <v>44585</v>
      </c>
      <c r="B232" s="11" t="s">
        <v>189</v>
      </c>
      <c r="C232" s="11" t="s">
        <v>2929</v>
      </c>
      <c r="D232" s="7">
        <v>8</v>
      </c>
      <c r="E232" s="12">
        <f t="shared" si="9"/>
        <v>3200</v>
      </c>
      <c r="F232" s="13">
        <f t="shared" si="10"/>
        <v>25600</v>
      </c>
      <c r="G232" s="14">
        <f>Data_input!$F232*IF(Data_input!$E232&lt;3000,70%,60%)</f>
        <v>15360</v>
      </c>
      <c r="H232" s="14">
        <f>Data_input!$F232*10%</f>
        <v>2560</v>
      </c>
      <c r="I232" s="14">
        <f>Data_input!$F232*10%</f>
        <v>2560</v>
      </c>
      <c r="J232" s="14">
        <f>SUM(Table1[[#This Row],[COGS]:[OPERATIONAL COST]])</f>
        <v>20480</v>
      </c>
      <c r="K232" s="14">
        <f>Data_input!$F232-Data_input!$G232-Data_input!$H232-Data_input!$I232</f>
        <v>5120</v>
      </c>
      <c r="L232" s="15" t="s">
        <v>2948</v>
      </c>
      <c r="M232" s="16" t="str">
        <f>TEXT(Table1[[#This Row],[DATE]],"mmm")</f>
        <v>Jan</v>
      </c>
      <c r="N232" s="7">
        <f t="shared" si="11"/>
        <v>2022</v>
      </c>
      <c r="O232" s="7">
        <f>IF(COUNTIF(B$4:$B232,B232)=1,1,0)</f>
        <v>1</v>
      </c>
      <c r="P232" s="8" t="s">
        <v>2919</v>
      </c>
      <c r="Q232" s="9"/>
    </row>
    <row r="233" spans="1:17" x14ac:dyDescent="0.25">
      <c r="A233" s="17">
        <v>44585</v>
      </c>
      <c r="B233" s="11" t="s">
        <v>190</v>
      </c>
      <c r="C233" s="11" t="s">
        <v>2924</v>
      </c>
      <c r="D233" s="7">
        <v>1</v>
      </c>
      <c r="E233" s="12">
        <f t="shared" si="9"/>
        <v>3500</v>
      </c>
      <c r="F233" s="13">
        <f t="shared" si="10"/>
        <v>3500</v>
      </c>
      <c r="G233" s="14">
        <f>Data_input!$F233*IF(Data_input!$E233&lt;3000,70%,60%)</f>
        <v>2100</v>
      </c>
      <c r="H233" s="14">
        <f>Data_input!$F233*10%</f>
        <v>350</v>
      </c>
      <c r="I233" s="14">
        <f>Data_input!$F233*10%</f>
        <v>350</v>
      </c>
      <c r="J233" s="14">
        <f>SUM(Table1[[#This Row],[COGS]:[OPERATIONAL COST]])</f>
        <v>2800</v>
      </c>
      <c r="K233" s="14">
        <f>Data_input!$F233-Data_input!$G233-Data_input!$H233-Data_input!$I233</f>
        <v>700</v>
      </c>
      <c r="L233" s="8" t="s">
        <v>2944</v>
      </c>
      <c r="M233" s="16" t="str">
        <f>TEXT(Table1[[#This Row],[DATE]],"mmm")</f>
        <v>Jan</v>
      </c>
      <c r="N233" s="7">
        <f t="shared" si="11"/>
        <v>2022</v>
      </c>
      <c r="O233" s="7">
        <f>IF(COUNTIF(B$4:$B233,B233)=1,1,0)</f>
        <v>1</v>
      </c>
      <c r="P233" s="8" t="s">
        <v>2919</v>
      </c>
      <c r="Q233" s="9"/>
    </row>
    <row r="234" spans="1:17" x14ac:dyDescent="0.25">
      <c r="A234" s="17">
        <v>44585</v>
      </c>
      <c r="B234" s="11" t="s">
        <v>191</v>
      </c>
      <c r="C234" s="11" t="s">
        <v>2927</v>
      </c>
      <c r="D234" s="7">
        <v>20</v>
      </c>
      <c r="E234" s="12">
        <f t="shared" si="9"/>
        <v>500</v>
      </c>
      <c r="F234" s="13">
        <f t="shared" si="10"/>
        <v>10000</v>
      </c>
      <c r="G234" s="14">
        <f>Data_input!$F234*IF(Data_input!$E234&lt;3000,70%,60%)</f>
        <v>7000</v>
      </c>
      <c r="H234" s="14">
        <f>Data_input!$F234*10%</f>
        <v>1000</v>
      </c>
      <c r="I234" s="14">
        <f>Data_input!$F234*10%</f>
        <v>1000</v>
      </c>
      <c r="J234" s="14">
        <f>SUM(Table1[[#This Row],[COGS]:[OPERATIONAL COST]])</f>
        <v>9000</v>
      </c>
      <c r="K234" s="14">
        <f>Data_input!$F234-Data_input!$G234-Data_input!$H234-Data_input!$I234</f>
        <v>1000</v>
      </c>
      <c r="L234" s="15" t="s">
        <v>2946</v>
      </c>
      <c r="M234" s="16" t="str">
        <f>TEXT(Table1[[#This Row],[DATE]],"mmm")</f>
        <v>Jan</v>
      </c>
      <c r="N234" s="7">
        <f t="shared" si="11"/>
        <v>2022</v>
      </c>
      <c r="O234" s="7">
        <f>IF(COUNTIF(B$4:$B234,B234)=1,1,0)</f>
        <v>1</v>
      </c>
      <c r="P234" s="8" t="s">
        <v>2919</v>
      </c>
      <c r="Q234" s="9"/>
    </row>
    <row r="235" spans="1:17" x14ac:dyDescent="0.25">
      <c r="A235" s="17">
        <v>44586</v>
      </c>
      <c r="B235" s="11" t="s">
        <v>192</v>
      </c>
      <c r="C235" s="11" t="s">
        <v>2923</v>
      </c>
      <c r="D235" s="7">
        <v>2</v>
      </c>
      <c r="E235" s="12">
        <f t="shared" si="9"/>
        <v>2500</v>
      </c>
      <c r="F235" s="13">
        <f t="shared" si="10"/>
        <v>5000</v>
      </c>
      <c r="G235" s="14">
        <f>Data_input!$F235*IF(Data_input!$E235&lt;3000,70%,60%)</f>
        <v>3500</v>
      </c>
      <c r="H235" s="14">
        <f>Data_input!$F235*10%</f>
        <v>500</v>
      </c>
      <c r="I235" s="14">
        <f>Data_input!$F235*10%</f>
        <v>500</v>
      </c>
      <c r="J235" s="14">
        <f>SUM(Table1[[#This Row],[COGS]:[OPERATIONAL COST]])</f>
        <v>4500</v>
      </c>
      <c r="K235" s="14">
        <f>Data_input!$F235-Data_input!$G235-Data_input!$H235-Data_input!$I235</f>
        <v>500</v>
      </c>
      <c r="L235" s="8" t="s">
        <v>2947</v>
      </c>
      <c r="M235" s="16" t="str">
        <f>TEXT(Table1[[#This Row],[DATE]],"mmm")</f>
        <v>Jan</v>
      </c>
      <c r="N235" s="7">
        <f t="shared" si="11"/>
        <v>2022</v>
      </c>
      <c r="O235" s="7">
        <f>IF(COUNTIF(B$4:$B235,B235)=1,1,0)</f>
        <v>1</v>
      </c>
      <c r="P235" s="8" t="s">
        <v>2919</v>
      </c>
      <c r="Q235" s="9"/>
    </row>
    <row r="236" spans="1:17" x14ac:dyDescent="0.25">
      <c r="A236" s="17">
        <v>44586</v>
      </c>
      <c r="B236" s="11" t="s">
        <v>193</v>
      </c>
      <c r="C236" s="11" t="s">
        <v>2925</v>
      </c>
      <c r="D236" s="7">
        <v>3</v>
      </c>
      <c r="E236" s="12">
        <f t="shared" si="9"/>
        <v>1200</v>
      </c>
      <c r="F236" s="13">
        <f t="shared" si="10"/>
        <v>3600</v>
      </c>
      <c r="G236" s="14">
        <f>Data_input!$F236*IF(Data_input!$E236&lt;3000,70%,60%)</f>
        <v>2520</v>
      </c>
      <c r="H236" s="14">
        <f>Data_input!$F236*10%</f>
        <v>360</v>
      </c>
      <c r="I236" s="14">
        <f>Data_input!$F236*10%</f>
        <v>360</v>
      </c>
      <c r="J236" s="14">
        <f>SUM(Table1[[#This Row],[COGS]:[OPERATIONAL COST]])</f>
        <v>3240</v>
      </c>
      <c r="K236" s="14">
        <f>Data_input!$F236-Data_input!$G236-Data_input!$H236-Data_input!$I236</f>
        <v>360</v>
      </c>
      <c r="L236" s="15" t="s">
        <v>2945</v>
      </c>
      <c r="M236" s="16" t="str">
        <f>TEXT(Table1[[#This Row],[DATE]],"mmm")</f>
        <v>Jan</v>
      </c>
      <c r="N236" s="7">
        <f t="shared" si="11"/>
        <v>2022</v>
      </c>
      <c r="O236" s="7">
        <f>IF(COUNTIF(B$4:$B236,B236)=1,1,0)</f>
        <v>1</v>
      </c>
      <c r="P236" s="8" t="s">
        <v>2918</v>
      </c>
      <c r="Q236" s="9"/>
    </row>
    <row r="237" spans="1:17" x14ac:dyDescent="0.25">
      <c r="A237" s="17">
        <v>44586</v>
      </c>
      <c r="B237" s="11" t="s">
        <v>194</v>
      </c>
      <c r="C237" s="11" t="s">
        <v>2920</v>
      </c>
      <c r="D237" s="7">
        <v>4</v>
      </c>
      <c r="E237" s="12">
        <f t="shared" si="9"/>
        <v>1000</v>
      </c>
      <c r="F237" s="13">
        <f t="shared" si="10"/>
        <v>4000</v>
      </c>
      <c r="G237" s="14">
        <f>Data_input!$F237*IF(Data_input!$E237&lt;3000,70%,60%)</f>
        <v>2800</v>
      </c>
      <c r="H237" s="14">
        <f>Data_input!$F237*10%</f>
        <v>400</v>
      </c>
      <c r="I237" s="14">
        <f>Data_input!$F237*10%</f>
        <v>400</v>
      </c>
      <c r="J237" s="14">
        <f>SUM(Table1[[#This Row],[COGS]:[OPERATIONAL COST]])</f>
        <v>3600</v>
      </c>
      <c r="K237" s="14">
        <f>Data_input!$F237-Data_input!$G237-Data_input!$H237-Data_input!$I237</f>
        <v>400</v>
      </c>
      <c r="L237" s="8" t="s">
        <v>2943</v>
      </c>
      <c r="M237" s="16" t="str">
        <f>TEXT(Table1[[#This Row],[DATE]],"mmm")</f>
        <v>Jan</v>
      </c>
      <c r="N237" s="7">
        <f t="shared" si="11"/>
        <v>2022</v>
      </c>
      <c r="O237" s="7">
        <f>IF(COUNTIF(B$4:$B237,B237)=1,1,0)</f>
        <v>1</v>
      </c>
      <c r="P237" s="8" t="s">
        <v>2919</v>
      </c>
      <c r="Q237" s="9"/>
    </row>
    <row r="238" spans="1:17" x14ac:dyDescent="0.25">
      <c r="A238" s="17">
        <v>44586</v>
      </c>
      <c r="B238" s="11" t="s">
        <v>195</v>
      </c>
      <c r="C238" s="11" t="s">
        <v>2930</v>
      </c>
      <c r="D238" s="7">
        <v>4</v>
      </c>
      <c r="E238" s="12">
        <f t="shared" si="9"/>
        <v>4000</v>
      </c>
      <c r="F238" s="13">
        <f t="shared" si="10"/>
        <v>16000</v>
      </c>
      <c r="G238" s="14">
        <f>Data_input!$F238*IF(Data_input!$E238&lt;3000,70%,60%)</f>
        <v>9600</v>
      </c>
      <c r="H238" s="14">
        <f>Data_input!$F238*10%</f>
        <v>1600</v>
      </c>
      <c r="I238" s="14">
        <f>Data_input!$F238*10%</f>
        <v>1600</v>
      </c>
      <c r="J238" s="14">
        <f>SUM(Table1[[#This Row],[COGS]:[OPERATIONAL COST]])</f>
        <v>12800</v>
      </c>
      <c r="K238" s="14">
        <f>Data_input!$F238-Data_input!$G238-Data_input!$H238-Data_input!$I238</f>
        <v>3200</v>
      </c>
      <c r="L238" s="15" t="s">
        <v>2948</v>
      </c>
      <c r="M238" s="16" t="str">
        <f>TEXT(Table1[[#This Row],[DATE]],"mmm")</f>
        <v>Jan</v>
      </c>
      <c r="N238" s="7">
        <f t="shared" si="11"/>
        <v>2022</v>
      </c>
      <c r="O238" s="7">
        <f>IF(COUNTIF(B$4:$B238,B238)=1,1,0)</f>
        <v>1</v>
      </c>
      <c r="P238" s="8" t="s">
        <v>2919</v>
      </c>
      <c r="Q238" s="9"/>
    </row>
    <row r="239" spans="1:17" x14ac:dyDescent="0.25">
      <c r="A239" s="17">
        <v>44586</v>
      </c>
      <c r="B239" s="11" t="s">
        <v>196</v>
      </c>
      <c r="C239" s="11" t="s">
        <v>2920</v>
      </c>
      <c r="D239" s="7">
        <v>1</v>
      </c>
      <c r="E239" s="12">
        <f t="shared" si="9"/>
        <v>1000</v>
      </c>
      <c r="F239" s="13">
        <f t="shared" si="10"/>
        <v>1000</v>
      </c>
      <c r="G239" s="14">
        <f>Data_input!$F239*IF(Data_input!$E239&lt;3000,70%,60%)</f>
        <v>700</v>
      </c>
      <c r="H239" s="14">
        <f>Data_input!$F239*10%</f>
        <v>100</v>
      </c>
      <c r="I239" s="14">
        <f>Data_input!$F239*10%</f>
        <v>100</v>
      </c>
      <c r="J239" s="14">
        <f>SUM(Table1[[#This Row],[COGS]:[OPERATIONAL COST]])</f>
        <v>900</v>
      </c>
      <c r="K239" s="14">
        <f>Data_input!$F239-Data_input!$G239-Data_input!$H239-Data_input!$I239</f>
        <v>100</v>
      </c>
      <c r="L239" s="8" t="s">
        <v>2944</v>
      </c>
      <c r="M239" s="16" t="str">
        <f>TEXT(Table1[[#This Row],[DATE]],"mmm")</f>
        <v>Jan</v>
      </c>
      <c r="N239" s="7">
        <f t="shared" si="11"/>
        <v>2022</v>
      </c>
      <c r="O239" s="7">
        <f>IF(COUNTIF(B$4:$B239,B239)=1,1,0)</f>
        <v>1</v>
      </c>
      <c r="P239" s="8" t="s">
        <v>2919</v>
      </c>
      <c r="Q239" s="9"/>
    </row>
    <row r="240" spans="1:17" x14ac:dyDescent="0.25">
      <c r="A240" s="17">
        <v>44586</v>
      </c>
      <c r="B240" s="11" t="s">
        <v>197</v>
      </c>
      <c r="C240" s="11" t="s">
        <v>2924</v>
      </c>
      <c r="D240" s="7">
        <v>1</v>
      </c>
      <c r="E240" s="12">
        <f t="shared" si="9"/>
        <v>3500</v>
      </c>
      <c r="F240" s="13">
        <f t="shared" si="10"/>
        <v>3500</v>
      </c>
      <c r="G240" s="14">
        <f>Data_input!$F240*IF(Data_input!$E240&lt;3000,70%,60%)</f>
        <v>2100</v>
      </c>
      <c r="H240" s="14">
        <f>Data_input!$F240*10%</f>
        <v>350</v>
      </c>
      <c r="I240" s="14">
        <f>Data_input!$F240*10%</f>
        <v>350</v>
      </c>
      <c r="J240" s="14">
        <f>SUM(Table1[[#This Row],[COGS]:[OPERATIONAL COST]])</f>
        <v>2800</v>
      </c>
      <c r="K240" s="14">
        <f>Data_input!$F240-Data_input!$G240-Data_input!$H240-Data_input!$I240</f>
        <v>700</v>
      </c>
      <c r="L240" s="15" t="s">
        <v>2945</v>
      </c>
      <c r="M240" s="16" t="str">
        <f>TEXT(Table1[[#This Row],[DATE]],"mmm")</f>
        <v>Jan</v>
      </c>
      <c r="N240" s="7">
        <f t="shared" si="11"/>
        <v>2022</v>
      </c>
      <c r="O240" s="7">
        <f>IF(COUNTIF(B$4:$B240,B240)=1,1,0)</f>
        <v>1</v>
      </c>
      <c r="P240" s="8" t="s">
        <v>2919</v>
      </c>
      <c r="Q240" s="9"/>
    </row>
    <row r="241" spans="1:17" x14ac:dyDescent="0.25">
      <c r="A241" s="17">
        <v>44586</v>
      </c>
      <c r="B241" s="11" t="s">
        <v>198</v>
      </c>
      <c r="C241" s="11" t="s">
        <v>2923</v>
      </c>
      <c r="D241" s="7">
        <v>1</v>
      </c>
      <c r="E241" s="12">
        <f t="shared" si="9"/>
        <v>2500</v>
      </c>
      <c r="F241" s="13">
        <f t="shared" si="10"/>
        <v>2500</v>
      </c>
      <c r="G241" s="14">
        <f>Data_input!$F241*IF(Data_input!$E241&lt;3000,70%,60%)</f>
        <v>1750</v>
      </c>
      <c r="H241" s="14">
        <f>Data_input!$F241*10%</f>
        <v>250</v>
      </c>
      <c r="I241" s="14">
        <f>Data_input!$F241*10%</f>
        <v>250</v>
      </c>
      <c r="J241" s="14">
        <f>SUM(Table1[[#This Row],[COGS]:[OPERATIONAL COST]])</f>
        <v>2250</v>
      </c>
      <c r="K241" s="14">
        <f>Data_input!$F241-Data_input!$G241-Data_input!$H241-Data_input!$I241</f>
        <v>250</v>
      </c>
      <c r="L241" s="8" t="s">
        <v>2943</v>
      </c>
      <c r="M241" s="16" t="str">
        <f>TEXT(Table1[[#This Row],[DATE]],"mmm")</f>
        <v>Jan</v>
      </c>
      <c r="N241" s="7">
        <f t="shared" si="11"/>
        <v>2022</v>
      </c>
      <c r="O241" s="7">
        <f>IF(COUNTIF(B$4:$B241,B241)=1,1,0)</f>
        <v>1</v>
      </c>
      <c r="P241" s="8" t="s">
        <v>2918</v>
      </c>
      <c r="Q241" s="9"/>
    </row>
    <row r="242" spans="1:17" x14ac:dyDescent="0.25">
      <c r="A242" s="17">
        <v>44586</v>
      </c>
      <c r="B242" s="11" t="s">
        <v>199</v>
      </c>
      <c r="C242" s="11" t="s">
        <v>2923</v>
      </c>
      <c r="D242" s="7">
        <v>2</v>
      </c>
      <c r="E242" s="12">
        <f t="shared" si="9"/>
        <v>2500</v>
      </c>
      <c r="F242" s="13">
        <f t="shared" si="10"/>
        <v>5000</v>
      </c>
      <c r="G242" s="14">
        <f>Data_input!$F242*IF(Data_input!$E242&lt;3000,70%,60%)</f>
        <v>3500</v>
      </c>
      <c r="H242" s="14">
        <f>Data_input!$F242*10%</f>
        <v>500</v>
      </c>
      <c r="I242" s="14">
        <f>Data_input!$F242*10%</f>
        <v>500</v>
      </c>
      <c r="J242" s="14">
        <f>SUM(Table1[[#This Row],[COGS]:[OPERATIONAL COST]])</f>
        <v>4500</v>
      </c>
      <c r="K242" s="14">
        <f>Data_input!$F242-Data_input!$G242-Data_input!$H242-Data_input!$I242</f>
        <v>500</v>
      </c>
      <c r="L242" s="15" t="s">
        <v>2943</v>
      </c>
      <c r="M242" s="16" t="str">
        <f>TEXT(Table1[[#This Row],[DATE]],"mmm")</f>
        <v>Jan</v>
      </c>
      <c r="N242" s="7">
        <f t="shared" si="11"/>
        <v>2022</v>
      </c>
      <c r="O242" s="7">
        <f>IF(COUNTIF(B$4:$B242,B242)=1,1,0)</f>
        <v>1</v>
      </c>
      <c r="P242" s="8" t="s">
        <v>2919</v>
      </c>
      <c r="Q242" s="9"/>
    </row>
    <row r="243" spans="1:17" x14ac:dyDescent="0.25">
      <c r="A243" s="17">
        <v>44586</v>
      </c>
      <c r="B243" s="11" t="s">
        <v>199</v>
      </c>
      <c r="C243" s="11" t="s">
        <v>2920</v>
      </c>
      <c r="D243" s="7">
        <v>2</v>
      </c>
      <c r="E243" s="12">
        <f t="shared" si="9"/>
        <v>1000</v>
      </c>
      <c r="F243" s="13">
        <f t="shared" si="10"/>
        <v>2000</v>
      </c>
      <c r="G243" s="14">
        <f>Data_input!$F243*IF(Data_input!$E243&lt;3000,70%,60%)</f>
        <v>1400</v>
      </c>
      <c r="H243" s="14">
        <f>Data_input!$F243*10%</f>
        <v>200</v>
      </c>
      <c r="I243" s="14">
        <f>Data_input!$F243*10%</f>
        <v>200</v>
      </c>
      <c r="J243" s="14">
        <f>SUM(Table1[[#This Row],[COGS]:[OPERATIONAL COST]])</f>
        <v>1800</v>
      </c>
      <c r="K243" s="14">
        <f>Data_input!$F243-Data_input!$G243-Data_input!$H243-Data_input!$I243</f>
        <v>200</v>
      </c>
      <c r="L243" s="8" t="s">
        <v>2943</v>
      </c>
      <c r="M243" s="16" t="str">
        <f>TEXT(Table1[[#This Row],[DATE]],"mmm")</f>
        <v>Jan</v>
      </c>
      <c r="N243" s="7">
        <f t="shared" si="11"/>
        <v>2022</v>
      </c>
      <c r="O243" s="7">
        <f>IF(COUNTIF(B$4:$B243,B243)=1,1,0)</f>
        <v>0</v>
      </c>
      <c r="P243" s="8" t="s">
        <v>2919</v>
      </c>
      <c r="Q243" s="9"/>
    </row>
    <row r="244" spans="1:17" x14ac:dyDescent="0.25">
      <c r="A244" s="17">
        <v>44586</v>
      </c>
      <c r="B244" s="11" t="s">
        <v>199</v>
      </c>
      <c r="C244" s="11" t="s">
        <v>2923</v>
      </c>
      <c r="D244" s="7">
        <v>3</v>
      </c>
      <c r="E244" s="12">
        <f t="shared" si="9"/>
        <v>2500</v>
      </c>
      <c r="F244" s="13">
        <f t="shared" si="10"/>
        <v>7500</v>
      </c>
      <c r="G244" s="14">
        <f>Data_input!$F244*IF(Data_input!$E244&lt;3000,70%,60%)</f>
        <v>5250</v>
      </c>
      <c r="H244" s="14">
        <f>Data_input!$F244*10%</f>
        <v>750</v>
      </c>
      <c r="I244" s="14">
        <f>Data_input!$F244*10%</f>
        <v>750</v>
      </c>
      <c r="J244" s="14">
        <f>SUM(Table1[[#This Row],[COGS]:[OPERATIONAL COST]])</f>
        <v>6750</v>
      </c>
      <c r="K244" s="14">
        <f>Data_input!$F244-Data_input!$G244-Data_input!$H244-Data_input!$I244</f>
        <v>750</v>
      </c>
      <c r="L244" s="15" t="s">
        <v>2943</v>
      </c>
      <c r="M244" s="16" t="str">
        <f>TEXT(Table1[[#This Row],[DATE]],"mmm")</f>
        <v>Jan</v>
      </c>
      <c r="N244" s="7">
        <f t="shared" si="11"/>
        <v>2022</v>
      </c>
      <c r="O244" s="7">
        <f>IF(COUNTIF(B$4:$B244,B244)=1,1,0)</f>
        <v>0</v>
      </c>
      <c r="P244" s="8" t="s">
        <v>2919</v>
      </c>
      <c r="Q244" s="9"/>
    </row>
    <row r="245" spans="1:17" x14ac:dyDescent="0.25">
      <c r="A245" s="17">
        <v>44587</v>
      </c>
      <c r="B245" s="11" t="s">
        <v>200</v>
      </c>
      <c r="C245" s="11" t="s">
        <v>2924</v>
      </c>
      <c r="D245" s="7">
        <v>8</v>
      </c>
      <c r="E245" s="12">
        <f t="shared" si="9"/>
        <v>3500</v>
      </c>
      <c r="F245" s="13">
        <f t="shared" si="10"/>
        <v>28000</v>
      </c>
      <c r="G245" s="14">
        <f>Data_input!$F245*IF(Data_input!$E245&lt;3000,70%,60%)</f>
        <v>16800</v>
      </c>
      <c r="H245" s="14">
        <f>Data_input!$F245*10%</f>
        <v>2800</v>
      </c>
      <c r="I245" s="14">
        <f>Data_input!$F245*10%</f>
        <v>2800</v>
      </c>
      <c r="J245" s="14">
        <f>SUM(Table1[[#This Row],[COGS]:[OPERATIONAL COST]])</f>
        <v>22400</v>
      </c>
      <c r="K245" s="14">
        <f>Data_input!$F245-Data_input!$G245-Data_input!$H245-Data_input!$I245</f>
        <v>5600</v>
      </c>
      <c r="L245" s="8" t="s">
        <v>2944</v>
      </c>
      <c r="M245" s="16" t="str">
        <f>TEXT(Table1[[#This Row],[DATE]],"mmm")</f>
        <v>Jan</v>
      </c>
      <c r="N245" s="7">
        <f t="shared" si="11"/>
        <v>2022</v>
      </c>
      <c r="O245" s="7">
        <f>IF(COUNTIF(B$4:$B245,B245)=1,1,0)</f>
        <v>1</v>
      </c>
      <c r="P245" s="8" t="s">
        <v>2919</v>
      </c>
      <c r="Q245" s="9"/>
    </row>
    <row r="246" spans="1:17" x14ac:dyDescent="0.25">
      <c r="A246" s="17">
        <v>44587</v>
      </c>
      <c r="B246" s="11" t="s">
        <v>201</v>
      </c>
      <c r="C246" s="11" t="s">
        <v>2925</v>
      </c>
      <c r="D246" s="7">
        <v>9</v>
      </c>
      <c r="E246" s="12">
        <f t="shared" si="9"/>
        <v>1200</v>
      </c>
      <c r="F246" s="13">
        <f t="shared" si="10"/>
        <v>10800</v>
      </c>
      <c r="G246" s="14">
        <f>Data_input!$F246*IF(Data_input!$E246&lt;3000,70%,60%)</f>
        <v>7559.9999999999991</v>
      </c>
      <c r="H246" s="14">
        <f>Data_input!$F246*10%</f>
        <v>1080</v>
      </c>
      <c r="I246" s="14">
        <f>Data_input!$F246*10%</f>
        <v>1080</v>
      </c>
      <c r="J246" s="14">
        <f>SUM(Table1[[#This Row],[COGS]:[OPERATIONAL COST]])</f>
        <v>9720</v>
      </c>
      <c r="K246" s="14">
        <f>Data_input!$F246-Data_input!$G246-Data_input!$H246-Data_input!$I246</f>
        <v>1080.0000000000009</v>
      </c>
      <c r="L246" s="15" t="s">
        <v>2946</v>
      </c>
      <c r="M246" s="16" t="str">
        <f>TEXT(Table1[[#This Row],[DATE]],"mmm")</f>
        <v>Jan</v>
      </c>
      <c r="N246" s="7">
        <f t="shared" si="11"/>
        <v>2022</v>
      </c>
      <c r="O246" s="7">
        <f>IF(COUNTIF(B$4:$B246,B246)=1,1,0)</f>
        <v>1</v>
      </c>
      <c r="P246" s="8" t="s">
        <v>2919</v>
      </c>
      <c r="Q246" s="9"/>
    </row>
    <row r="247" spans="1:17" x14ac:dyDescent="0.25">
      <c r="A247" s="17">
        <v>44587</v>
      </c>
      <c r="B247" s="11" t="s">
        <v>202</v>
      </c>
      <c r="C247" s="11" t="s">
        <v>2926</v>
      </c>
      <c r="D247" s="7">
        <v>1</v>
      </c>
      <c r="E247" s="12">
        <f t="shared" si="9"/>
        <v>450</v>
      </c>
      <c r="F247" s="13">
        <f t="shared" si="10"/>
        <v>450</v>
      </c>
      <c r="G247" s="14">
        <f>Data_input!$F247*IF(Data_input!$E247&lt;3000,70%,60%)</f>
        <v>315</v>
      </c>
      <c r="H247" s="14">
        <f>Data_input!$F247*10%</f>
        <v>45</v>
      </c>
      <c r="I247" s="14">
        <f>Data_input!$F247*10%</f>
        <v>45</v>
      </c>
      <c r="J247" s="14">
        <f>SUM(Table1[[#This Row],[COGS]:[OPERATIONAL COST]])</f>
        <v>405</v>
      </c>
      <c r="K247" s="14">
        <f>Data_input!$F247-Data_input!$G247-Data_input!$H247-Data_input!$I247</f>
        <v>45</v>
      </c>
      <c r="L247" s="8" t="s">
        <v>2947</v>
      </c>
      <c r="M247" s="16" t="str">
        <f>TEXT(Table1[[#This Row],[DATE]],"mmm")</f>
        <v>Jan</v>
      </c>
      <c r="N247" s="7">
        <f t="shared" si="11"/>
        <v>2022</v>
      </c>
      <c r="O247" s="7">
        <f>IF(COUNTIF(B$4:$B247,B247)=1,1,0)</f>
        <v>1</v>
      </c>
      <c r="P247" s="8" t="s">
        <v>2918</v>
      </c>
      <c r="Q247" s="9"/>
    </row>
    <row r="248" spans="1:17" x14ac:dyDescent="0.25">
      <c r="A248" s="17">
        <v>44587</v>
      </c>
      <c r="B248" s="11" t="s">
        <v>203</v>
      </c>
      <c r="C248" s="11" t="s">
        <v>2927</v>
      </c>
      <c r="D248" s="7">
        <v>3</v>
      </c>
      <c r="E248" s="12">
        <f t="shared" si="9"/>
        <v>500</v>
      </c>
      <c r="F248" s="13">
        <f t="shared" si="10"/>
        <v>1500</v>
      </c>
      <c r="G248" s="14">
        <f>Data_input!$F248*IF(Data_input!$E248&lt;3000,70%,60%)</f>
        <v>1050</v>
      </c>
      <c r="H248" s="14">
        <f>Data_input!$F248*10%</f>
        <v>150</v>
      </c>
      <c r="I248" s="14">
        <f>Data_input!$F248*10%</f>
        <v>150</v>
      </c>
      <c r="J248" s="14">
        <f>SUM(Table1[[#This Row],[COGS]:[OPERATIONAL COST]])</f>
        <v>1350</v>
      </c>
      <c r="K248" s="14">
        <f>Data_input!$F248-Data_input!$G248-Data_input!$H248-Data_input!$I248</f>
        <v>150</v>
      </c>
      <c r="L248" s="15" t="s">
        <v>2945</v>
      </c>
      <c r="M248" s="16" t="str">
        <f>TEXT(Table1[[#This Row],[DATE]],"mmm")</f>
        <v>Jan</v>
      </c>
      <c r="N248" s="7">
        <f t="shared" si="11"/>
        <v>2022</v>
      </c>
      <c r="O248" s="7">
        <f>IF(COUNTIF(B$4:$B248,B248)=1,1,0)</f>
        <v>1</v>
      </c>
      <c r="P248" s="8" t="s">
        <v>2918</v>
      </c>
      <c r="Q248" s="9"/>
    </row>
    <row r="249" spans="1:17" x14ac:dyDescent="0.25">
      <c r="A249" s="17">
        <v>44587</v>
      </c>
      <c r="B249" s="11" t="s">
        <v>204</v>
      </c>
      <c r="C249" s="11" t="s">
        <v>2928</v>
      </c>
      <c r="D249" s="7">
        <v>6</v>
      </c>
      <c r="E249" s="12">
        <f t="shared" si="9"/>
        <v>1000</v>
      </c>
      <c r="F249" s="13">
        <f t="shared" si="10"/>
        <v>6000</v>
      </c>
      <c r="G249" s="14">
        <f>Data_input!$F249*IF(Data_input!$E249&lt;3000,70%,60%)</f>
        <v>4200</v>
      </c>
      <c r="H249" s="14">
        <f>Data_input!$F249*10%</f>
        <v>600</v>
      </c>
      <c r="I249" s="14">
        <f>Data_input!$F249*10%</f>
        <v>600</v>
      </c>
      <c r="J249" s="14">
        <f>SUM(Table1[[#This Row],[COGS]:[OPERATIONAL COST]])</f>
        <v>5400</v>
      </c>
      <c r="K249" s="14">
        <f>Data_input!$F249-Data_input!$G249-Data_input!$H249-Data_input!$I249</f>
        <v>600</v>
      </c>
      <c r="L249" s="8" t="s">
        <v>2943</v>
      </c>
      <c r="M249" s="16" t="str">
        <f>TEXT(Table1[[#This Row],[DATE]],"mmm")</f>
        <v>Jan</v>
      </c>
      <c r="N249" s="7">
        <f t="shared" si="11"/>
        <v>2022</v>
      </c>
      <c r="O249" s="7">
        <f>IF(COUNTIF(B$4:$B249,B249)=1,1,0)</f>
        <v>1</v>
      </c>
      <c r="P249" s="8" t="s">
        <v>2919</v>
      </c>
      <c r="Q249" s="9"/>
    </row>
    <row r="250" spans="1:17" x14ac:dyDescent="0.25">
      <c r="A250" s="17">
        <v>44587</v>
      </c>
      <c r="B250" s="11" t="s">
        <v>205</v>
      </c>
      <c r="C250" s="11" t="s">
        <v>2929</v>
      </c>
      <c r="D250" s="7">
        <v>15</v>
      </c>
      <c r="E250" s="12">
        <f t="shared" si="9"/>
        <v>3200</v>
      </c>
      <c r="F250" s="13">
        <f t="shared" si="10"/>
        <v>48000</v>
      </c>
      <c r="G250" s="14">
        <f>Data_input!$F250*IF(Data_input!$E250&lt;3000,70%,60%)</f>
        <v>28800</v>
      </c>
      <c r="H250" s="14">
        <f>Data_input!$F250*10%</f>
        <v>4800</v>
      </c>
      <c r="I250" s="14">
        <f>Data_input!$F250*10%</f>
        <v>4800</v>
      </c>
      <c r="J250" s="14">
        <f>SUM(Table1[[#This Row],[COGS]:[OPERATIONAL COST]])</f>
        <v>38400</v>
      </c>
      <c r="K250" s="14">
        <f>Data_input!$F250-Data_input!$G250-Data_input!$H250-Data_input!$I250</f>
        <v>9600</v>
      </c>
      <c r="L250" s="15" t="s">
        <v>2948</v>
      </c>
      <c r="M250" s="16" t="str">
        <f>TEXT(Table1[[#This Row],[DATE]],"mmm")</f>
        <v>Jan</v>
      </c>
      <c r="N250" s="7">
        <f t="shared" si="11"/>
        <v>2022</v>
      </c>
      <c r="O250" s="7">
        <f>IF(COUNTIF(B$4:$B250,B250)=1,1,0)</f>
        <v>1</v>
      </c>
      <c r="P250" s="8" t="s">
        <v>2919</v>
      </c>
      <c r="Q250" s="9"/>
    </row>
    <row r="251" spans="1:17" x14ac:dyDescent="0.25">
      <c r="A251" s="17">
        <v>44587</v>
      </c>
      <c r="B251" s="11" t="s">
        <v>206</v>
      </c>
      <c r="C251" s="11" t="s">
        <v>2930</v>
      </c>
      <c r="D251" s="7">
        <v>1</v>
      </c>
      <c r="E251" s="12">
        <f t="shared" si="9"/>
        <v>4000</v>
      </c>
      <c r="F251" s="13">
        <f t="shared" si="10"/>
        <v>4000</v>
      </c>
      <c r="G251" s="14">
        <f>Data_input!$F251*IF(Data_input!$E251&lt;3000,70%,60%)</f>
        <v>2400</v>
      </c>
      <c r="H251" s="14">
        <f>Data_input!$F251*10%</f>
        <v>400</v>
      </c>
      <c r="I251" s="14">
        <f>Data_input!$F251*10%</f>
        <v>400</v>
      </c>
      <c r="J251" s="14">
        <f>SUM(Table1[[#This Row],[COGS]:[OPERATIONAL COST]])</f>
        <v>3200</v>
      </c>
      <c r="K251" s="14">
        <f>Data_input!$F251-Data_input!$G251-Data_input!$H251-Data_input!$I251</f>
        <v>800</v>
      </c>
      <c r="L251" s="8" t="s">
        <v>2944</v>
      </c>
      <c r="M251" s="16" t="str">
        <f>TEXT(Table1[[#This Row],[DATE]],"mmm")</f>
        <v>Jan</v>
      </c>
      <c r="N251" s="7">
        <f t="shared" si="11"/>
        <v>2022</v>
      </c>
      <c r="O251" s="7">
        <f>IF(COUNTIF(B$4:$B251,B251)=1,1,0)</f>
        <v>1</v>
      </c>
      <c r="P251" s="8" t="s">
        <v>2919</v>
      </c>
      <c r="Q251" s="9"/>
    </row>
    <row r="252" spans="1:17" x14ac:dyDescent="0.25">
      <c r="A252" s="17">
        <v>44587</v>
      </c>
      <c r="B252" s="11" t="s">
        <v>207</v>
      </c>
      <c r="C252" s="11" t="s">
        <v>2930</v>
      </c>
      <c r="D252" s="7">
        <v>7</v>
      </c>
      <c r="E252" s="12">
        <f t="shared" si="9"/>
        <v>4000</v>
      </c>
      <c r="F252" s="13">
        <f t="shared" si="10"/>
        <v>28000</v>
      </c>
      <c r="G252" s="14">
        <f>Data_input!$F252*IF(Data_input!$E252&lt;3000,70%,60%)</f>
        <v>16800</v>
      </c>
      <c r="H252" s="14">
        <f>Data_input!$F252*10%</f>
        <v>2800</v>
      </c>
      <c r="I252" s="14">
        <f>Data_input!$F252*10%</f>
        <v>2800</v>
      </c>
      <c r="J252" s="14">
        <f>SUM(Table1[[#This Row],[COGS]:[OPERATIONAL COST]])</f>
        <v>22400</v>
      </c>
      <c r="K252" s="14">
        <f>Data_input!$F252-Data_input!$G252-Data_input!$H252-Data_input!$I252</f>
        <v>5600</v>
      </c>
      <c r="L252" s="15" t="s">
        <v>2945</v>
      </c>
      <c r="M252" s="16" t="str">
        <f>TEXT(Table1[[#This Row],[DATE]],"mmm")</f>
        <v>Jan</v>
      </c>
      <c r="N252" s="7">
        <f t="shared" si="11"/>
        <v>2022</v>
      </c>
      <c r="O252" s="7">
        <f>IF(COUNTIF(B$4:$B252,B252)=1,1,0)</f>
        <v>1</v>
      </c>
      <c r="P252" s="8" t="s">
        <v>2919</v>
      </c>
      <c r="Q252" s="9"/>
    </row>
    <row r="253" spans="1:17" x14ac:dyDescent="0.25">
      <c r="A253" s="17">
        <v>44588</v>
      </c>
      <c r="B253" s="11" t="s">
        <v>208</v>
      </c>
      <c r="C253" s="11" t="s">
        <v>2930</v>
      </c>
      <c r="D253" s="7">
        <v>4</v>
      </c>
      <c r="E253" s="12">
        <f t="shared" si="9"/>
        <v>4000</v>
      </c>
      <c r="F253" s="13">
        <f t="shared" si="10"/>
        <v>16000</v>
      </c>
      <c r="G253" s="14">
        <f>Data_input!$F253*IF(Data_input!$E253&lt;3000,70%,60%)</f>
        <v>9600</v>
      </c>
      <c r="H253" s="14">
        <f>Data_input!$F253*10%</f>
        <v>1600</v>
      </c>
      <c r="I253" s="14">
        <f>Data_input!$F253*10%</f>
        <v>1600</v>
      </c>
      <c r="J253" s="14">
        <f>SUM(Table1[[#This Row],[COGS]:[OPERATIONAL COST]])</f>
        <v>12800</v>
      </c>
      <c r="K253" s="14">
        <f>Data_input!$F253-Data_input!$G253-Data_input!$H253-Data_input!$I253</f>
        <v>3200</v>
      </c>
      <c r="L253" s="8" t="s">
        <v>2943</v>
      </c>
      <c r="M253" s="16" t="str">
        <f>TEXT(Table1[[#This Row],[DATE]],"mmm")</f>
        <v>Jan</v>
      </c>
      <c r="N253" s="7">
        <f t="shared" si="11"/>
        <v>2022</v>
      </c>
      <c r="O253" s="7">
        <f>IF(COUNTIF(B$4:$B253,B253)=1,1,0)</f>
        <v>1</v>
      </c>
      <c r="P253" s="8" t="s">
        <v>2919</v>
      </c>
      <c r="Q253" s="9"/>
    </row>
    <row r="254" spans="1:17" x14ac:dyDescent="0.25">
      <c r="A254" s="17">
        <v>44588</v>
      </c>
      <c r="B254" s="11" t="s">
        <v>209</v>
      </c>
      <c r="C254" s="11" t="s">
        <v>2924</v>
      </c>
      <c r="D254" s="7">
        <v>1</v>
      </c>
      <c r="E254" s="12">
        <f t="shared" si="9"/>
        <v>3500</v>
      </c>
      <c r="F254" s="13">
        <f t="shared" si="10"/>
        <v>3500</v>
      </c>
      <c r="G254" s="14">
        <f>Data_input!$F254*IF(Data_input!$E254&lt;3000,70%,60%)</f>
        <v>2100</v>
      </c>
      <c r="H254" s="14">
        <f>Data_input!$F254*10%</f>
        <v>350</v>
      </c>
      <c r="I254" s="14">
        <f>Data_input!$F254*10%</f>
        <v>350</v>
      </c>
      <c r="J254" s="14">
        <f>SUM(Table1[[#This Row],[COGS]:[OPERATIONAL COST]])</f>
        <v>2800</v>
      </c>
      <c r="K254" s="14">
        <f>Data_input!$F254-Data_input!$G254-Data_input!$H254-Data_input!$I254</f>
        <v>700</v>
      </c>
      <c r="L254" s="15" t="s">
        <v>2948</v>
      </c>
      <c r="M254" s="16" t="str">
        <f>TEXT(Table1[[#This Row],[DATE]],"mmm")</f>
        <v>Jan</v>
      </c>
      <c r="N254" s="7">
        <f t="shared" si="11"/>
        <v>2022</v>
      </c>
      <c r="O254" s="7">
        <f>IF(COUNTIF(B$4:$B254,B254)=1,1,0)</f>
        <v>1</v>
      </c>
      <c r="P254" s="8" t="s">
        <v>2918</v>
      </c>
      <c r="Q254" s="9"/>
    </row>
    <row r="255" spans="1:17" x14ac:dyDescent="0.25">
      <c r="A255" s="17">
        <v>44588</v>
      </c>
      <c r="B255" s="11" t="s">
        <v>210</v>
      </c>
      <c r="C255" s="11" t="s">
        <v>2925</v>
      </c>
      <c r="D255" s="7">
        <v>5</v>
      </c>
      <c r="E255" s="12">
        <f t="shared" si="9"/>
        <v>1200</v>
      </c>
      <c r="F255" s="13">
        <f t="shared" si="10"/>
        <v>6000</v>
      </c>
      <c r="G255" s="14">
        <f>Data_input!$F255*IF(Data_input!$E255&lt;3000,70%,60%)</f>
        <v>4200</v>
      </c>
      <c r="H255" s="14">
        <f>Data_input!$F255*10%</f>
        <v>600</v>
      </c>
      <c r="I255" s="14">
        <f>Data_input!$F255*10%</f>
        <v>600</v>
      </c>
      <c r="J255" s="14">
        <f>SUM(Table1[[#This Row],[COGS]:[OPERATIONAL COST]])</f>
        <v>5400</v>
      </c>
      <c r="K255" s="14">
        <f>Data_input!$F255-Data_input!$G255-Data_input!$H255-Data_input!$I255</f>
        <v>600</v>
      </c>
      <c r="L255" s="8" t="s">
        <v>2944</v>
      </c>
      <c r="M255" s="16" t="str">
        <f>TEXT(Table1[[#This Row],[DATE]],"mmm")</f>
        <v>Jan</v>
      </c>
      <c r="N255" s="7">
        <f t="shared" si="11"/>
        <v>2022</v>
      </c>
      <c r="O255" s="7">
        <f>IF(COUNTIF(B$4:$B255,B255)=1,1,0)</f>
        <v>1</v>
      </c>
      <c r="P255" s="8" t="s">
        <v>2919</v>
      </c>
      <c r="Q255" s="9"/>
    </row>
    <row r="256" spans="1:17" x14ac:dyDescent="0.25">
      <c r="A256" s="17">
        <v>44588</v>
      </c>
      <c r="B256" s="11" t="s">
        <v>211</v>
      </c>
      <c r="C256" s="11" t="s">
        <v>2926</v>
      </c>
      <c r="D256" s="7">
        <v>1</v>
      </c>
      <c r="E256" s="12">
        <f t="shared" si="9"/>
        <v>450</v>
      </c>
      <c r="F256" s="13">
        <f t="shared" si="10"/>
        <v>450</v>
      </c>
      <c r="G256" s="14">
        <f>Data_input!$F256*IF(Data_input!$E256&lt;3000,70%,60%)</f>
        <v>315</v>
      </c>
      <c r="H256" s="14">
        <f>Data_input!$F256*10%</f>
        <v>45</v>
      </c>
      <c r="I256" s="14">
        <f>Data_input!$F256*10%</f>
        <v>45</v>
      </c>
      <c r="J256" s="14">
        <f>SUM(Table1[[#This Row],[COGS]:[OPERATIONAL COST]])</f>
        <v>405</v>
      </c>
      <c r="K256" s="14">
        <f>Data_input!$F256-Data_input!$G256-Data_input!$H256-Data_input!$I256</f>
        <v>45</v>
      </c>
      <c r="L256" s="15" t="s">
        <v>2945</v>
      </c>
      <c r="M256" s="16" t="str">
        <f>TEXT(Table1[[#This Row],[DATE]],"mmm")</f>
        <v>Jan</v>
      </c>
      <c r="N256" s="7">
        <f t="shared" si="11"/>
        <v>2022</v>
      </c>
      <c r="O256" s="7">
        <f>IF(COUNTIF(B$4:$B256,B256)=1,1,0)</f>
        <v>1</v>
      </c>
      <c r="P256" s="8" t="s">
        <v>2919</v>
      </c>
      <c r="Q256" s="9"/>
    </row>
    <row r="257" spans="1:17" x14ac:dyDescent="0.25">
      <c r="A257" s="17">
        <v>44588</v>
      </c>
      <c r="B257" s="11" t="s">
        <v>212</v>
      </c>
      <c r="C257" s="11" t="s">
        <v>2927</v>
      </c>
      <c r="D257" s="7">
        <v>1</v>
      </c>
      <c r="E257" s="12">
        <f t="shared" si="9"/>
        <v>500</v>
      </c>
      <c r="F257" s="13">
        <f t="shared" si="10"/>
        <v>500</v>
      </c>
      <c r="G257" s="14">
        <f>Data_input!$F257*IF(Data_input!$E257&lt;3000,70%,60%)</f>
        <v>350</v>
      </c>
      <c r="H257" s="14">
        <f>Data_input!$F257*10%</f>
        <v>50</v>
      </c>
      <c r="I257" s="14">
        <f>Data_input!$F257*10%</f>
        <v>50</v>
      </c>
      <c r="J257" s="14">
        <f>SUM(Table1[[#This Row],[COGS]:[OPERATIONAL COST]])</f>
        <v>450</v>
      </c>
      <c r="K257" s="14">
        <f>Data_input!$F257-Data_input!$G257-Data_input!$H257-Data_input!$I257</f>
        <v>50</v>
      </c>
      <c r="L257" s="8" t="s">
        <v>2943</v>
      </c>
      <c r="M257" s="16" t="str">
        <f>TEXT(Table1[[#This Row],[DATE]],"mmm")</f>
        <v>Jan</v>
      </c>
      <c r="N257" s="7">
        <f t="shared" si="11"/>
        <v>2022</v>
      </c>
      <c r="O257" s="7">
        <f>IF(COUNTIF(B$4:$B257,B257)=1,1,0)</f>
        <v>1</v>
      </c>
      <c r="P257" s="8" t="s">
        <v>2919</v>
      </c>
      <c r="Q257" s="9"/>
    </row>
    <row r="258" spans="1:17" x14ac:dyDescent="0.25">
      <c r="A258" s="17">
        <v>44588</v>
      </c>
      <c r="B258" s="11" t="s">
        <v>213</v>
      </c>
      <c r="C258" s="11" t="s">
        <v>2928</v>
      </c>
      <c r="D258" s="7">
        <v>1</v>
      </c>
      <c r="E258" s="12">
        <f t="shared" si="9"/>
        <v>1000</v>
      </c>
      <c r="F258" s="13">
        <f t="shared" si="10"/>
        <v>1000</v>
      </c>
      <c r="G258" s="14">
        <f>Data_input!$F258*IF(Data_input!$E258&lt;3000,70%,60%)</f>
        <v>700</v>
      </c>
      <c r="H258" s="14">
        <f>Data_input!$F258*10%</f>
        <v>100</v>
      </c>
      <c r="I258" s="14">
        <f>Data_input!$F258*10%</f>
        <v>100</v>
      </c>
      <c r="J258" s="14">
        <f>SUM(Table1[[#This Row],[COGS]:[OPERATIONAL COST]])</f>
        <v>900</v>
      </c>
      <c r="K258" s="14">
        <f>Data_input!$F258-Data_input!$G258-Data_input!$H258-Data_input!$I258</f>
        <v>100</v>
      </c>
      <c r="L258" s="15" t="s">
        <v>2948</v>
      </c>
      <c r="M258" s="16" t="str">
        <f>TEXT(Table1[[#This Row],[DATE]],"mmm")</f>
        <v>Jan</v>
      </c>
      <c r="N258" s="7">
        <f t="shared" si="11"/>
        <v>2022</v>
      </c>
      <c r="O258" s="7">
        <f>IF(COUNTIF(B$4:$B258,B258)=1,1,0)</f>
        <v>1</v>
      </c>
      <c r="P258" s="8" t="s">
        <v>2919</v>
      </c>
      <c r="Q258" s="9"/>
    </row>
    <row r="259" spans="1:17" x14ac:dyDescent="0.25">
      <c r="A259" s="17">
        <v>44588</v>
      </c>
      <c r="B259" s="11" t="s">
        <v>214</v>
      </c>
      <c r="C259" s="11" t="s">
        <v>2928</v>
      </c>
      <c r="D259" s="7">
        <v>1</v>
      </c>
      <c r="E259" s="12">
        <f t="shared" si="9"/>
        <v>1000</v>
      </c>
      <c r="F259" s="13">
        <f t="shared" si="10"/>
        <v>1000</v>
      </c>
      <c r="G259" s="14">
        <f>Data_input!$F259*IF(Data_input!$E259&lt;3000,70%,60%)</f>
        <v>700</v>
      </c>
      <c r="H259" s="14">
        <f>Data_input!$F259*10%</f>
        <v>100</v>
      </c>
      <c r="I259" s="14">
        <f>Data_input!$F259*10%</f>
        <v>100</v>
      </c>
      <c r="J259" s="14">
        <f>SUM(Table1[[#This Row],[COGS]:[OPERATIONAL COST]])</f>
        <v>900</v>
      </c>
      <c r="K259" s="14">
        <f>Data_input!$F259-Data_input!$G259-Data_input!$H259-Data_input!$I259</f>
        <v>100</v>
      </c>
      <c r="L259" s="8" t="s">
        <v>2944</v>
      </c>
      <c r="M259" s="16" t="str">
        <f>TEXT(Table1[[#This Row],[DATE]],"mmm")</f>
        <v>Jan</v>
      </c>
      <c r="N259" s="7">
        <f t="shared" si="11"/>
        <v>2022</v>
      </c>
      <c r="O259" s="7">
        <f>IF(COUNTIF(B$4:$B259,B259)=1,1,0)</f>
        <v>1</v>
      </c>
      <c r="P259" s="8" t="s">
        <v>2919</v>
      </c>
      <c r="Q259" s="9"/>
    </row>
    <row r="260" spans="1:17" x14ac:dyDescent="0.25">
      <c r="A260" s="17">
        <v>44588</v>
      </c>
      <c r="B260" s="11" t="s">
        <v>215</v>
      </c>
      <c r="C260" s="11" t="s">
        <v>2930</v>
      </c>
      <c r="D260" s="7">
        <v>5</v>
      </c>
      <c r="E260" s="12">
        <f t="shared" ref="E260:E323" si="12">VLOOKUP(C260,$R$4:$S$12,2,FALSE)</f>
        <v>4000</v>
      </c>
      <c r="F260" s="13">
        <f t="shared" ref="F260:F323" si="13">D260*E260</f>
        <v>20000</v>
      </c>
      <c r="G260" s="14">
        <f>Data_input!$F260*IF(Data_input!$E260&lt;3000,70%,60%)</f>
        <v>12000</v>
      </c>
      <c r="H260" s="14">
        <f>Data_input!$F260*10%</f>
        <v>2000</v>
      </c>
      <c r="I260" s="14">
        <f>Data_input!$F260*10%</f>
        <v>2000</v>
      </c>
      <c r="J260" s="14">
        <f>SUM(Table1[[#This Row],[COGS]:[OPERATIONAL COST]])</f>
        <v>16000</v>
      </c>
      <c r="K260" s="14">
        <f>Data_input!$F260-Data_input!$G260-Data_input!$H260-Data_input!$I260</f>
        <v>4000</v>
      </c>
      <c r="L260" s="15" t="s">
        <v>2946</v>
      </c>
      <c r="M260" s="16" t="str">
        <f>TEXT(Table1[[#This Row],[DATE]],"mmm")</f>
        <v>Jan</v>
      </c>
      <c r="N260" s="7">
        <f t="shared" ref="N260:N323" si="14">YEAR(A260)</f>
        <v>2022</v>
      </c>
      <c r="O260" s="7">
        <f>IF(COUNTIF(B$4:$B260,B260)=1,1,0)</f>
        <v>1</v>
      </c>
      <c r="P260" s="8" t="s">
        <v>2919</v>
      </c>
      <c r="Q260" s="9"/>
    </row>
    <row r="261" spans="1:17" x14ac:dyDescent="0.25">
      <c r="A261" s="17">
        <v>44588</v>
      </c>
      <c r="B261" s="11" t="s">
        <v>215</v>
      </c>
      <c r="C261" s="11" t="s">
        <v>2920</v>
      </c>
      <c r="D261" s="7">
        <v>1</v>
      </c>
      <c r="E261" s="12">
        <f t="shared" si="12"/>
        <v>1000</v>
      </c>
      <c r="F261" s="13">
        <f t="shared" si="13"/>
        <v>1000</v>
      </c>
      <c r="G261" s="14">
        <f>Data_input!$F261*IF(Data_input!$E261&lt;3000,70%,60%)</f>
        <v>700</v>
      </c>
      <c r="H261" s="14">
        <f>Data_input!$F261*10%</f>
        <v>100</v>
      </c>
      <c r="I261" s="14">
        <f>Data_input!$F261*10%</f>
        <v>100</v>
      </c>
      <c r="J261" s="14">
        <f>SUM(Table1[[#This Row],[COGS]:[OPERATIONAL COST]])</f>
        <v>900</v>
      </c>
      <c r="K261" s="14">
        <f>Data_input!$F261-Data_input!$G261-Data_input!$H261-Data_input!$I261</f>
        <v>100</v>
      </c>
      <c r="L261" s="8" t="s">
        <v>2946</v>
      </c>
      <c r="M261" s="16" t="str">
        <f>TEXT(Table1[[#This Row],[DATE]],"mmm")</f>
        <v>Jan</v>
      </c>
      <c r="N261" s="7">
        <f t="shared" si="14"/>
        <v>2022</v>
      </c>
      <c r="O261" s="7">
        <f>IF(COUNTIF(B$4:$B261,B261)=1,1,0)</f>
        <v>0</v>
      </c>
      <c r="P261" s="8" t="s">
        <v>2919</v>
      </c>
      <c r="Q261" s="9"/>
    </row>
    <row r="262" spans="1:17" x14ac:dyDescent="0.25">
      <c r="A262" s="17">
        <v>44588</v>
      </c>
      <c r="B262" s="11" t="s">
        <v>215</v>
      </c>
      <c r="C262" s="11" t="s">
        <v>2923</v>
      </c>
      <c r="D262" s="7">
        <v>3</v>
      </c>
      <c r="E262" s="12">
        <f t="shared" si="12"/>
        <v>2500</v>
      </c>
      <c r="F262" s="13">
        <f t="shared" si="13"/>
        <v>7500</v>
      </c>
      <c r="G262" s="14">
        <f>Data_input!$F262*IF(Data_input!$E262&lt;3000,70%,60%)</f>
        <v>5250</v>
      </c>
      <c r="H262" s="14">
        <f>Data_input!$F262*10%</f>
        <v>750</v>
      </c>
      <c r="I262" s="14">
        <f>Data_input!$F262*10%</f>
        <v>750</v>
      </c>
      <c r="J262" s="14">
        <f>SUM(Table1[[#This Row],[COGS]:[OPERATIONAL COST]])</f>
        <v>6750</v>
      </c>
      <c r="K262" s="14">
        <f>Data_input!$F262-Data_input!$G262-Data_input!$H262-Data_input!$I262</f>
        <v>750</v>
      </c>
      <c r="L262" s="15" t="s">
        <v>2946</v>
      </c>
      <c r="M262" s="16" t="str">
        <f>TEXT(Table1[[#This Row],[DATE]],"mmm")</f>
        <v>Jan</v>
      </c>
      <c r="N262" s="7">
        <f t="shared" si="14"/>
        <v>2022</v>
      </c>
      <c r="O262" s="7">
        <f>IF(COUNTIF(B$4:$B262,B262)=1,1,0)</f>
        <v>0</v>
      </c>
      <c r="P262" s="8" t="s">
        <v>2919</v>
      </c>
      <c r="Q262" s="9"/>
    </row>
    <row r="263" spans="1:17" x14ac:dyDescent="0.25">
      <c r="A263" s="17">
        <v>44589</v>
      </c>
      <c r="B263" s="11" t="s">
        <v>215</v>
      </c>
      <c r="C263" s="11" t="s">
        <v>2920</v>
      </c>
      <c r="D263" s="7">
        <v>5</v>
      </c>
      <c r="E263" s="12">
        <f t="shared" si="12"/>
        <v>1000</v>
      </c>
      <c r="F263" s="13">
        <f t="shared" si="13"/>
        <v>5000</v>
      </c>
      <c r="G263" s="14">
        <f>Data_input!$F263*IF(Data_input!$E263&lt;3000,70%,60%)</f>
        <v>3500</v>
      </c>
      <c r="H263" s="14">
        <f>Data_input!$F263*10%</f>
        <v>500</v>
      </c>
      <c r="I263" s="14">
        <f>Data_input!$F263*10%</f>
        <v>500</v>
      </c>
      <c r="J263" s="14">
        <f>SUM(Table1[[#This Row],[COGS]:[OPERATIONAL COST]])</f>
        <v>4500</v>
      </c>
      <c r="K263" s="14">
        <f>Data_input!$F263-Data_input!$G263-Data_input!$H263-Data_input!$I263</f>
        <v>500</v>
      </c>
      <c r="L263" s="8" t="s">
        <v>2946</v>
      </c>
      <c r="M263" s="16" t="str">
        <f>TEXT(Table1[[#This Row],[DATE]],"mmm")</f>
        <v>Jan</v>
      </c>
      <c r="N263" s="7">
        <f t="shared" si="14"/>
        <v>2022</v>
      </c>
      <c r="O263" s="7">
        <f>IF(COUNTIF(B$4:$B263,B263)=1,1,0)</f>
        <v>0</v>
      </c>
      <c r="P263" s="8" t="s">
        <v>2919</v>
      </c>
      <c r="Q263" s="9"/>
    </row>
    <row r="264" spans="1:17" x14ac:dyDescent="0.25">
      <c r="A264" s="17">
        <v>44589</v>
      </c>
      <c r="B264" s="11" t="s">
        <v>216</v>
      </c>
      <c r="C264" s="11" t="s">
        <v>2923</v>
      </c>
      <c r="D264" s="7">
        <v>1</v>
      </c>
      <c r="E264" s="12">
        <f t="shared" si="12"/>
        <v>2500</v>
      </c>
      <c r="F264" s="13">
        <f t="shared" si="13"/>
        <v>2500</v>
      </c>
      <c r="G264" s="14">
        <f>Data_input!$F264*IF(Data_input!$E264&lt;3000,70%,60%)</f>
        <v>1750</v>
      </c>
      <c r="H264" s="14">
        <f>Data_input!$F264*10%</f>
        <v>250</v>
      </c>
      <c r="I264" s="14">
        <f>Data_input!$F264*10%</f>
        <v>250</v>
      </c>
      <c r="J264" s="14">
        <f>SUM(Table1[[#This Row],[COGS]:[OPERATIONAL COST]])</f>
        <v>2250</v>
      </c>
      <c r="K264" s="14">
        <f>Data_input!$F264-Data_input!$G264-Data_input!$H264-Data_input!$I264</f>
        <v>250</v>
      </c>
      <c r="L264" s="15" t="s">
        <v>2948</v>
      </c>
      <c r="M264" s="16" t="str">
        <f>TEXT(Table1[[#This Row],[DATE]],"mmm")</f>
        <v>Jan</v>
      </c>
      <c r="N264" s="7">
        <f t="shared" si="14"/>
        <v>2022</v>
      </c>
      <c r="O264" s="7">
        <f>IF(COUNTIF(B$4:$B264,B264)=1,1,0)</f>
        <v>1</v>
      </c>
      <c r="P264" s="8" t="s">
        <v>2919</v>
      </c>
      <c r="Q264" s="9"/>
    </row>
    <row r="265" spans="1:17" x14ac:dyDescent="0.25">
      <c r="A265" s="17">
        <v>44589</v>
      </c>
      <c r="B265" s="11" t="s">
        <v>217</v>
      </c>
      <c r="C265" s="11" t="s">
        <v>2930</v>
      </c>
      <c r="D265" s="7">
        <v>1</v>
      </c>
      <c r="E265" s="12">
        <f t="shared" si="12"/>
        <v>4000</v>
      </c>
      <c r="F265" s="13">
        <f t="shared" si="13"/>
        <v>4000</v>
      </c>
      <c r="G265" s="14">
        <f>Data_input!$F265*IF(Data_input!$E265&lt;3000,70%,60%)</f>
        <v>2400</v>
      </c>
      <c r="H265" s="14">
        <f>Data_input!$F265*10%</f>
        <v>400</v>
      </c>
      <c r="I265" s="14">
        <f>Data_input!$F265*10%</f>
        <v>400</v>
      </c>
      <c r="J265" s="14">
        <f>SUM(Table1[[#This Row],[COGS]:[OPERATIONAL COST]])</f>
        <v>3200</v>
      </c>
      <c r="K265" s="14">
        <f>Data_input!$F265-Data_input!$G265-Data_input!$H265-Data_input!$I265</f>
        <v>800</v>
      </c>
      <c r="L265" s="8" t="s">
        <v>2944</v>
      </c>
      <c r="M265" s="16" t="str">
        <f>TEXT(Table1[[#This Row],[DATE]],"mmm")</f>
        <v>Jan</v>
      </c>
      <c r="N265" s="7">
        <f t="shared" si="14"/>
        <v>2022</v>
      </c>
      <c r="O265" s="7">
        <f>IF(COUNTIF(B$4:$B265,B265)=1,1,0)</f>
        <v>1</v>
      </c>
      <c r="P265" s="8" t="s">
        <v>2919</v>
      </c>
      <c r="Q265" s="9"/>
    </row>
    <row r="266" spans="1:17" x14ac:dyDescent="0.25">
      <c r="A266" s="17">
        <v>44589</v>
      </c>
      <c r="B266" s="11" t="s">
        <v>218</v>
      </c>
      <c r="C266" s="11" t="s">
        <v>2924</v>
      </c>
      <c r="D266" s="7">
        <v>3</v>
      </c>
      <c r="E266" s="12">
        <f t="shared" si="12"/>
        <v>3500</v>
      </c>
      <c r="F266" s="13">
        <f t="shared" si="13"/>
        <v>10500</v>
      </c>
      <c r="G266" s="14">
        <f>Data_input!$F266*IF(Data_input!$E266&lt;3000,70%,60%)</f>
        <v>6300</v>
      </c>
      <c r="H266" s="14">
        <f>Data_input!$F266*10%</f>
        <v>1050</v>
      </c>
      <c r="I266" s="14">
        <f>Data_input!$F266*10%</f>
        <v>1050</v>
      </c>
      <c r="J266" s="14">
        <f>SUM(Table1[[#This Row],[COGS]:[OPERATIONAL COST]])</f>
        <v>8400</v>
      </c>
      <c r="K266" s="14">
        <f>Data_input!$F266-Data_input!$G266-Data_input!$H266-Data_input!$I266</f>
        <v>2100</v>
      </c>
      <c r="L266" s="15" t="s">
        <v>2946</v>
      </c>
      <c r="M266" s="16" t="str">
        <f>TEXT(Table1[[#This Row],[DATE]],"mmm")</f>
        <v>Jan</v>
      </c>
      <c r="N266" s="7">
        <f t="shared" si="14"/>
        <v>2022</v>
      </c>
      <c r="O266" s="7">
        <f>IF(COUNTIF(B$4:$B266,B266)=1,1,0)</f>
        <v>1</v>
      </c>
      <c r="P266" s="8" t="s">
        <v>2918</v>
      </c>
      <c r="Q266" s="9"/>
    </row>
    <row r="267" spans="1:17" x14ac:dyDescent="0.25">
      <c r="A267" s="17">
        <v>44589</v>
      </c>
      <c r="B267" s="11" t="s">
        <v>219</v>
      </c>
      <c r="C267" s="11" t="s">
        <v>2925</v>
      </c>
      <c r="D267" s="7">
        <v>2</v>
      </c>
      <c r="E267" s="12">
        <f t="shared" si="12"/>
        <v>1200</v>
      </c>
      <c r="F267" s="13">
        <f t="shared" si="13"/>
        <v>2400</v>
      </c>
      <c r="G267" s="14">
        <f>Data_input!$F267*IF(Data_input!$E267&lt;3000,70%,60%)</f>
        <v>1680</v>
      </c>
      <c r="H267" s="14">
        <f>Data_input!$F267*10%</f>
        <v>240</v>
      </c>
      <c r="I267" s="14">
        <f>Data_input!$F267*10%</f>
        <v>240</v>
      </c>
      <c r="J267" s="14">
        <f>SUM(Table1[[#This Row],[COGS]:[OPERATIONAL COST]])</f>
        <v>2160</v>
      </c>
      <c r="K267" s="14">
        <f>Data_input!$F267-Data_input!$G267-Data_input!$H267-Data_input!$I267</f>
        <v>240</v>
      </c>
      <c r="L267" s="8" t="s">
        <v>2947</v>
      </c>
      <c r="M267" s="16" t="str">
        <f>TEXT(Table1[[#This Row],[DATE]],"mmm")</f>
        <v>Jan</v>
      </c>
      <c r="N267" s="7">
        <f t="shared" si="14"/>
        <v>2022</v>
      </c>
      <c r="O267" s="7">
        <f>IF(COUNTIF(B$4:$B267,B267)=1,1,0)</f>
        <v>1</v>
      </c>
      <c r="P267" s="8" t="s">
        <v>2919</v>
      </c>
      <c r="Q267" s="9"/>
    </row>
    <row r="268" spans="1:17" x14ac:dyDescent="0.25">
      <c r="A268" s="17">
        <v>44589</v>
      </c>
      <c r="B268" s="11" t="s">
        <v>220</v>
      </c>
      <c r="C268" s="11" t="s">
        <v>2926</v>
      </c>
      <c r="D268" s="7">
        <v>1</v>
      </c>
      <c r="E268" s="12">
        <f t="shared" si="12"/>
        <v>450</v>
      </c>
      <c r="F268" s="13">
        <f t="shared" si="13"/>
        <v>450</v>
      </c>
      <c r="G268" s="14">
        <f>Data_input!$F268*IF(Data_input!$E268&lt;3000,70%,60%)</f>
        <v>315</v>
      </c>
      <c r="H268" s="14">
        <f>Data_input!$F268*10%</f>
        <v>45</v>
      </c>
      <c r="I268" s="14">
        <f>Data_input!$F268*10%</f>
        <v>45</v>
      </c>
      <c r="J268" s="14">
        <f>SUM(Table1[[#This Row],[COGS]:[OPERATIONAL COST]])</f>
        <v>405</v>
      </c>
      <c r="K268" s="14">
        <f>Data_input!$F268-Data_input!$G268-Data_input!$H268-Data_input!$I268</f>
        <v>45</v>
      </c>
      <c r="L268" s="15" t="s">
        <v>2946</v>
      </c>
      <c r="M268" s="16" t="str">
        <f>TEXT(Table1[[#This Row],[DATE]],"mmm")</f>
        <v>Jan</v>
      </c>
      <c r="N268" s="7">
        <f t="shared" si="14"/>
        <v>2022</v>
      </c>
      <c r="O268" s="7">
        <f>IF(COUNTIF(B$4:$B268,B268)=1,1,0)</f>
        <v>1</v>
      </c>
      <c r="P268" s="8" t="s">
        <v>2919</v>
      </c>
      <c r="Q268" s="9"/>
    </row>
    <row r="269" spans="1:17" x14ac:dyDescent="0.25">
      <c r="A269" s="17">
        <v>44589</v>
      </c>
      <c r="B269" s="11" t="s">
        <v>221</v>
      </c>
      <c r="C269" s="11" t="s">
        <v>2920</v>
      </c>
      <c r="D269" s="7">
        <v>4</v>
      </c>
      <c r="E269" s="12">
        <f t="shared" si="12"/>
        <v>1000</v>
      </c>
      <c r="F269" s="13">
        <f t="shared" si="13"/>
        <v>4000</v>
      </c>
      <c r="G269" s="14">
        <f>Data_input!$F269*IF(Data_input!$E269&lt;3000,70%,60%)</f>
        <v>2800</v>
      </c>
      <c r="H269" s="14">
        <f>Data_input!$F269*10%</f>
        <v>400</v>
      </c>
      <c r="I269" s="14">
        <f>Data_input!$F269*10%</f>
        <v>400</v>
      </c>
      <c r="J269" s="14">
        <f>SUM(Table1[[#This Row],[COGS]:[OPERATIONAL COST]])</f>
        <v>3600</v>
      </c>
      <c r="K269" s="14">
        <f>Data_input!$F269-Data_input!$G269-Data_input!$H269-Data_input!$I269</f>
        <v>400</v>
      </c>
      <c r="L269" s="8" t="s">
        <v>2947</v>
      </c>
      <c r="M269" s="16" t="str">
        <f>TEXT(Table1[[#This Row],[DATE]],"mmm")</f>
        <v>Jan</v>
      </c>
      <c r="N269" s="7">
        <f t="shared" si="14"/>
        <v>2022</v>
      </c>
      <c r="O269" s="7">
        <f>IF(COUNTIF(B$4:$B269,B269)=1,1,0)</f>
        <v>1</v>
      </c>
      <c r="P269" s="8" t="s">
        <v>2919</v>
      </c>
      <c r="Q269" s="9"/>
    </row>
    <row r="270" spans="1:17" x14ac:dyDescent="0.25">
      <c r="A270" s="17">
        <v>44589</v>
      </c>
      <c r="B270" s="11" t="s">
        <v>222</v>
      </c>
      <c r="C270" s="11" t="s">
        <v>2930</v>
      </c>
      <c r="D270" s="7">
        <v>1</v>
      </c>
      <c r="E270" s="12">
        <f t="shared" si="12"/>
        <v>4000</v>
      </c>
      <c r="F270" s="13">
        <f t="shared" si="13"/>
        <v>4000</v>
      </c>
      <c r="G270" s="14">
        <f>Data_input!$F270*IF(Data_input!$E270&lt;3000,70%,60%)</f>
        <v>2400</v>
      </c>
      <c r="H270" s="14">
        <f>Data_input!$F270*10%</f>
        <v>400</v>
      </c>
      <c r="I270" s="14">
        <f>Data_input!$F270*10%</f>
        <v>400</v>
      </c>
      <c r="J270" s="14">
        <f>SUM(Table1[[#This Row],[COGS]:[OPERATIONAL COST]])</f>
        <v>3200</v>
      </c>
      <c r="K270" s="14">
        <f>Data_input!$F270-Data_input!$G270-Data_input!$H270-Data_input!$I270</f>
        <v>800</v>
      </c>
      <c r="L270" s="15" t="s">
        <v>2945</v>
      </c>
      <c r="M270" s="16" t="str">
        <f>TEXT(Table1[[#This Row],[DATE]],"mmm")</f>
        <v>Jan</v>
      </c>
      <c r="N270" s="7">
        <f t="shared" si="14"/>
        <v>2022</v>
      </c>
      <c r="O270" s="7">
        <f>IF(COUNTIF(B$4:$B270,B270)=1,1,0)</f>
        <v>1</v>
      </c>
      <c r="P270" s="8" t="s">
        <v>2919</v>
      </c>
      <c r="Q270" s="9"/>
    </row>
    <row r="271" spans="1:17" x14ac:dyDescent="0.25">
      <c r="A271" s="17">
        <v>44589</v>
      </c>
      <c r="B271" s="11" t="s">
        <v>222</v>
      </c>
      <c r="C271" s="11" t="s">
        <v>2923</v>
      </c>
      <c r="D271" s="7">
        <v>2</v>
      </c>
      <c r="E271" s="12">
        <f t="shared" si="12"/>
        <v>2500</v>
      </c>
      <c r="F271" s="13">
        <f t="shared" si="13"/>
        <v>5000</v>
      </c>
      <c r="G271" s="14">
        <f>Data_input!$F271*IF(Data_input!$E271&lt;3000,70%,60%)</f>
        <v>3500</v>
      </c>
      <c r="H271" s="14">
        <f>Data_input!$F271*10%</f>
        <v>500</v>
      </c>
      <c r="I271" s="14">
        <f>Data_input!$F271*10%</f>
        <v>500</v>
      </c>
      <c r="J271" s="14">
        <f>SUM(Table1[[#This Row],[COGS]:[OPERATIONAL COST]])</f>
        <v>4500</v>
      </c>
      <c r="K271" s="14">
        <f>Data_input!$F271-Data_input!$G271-Data_input!$H271-Data_input!$I271</f>
        <v>500</v>
      </c>
      <c r="L271" s="8" t="s">
        <v>2945</v>
      </c>
      <c r="M271" s="16" t="str">
        <f>TEXT(Table1[[#This Row],[DATE]],"mmm")</f>
        <v>Jan</v>
      </c>
      <c r="N271" s="7">
        <f t="shared" si="14"/>
        <v>2022</v>
      </c>
      <c r="O271" s="7">
        <f>IF(COUNTIF(B$4:$B271,B271)=1,1,0)</f>
        <v>0</v>
      </c>
      <c r="P271" s="8" t="s">
        <v>2919</v>
      </c>
      <c r="Q271" s="9"/>
    </row>
    <row r="272" spans="1:17" x14ac:dyDescent="0.25">
      <c r="A272" s="17">
        <v>44589</v>
      </c>
      <c r="B272" s="11" t="s">
        <v>222</v>
      </c>
      <c r="C272" s="11" t="s">
        <v>2924</v>
      </c>
      <c r="D272" s="7">
        <v>1</v>
      </c>
      <c r="E272" s="12">
        <f t="shared" si="12"/>
        <v>3500</v>
      </c>
      <c r="F272" s="13">
        <f t="shared" si="13"/>
        <v>3500</v>
      </c>
      <c r="G272" s="14">
        <f>Data_input!$F272*IF(Data_input!$E272&lt;3000,70%,60%)</f>
        <v>2100</v>
      </c>
      <c r="H272" s="14">
        <f>Data_input!$F272*10%</f>
        <v>350</v>
      </c>
      <c r="I272" s="14">
        <f>Data_input!$F272*10%</f>
        <v>350</v>
      </c>
      <c r="J272" s="14">
        <f>SUM(Table1[[#This Row],[COGS]:[OPERATIONAL COST]])</f>
        <v>2800</v>
      </c>
      <c r="K272" s="14">
        <f>Data_input!$F272-Data_input!$G272-Data_input!$H272-Data_input!$I272</f>
        <v>700</v>
      </c>
      <c r="L272" s="15" t="s">
        <v>2945</v>
      </c>
      <c r="M272" s="16" t="str">
        <f>TEXT(Table1[[#This Row],[DATE]],"mmm")</f>
        <v>Jan</v>
      </c>
      <c r="N272" s="7">
        <f t="shared" si="14"/>
        <v>2022</v>
      </c>
      <c r="O272" s="7">
        <f>IF(COUNTIF(B$4:$B272,B272)=1,1,0)</f>
        <v>0</v>
      </c>
      <c r="P272" s="8" t="s">
        <v>2919</v>
      </c>
      <c r="Q272" s="9"/>
    </row>
    <row r="273" spans="1:17" x14ac:dyDescent="0.25">
      <c r="A273" s="17">
        <v>44589</v>
      </c>
      <c r="B273" s="11" t="s">
        <v>222</v>
      </c>
      <c r="C273" s="11" t="s">
        <v>2928</v>
      </c>
      <c r="D273" s="7">
        <v>2</v>
      </c>
      <c r="E273" s="12">
        <f t="shared" si="12"/>
        <v>1000</v>
      </c>
      <c r="F273" s="13">
        <f t="shared" si="13"/>
        <v>2000</v>
      </c>
      <c r="G273" s="14">
        <f>Data_input!$F273*IF(Data_input!$E273&lt;3000,70%,60%)</f>
        <v>1400</v>
      </c>
      <c r="H273" s="14">
        <f>Data_input!$F273*10%</f>
        <v>200</v>
      </c>
      <c r="I273" s="14">
        <f>Data_input!$F273*10%</f>
        <v>200</v>
      </c>
      <c r="J273" s="14">
        <f>SUM(Table1[[#This Row],[COGS]:[OPERATIONAL COST]])</f>
        <v>1800</v>
      </c>
      <c r="K273" s="14">
        <f>Data_input!$F273-Data_input!$G273-Data_input!$H273-Data_input!$I273</f>
        <v>200</v>
      </c>
      <c r="L273" s="8" t="s">
        <v>2945</v>
      </c>
      <c r="M273" s="16" t="str">
        <f>TEXT(Table1[[#This Row],[DATE]],"mmm")</f>
        <v>Jan</v>
      </c>
      <c r="N273" s="7">
        <f t="shared" si="14"/>
        <v>2022</v>
      </c>
      <c r="O273" s="7">
        <f>IF(COUNTIF(B$4:$B273,B273)=1,1,0)</f>
        <v>0</v>
      </c>
      <c r="P273" s="8" t="s">
        <v>2919</v>
      </c>
      <c r="Q273" s="9"/>
    </row>
    <row r="274" spans="1:17" x14ac:dyDescent="0.25">
      <c r="A274" s="17">
        <v>44589</v>
      </c>
      <c r="B274" s="11" t="s">
        <v>222</v>
      </c>
      <c r="C274" s="11" t="s">
        <v>2926</v>
      </c>
      <c r="D274" s="7">
        <v>1</v>
      </c>
      <c r="E274" s="12">
        <f t="shared" si="12"/>
        <v>450</v>
      </c>
      <c r="F274" s="13">
        <f t="shared" si="13"/>
        <v>450</v>
      </c>
      <c r="G274" s="14">
        <f>Data_input!$F274*IF(Data_input!$E274&lt;3000,70%,60%)</f>
        <v>315</v>
      </c>
      <c r="H274" s="14">
        <f>Data_input!$F274*10%</f>
        <v>45</v>
      </c>
      <c r="I274" s="14">
        <f>Data_input!$F274*10%</f>
        <v>45</v>
      </c>
      <c r="J274" s="14">
        <f>SUM(Table1[[#This Row],[COGS]:[OPERATIONAL COST]])</f>
        <v>405</v>
      </c>
      <c r="K274" s="14">
        <f>Data_input!$F274-Data_input!$G274-Data_input!$H274-Data_input!$I274</f>
        <v>45</v>
      </c>
      <c r="L274" s="15" t="s">
        <v>2945</v>
      </c>
      <c r="M274" s="16" t="str">
        <f>TEXT(Table1[[#This Row],[DATE]],"mmm")</f>
        <v>Jan</v>
      </c>
      <c r="N274" s="7">
        <f t="shared" si="14"/>
        <v>2022</v>
      </c>
      <c r="O274" s="7">
        <f>IF(COUNTIF(B$4:$B274,B274)=1,1,0)</f>
        <v>0</v>
      </c>
      <c r="P274" s="8" t="s">
        <v>2919</v>
      </c>
      <c r="Q274" s="9"/>
    </row>
    <row r="275" spans="1:17" x14ac:dyDescent="0.25">
      <c r="A275" s="17">
        <v>44589</v>
      </c>
      <c r="B275" s="11" t="s">
        <v>222</v>
      </c>
      <c r="C275" s="11" t="s">
        <v>2927</v>
      </c>
      <c r="D275" s="7">
        <v>3</v>
      </c>
      <c r="E275" s="12">
        <f t="shared" si="12"/>
        <v>500</v>
      </c>
      <c r="F275" s="13">
        <f t="shared" si="13"/>
        <v>1500</v>
      </c>
      <c r="G275" s="14">
        <f>Data_input!$F275*IF(Data_input!$E275&lt;3000,70%,60%)</f>
        <v>1050</v>
      </c>
      <c r="H275" s="14">
        <f>Data_input!$F275*10%</f>
        <v>150</v>
      </c>
      <c r="I275" s="14">
        <f>Data_input!$F275*10%</f>
        <v>150</v>
      </c>
      <c r="J275" s="14">
        <f>SUM(Table1[[#This Row],[COGS]:[OPERATIONAL COST]])</f>
        <v>1350</v>
      </c>
      <c r="K275" s="14">
        <f>Data_input!$F275-Data_input!$G275-Data_input!$H275-Data_input!$I275</f>
        <v>150</v>
      </c>
      <c r="L275" s="8" t="s">
        <v>2945</v>
      </c>
      <c r="M275" s="16" t="str">
        <f>TEXT(Table1[[#This Row],[DATE]],"mmm")</f>
        <v>Jan</v>
      </c>
      <c r="N275" s="7">
        <f t="shared" si="14"/>
        <v>2022</v>
      </c>
      <c r="O275" s="7">
        <f>IF(COUNTIF(B$4:$B275,B275)=1,1,0)</f>
        <v>0</v>
      </c>
      <c r="P275" s="8" t="s">
        <v>2919</v>
      </c>
      <c r="Q275" s="9"/>
    </row>
    <row r="276" spans="1:17" x14ac:dyDescent="0.25">
      <c r="A276" s="17">
        <v>44590</v>
      </c>
      <c r="B276" s="11" t="s">
        <v>223</v>
      </c>
      <c r="C276" s="11" t="s">
        <v>2927</v>
      </c>
      <c r="D276" s="7">
        <v>1</v>
      </c>
      <c r="E276" s="12">
        <f t="shared" si="12"/>
        <v>500</v>
      </c>
      <c r="F276" s="13">
        <f t="shared" si="13"/>
        <v>500</v>
      </c>
      <c r="G276" s="14">
        <f>Data_input!$F276*IF(Data_input!$E276&lt;3000,70%,60%)</f>
        <v>350</v>
      </c>
      <c r="H276" s="14">
        <f>Data_input!$F276*10%</f>
        <v>50</v>
      </c>
      <c r="I276" s="14">
        <f>Data_input!$F276*10%</f>
        <v>50</v>
      </c>
      <c r="J276" s="14">
        <f>SUM(Table1[[#This Row],[COGS]:[OPERATIONAL COST]])</f>
        <v>450</v>
      </c>
      <c r="K276" s="14">
        <f>Data_input!$F276-Data_input!$G276-Data_input!$H276-Data_input!$I276</f>
        <v>50</v>
      </c>
      <c r="L276" s="15" t="s">
        <v>2948</v>
      </c>
      <c r="M276" s="16" t="str">
        <f>TEXT(Table1[[#This Row],[DATE]],"mmm")</f>
        <v>Jan</v>
      </c>
      <c r="N276" s="7">
        <f t="shared" si="14"/>
        <v>2022</v>
      </c>
      <c r="O276" s="7">
        <f>IF(COUNTIF(B$4:$B276,B276)=1,1,0)</f>
        <v>1</v>
      </c>
      <c r="P276" s="8" t="s">
        <v>2918</v>
      </c>
      <c r="Q276" s="9"/>
    </row>
    <row r="277" spans="1:17" x14ac:dyDescent="0.25">
      <c r="A277" s="17">
        <v>44590</v>
      </c>
      <c r="B277" s="11" t="s">
        <v>224</v>
      </c>
      <c r="C277" s="11" t="s">
        <v>2920</v>
      </c>
      <c r="D277" s="7">
        <v>2</v>
      </c>
      <c r="E277" s="12">
        <f t="shared" si="12"/>
        <v>1000</v>
      </c>
      <c r="F277" s="13">
        <f t="shared" si="13"/>
        <v>2000</v>
      </c>
      <c r="G277" s="14">
        <f>Data_input!$F277*IF(Data_input!$E277&lt;3000,70%,60%)</f>
        <v>1400</v>
      </c>
      <c r="H277" s="14">
        <f>Data_input!$F277*10%</f>
        <v>200</v>
      </c>
      <c r="I277" s="14">
        <f>Data_input!$F277*10%</f>
        <v>200</v>
      </c>
      <c r="J277" s="14">
        <f>SUM(Table1[[#This Row],[COGS]:[OPERATIONAL COST]])</f>
        <v>1800</v>
      </c>
      <c r="K277" s="14">
        <f>Data_input!$F277-Data_input!$G277-Data_input!$H277-Data_input!$I277</f>
        <v>200</v>
      </c>
      <c r="L277" s="8" t="s">
        <v>2944</v>
      </c>
      <c r="M277" s="16" t="str">
        <f>TEXT(Table1[[#This Row],[DATE]],"mmm")</f>
        <v>Jan</v>
      </c>
      <c r="N277" s="7">
        <f t="shared" si="14"/>
        <v>2022</v>
      </c>
      <c r="O277" s="7">
        <f>IF(COUNTIF(B$4:$B277,B277)=1,1,0)</f>
        <v>1</v>
      </c>
      <c r="P277" s="8" t="s">
        <v>2919</v>
      </c>
      <c r="Q277" s="9"/>
    </row>
    <row r="278" spans="1:17" x14ac:dyDescent="0.25">
      <c r="A278" s="17">
        <v>44590</v>
      </c>
      <c r="B278" s="11" t="s">
        <v>225</v>
      </c>
      <c r="C278" s="11" t="s">
        <v>2924</v>
      </c>
      <c r="D278" s="7">
        <v>4</v>
      </c>
      <c r="E278" s="12">
        <f t="shared" si="12"/>
        <v>3500</v>
      </c>
      <c r="F278" s="13">
        <f t="shared" si="13"/>
        <v>14000</v>
      </c>
      <c r="G278" s="14">
        <f>Data_input!$F278*IF(Data_input!$E278&lt;3000,70%,60%)</f>
        <v>8400</v>
      </c>
      <c r="H278" s="14">
        <f>Data_input!$F278*10%</f>
        <v>1400</v>
      </c>
      <c r="I278" s="14">
        <f>Data_input!$F278*10%</f>
        <v>1400</v>
      </c>
      <c r="J278" s="14">
        <f>SUM(Table1[[#This Row],[COGS]:[OPERATIONAL COST]])</f>
        <v>11200</v>
      </c>
      <c r="K278" s="14">
        <f>Data_input!$F278-Data_input!$G278-Data_input!$H278-Data_input!$I278</f>
        <v>2800</v>
      </c>
      <c r="L278" s="15" t="s">
        <v>2946</v>
      </c>
      <c r="M278" s="16" t="str">
        <f>TEXT(Table1[[#This Row],[DATE]],"mmm")</f>
        <v>Jan</v>
      </c>
      <c r="N278" s="7">
        <f t="shared" si="14"/>
        <v>2022</v>
      </c>
      <c r="O278" s="7">
        <f>IF(COUNTIF(B$4:$B278,B278)=1,1,0)</f>
        <v>1</v>
      </c>
      <c r="P278" s="8" t="s">
        <v>2919</v>
      </c>
      <c r="Q278" s="9"/>
    </row>
    <row r="279" spans="1:17" x14ac:dyDescent="0.25">
      <c r="A279" s="17">
        <v>44590</v>
      </c>
      <c r="B279" s="11" t="s">
        <v>226</v>
      </c>
      <c r="C279" s="11" t="s">
        <v>2923</v>
      </c>
      <c r="D279" s="7">
        <v>3</v>
      </c>
      <c r="E279" s="12">
        <f t="shared" si="12"/>
        <v>2500</v>
      </c>
      <c r="F279" s="13">
        <f t="shared" si="13"/>
        <v>7500</v>
      </c>
      <c r="G279" s="14">
        <f>Data_input!$F279*IF(Data_input!$E279&lt;3000,70%,60%)</f>
        <v>5250</v>
      </c>
      <c r="H279" s="14">
        <f>Data_input!$F279*10%</f>
        <v>750</v>
      </c>
      <c r="I279" s="14">
        <f>Data_input!$F279*10%</f>
        <v>750</v>
      </c>
      <c r="J279" s="14">
        <f>SUM(Table1[[#This Row],[COGS]:[OPERATIONAL COST]])</f>
        <v>6750</v>
      </c>
      <c r="K279" s="14">
        <f>Data_input!$F279-Data_input!$G279-Data_input!$H279-Data_input!$I279</f>
        <v>750</v>
      </c>
      <c r="L279" s="8" t="s">
        <v>2947</v>
      </c>
      <c r="M279" s="16" t="str">
        <f>TEXT(Table1[[#This Row],[DATE]],"mmm")</f>
        <v>Jan</v>
      </c>
      <c r="N279" s="7">
        <f t="shared" si="14"/>
        <v>2022</v>
      </c>
      <c r="O279" s="7">
        <f>IF(COUNTIF(B$4:$B279,B279)=1,1,0)</f>
        <v>1</v>
      </c>
      <c r="P279" s="8" t="s">
        <v>2919</v>
      </c>
      <c r="Q279" s="9"/>
    </row>
    <row r="280" spans="1:17" x14ac:dyDescent="0.25">
      <c r="A280" s="17">
        <v>44590</v>
      </c>
      <c r="B280" s="11" t="s">
        <v>227</v>
      </c>
      <c r="C280" s="11" t="s">
        <v>2929</v>
      </c>
      <c r="D280" s="7">
        <v>1</v>
      </c>
      <c r="E280" s="12">
        <f t="shared" si="12"/>
        <v>3200</v>
      </c>
      <c r="F280" s="13">
        <f t="shared" si="13"/>
        <v>3200</v>
      </c>
      <c r="G280" s="14">
        <f>Data_input!$F280*IF(Data_input!$E280&lt;3000,70%,60%)</f>
        <v>1920</v>
      </c>
      <c r="H280" s="14">
        <f>Data_input!$F280*10%</f>
        <v>320</v>
      </c>
      <c r="I280" s="14">
        <f>Data_input!$F280*10%</f>
        <v>320</v>
      </c>
      <c r="J280" s="14">
        <f>SUM(Table1[[#This Row],[COGS]:[OPERATIONAL COST]])</f>
        <v>2560</v>
      </c>
      <c r="K280" s="14">
        <f>Data_input!$F280-Data_input!$G280-Data_input!$H280-Data_input!$I280</f>
        <v>640</v>
      </c>
      <c r="L280" s="15" t="s">
        <v>2945</v>
      </c>
      <c r="M280" s="16" t="str">
        <f>TEXT(Table1[[#This Row],[DATE]],"mmm")</f>
        <v>Jan</v>
      </c>
      <c r="N280" s="7">
        <f t="shared" si="14"/>
        <v>2022</v>
      </c>
      <c r="O280" s="7">
        <f>IF(COUNTIF(B$4:$B280,B280)=1,1,0)</f>
        <v>1</v>
      </c>
      <c r="P280" s="8" t="s">
        <v>2918</v>
      </c>
      <c r="Q280" s="9"/>
    </row>
    <row r="281" spans="1:17" x14ac:dyDescent="0.25">
      <c r="A281" s="17">
        <v>44590</v>
      </c>
      <c r="B281" s="11" t="s">
        <v>228</v>
      </c>
      <c r="C281" s="11" t="s">
        <v>2929</v>
      </c>
      <c r="D281" s="7">
        <v>2</v>
      </c>
      <c r="E281" s="12">
        <f t="shared" si="12"/>
        <v>3200</v>
      </c>
      <c r="F281" s="13">
        <f t="shared" si="13"/>
        <v>6400</v>
      </c>
      <c r="G281" s="14">
        <f>Data_input!$F281*IF(Data_input!$E281&lt;3000,70%,60%)</f>
        <v>3840</v>
      </c>
      <c r="H281" s="14">
        <f>Data_input!$F281*10%</f>
        <v>640</v>
      </c>
      <c r="I281" s="14">
        <f>Data_input!$F281*10%</f>
        <v>640</v>
      </c>
      <c r="J281" s="14">
        <f>SUM(Table1[[#This Row],[COGS]:[OPERATIONAL COST]])</f>
        <v>5120</v>
      </c>
      <c r="K281" s="14">
        <f>Data_input!$F281-Data_input!$G281-Data_input!$H281-Data_input!$I281</f>
        <v>1280</v>
      </c>
      <c r="L281" s="8" t="s">
        <v>2943</v>
      </c>
      <c r="M281" s="16" t="str">
        <f>TEXT(Table1[[#This Row],[DATE]],"mmm")</f>
        <v>Jan</v>
      </c>
      <c r="N281" s="7">
        <f t="shared" si="14"/>
        <v>2022</v>
      </c>
      <c r="O281" s="7">
        <f>IF(COUNTIF(B$4:$B281,B281)=1,1,0)</f>
        <v>1</v>
      </c>
      <c r="P281" s="8" t="s">
        <v>2918</v>
      </c>
      <c r="Q281" s="9"/>
    </row>
    <row r="282" spans="1:17" x14ac:dyDescent="0.25">
      <c r="A282" s="17">
        <v>44590</v>
      </c>
      <c r="B282" s="11" t="s">
        <v>229</v>
      </c>
      <c r="C282" s="11" t="s">
        <v>2924</v>
      </c>
      <c r="D282" s="7">
        <v>4</v>
      </c>
      <c r="E282" s="12">
        <f t="shared" si="12"/>
        <v>3500</v>
      </c>
      <c r="F282" s="13">
        <f t="shared" si="13"/>
        <v>14000</v>
      </c>
      <c r="G282" s="14">
        <f>Data_input!$F282*IF(Data_input!$E282&lt;3000,70%,60%)</f>
        <v>8400</v>
      </c>
      <c r="H282" s="14">
        <f>Data_input!$F282*10%</f>
        <v>1400</v>
      </c>
      <c r="I282" s="14">
        <f>Data_input!$F282*10%</f>
        <v>1400</v>
      </c>
      <c r="J282" s="14">
        <f>SUM(Table1[[#This Row],[COGS]:[OPERATIONAL COST]])</f>
        <v>11200</v>
      </c>
      <c r="K282" s="14">
        <f>Data_input!$F282-Data_input!$G282-Data_input!$H282-Data_input!$I282</f>
        <v>2800</v>
      </c>
      <c r="L282" s="15" t="s">
        <v>2948</v>
      </c>
      <c r="M282" s="16" t="str">
        <f>TEXT(Table1[[#This Row],[DATE]],"mmm")</f>
        <v>Jan</v>
      </c>
      <c r="N282" s="7">
        <f t="shared" si="14"/>
        <v>2022</v>
      </c>
      <c r="O282" s="7">
        <f>IF(COUNTIF(B$4:$B282,B282)=1,1,0)</f>
        <v>1</v>
      </c>
      <c r="P282" s="8" t="s">
        <v>2919</v>
      </c>
      <c r="Q282" s="9"/>
    </row>
    <row r="283" spans="1:17" x14ac:dyDescent="0.25">
      <c r="A283" s="17">
        <v>44590</v>
      </c>
      <c r="B283" s="11" t="s">
        <v>230</v>
      </c>
      <c r="C283" s="11" t="s">
        <v>2927</v>
      </c>
      <c r="D283" s="7">
        <v>5</v>
      </c>
      <c r="E283" s="12">
        <f t="shared" si="12"/>
        <v>500</v>
      </c>
      <c r="F283" s="13">
        <f t="shared" si="13"/>
        <v>2500</v>
      </c>
      <c r="G283" s="14">
        <f>Data_input!$F283*IF(Data_input!$E283&lt;3000,70%,60%)</f>
        <v>1750</v>
      </c>
      <c r="H283" s="14">
        <f>Data_input!$F283*10%</f>
        <v>250</v>
      </c>
      <c r="I283" s="14">
        <f>Data_input!$F283*10%</f>
        <v>250</v>
      </c>
      <c r="J283" s="14">
        <f>SUM(Table1[[#This Row],[COGS]:[OPERATIONAL COST]])</f>
        <v>2250</v>
      </c>
      <c r="K283" s="14">
        <f>Data_input!$F283-Data_input!$G283-Data_input!$H283-Data_input!$I283</f>
        <v>250</v>
      </c>
      <c r="L283" s="8" t="s">
        <v>2945</v>
      </c>
      <c r="M283" s="16" t="str">
        <f>TEXT(Table1[[#This Row],[DATE]],"mmm")</f>
        <v>Jan</v>
      </c>
      <c r="N283" s="7">
        <f t="shared" si="14"/>
        <v>2022</v>
      </c>
      <c r="O283" s="7">
        <f>IF(COUNTIF(B$4:$B283,B283)=1,1,0)</f>
        <v>1</v>
      </c>
      <c r="P283" s="8" t="s">
        <v>2919</v>
      </c>
      <c r="Q283" s="9"/>
    </row>
    <row r="284" spans="1:17" x14ac:dyDescent="0.25">
      <c r="A284" s="17">
        <v>44590</v>
      </c>
      <c r="B284" s="11" t="s">
        <v>230</v>
      </c>
      <c r="C284" s="11" t="s">
        <v>2923</v>
      </c>
      <c r="D284" s="7">
        <v>8</v>
      </c>
      <c r="E284" s="12">
        <f t="shared" si="12"/>
        <v>2500</v>
      </c>
      <c r="F284" s="13">
        <f t="shared" si="13"/>
        <v>20000</v>
      </c>
      <c r="G284" s="14">
        <f>Data_input!$F284*IF(Data_input!$E284&lt;3000,70%,60%)</f>
        <v>14000</v>
      </c>
      <c r="H284" s="14">
        <f>Data_input!$F284*10%</f>
        <v>2000</v>
      </c>
      <c r="I284" s="14">
        <f>Data_input!$F284*10%</f>
        <v>2000</v>
      </c>
      <c r="J284" s="14">
        <f>SUM(Table1[[#This Row],[COGS]:[OPERATIONAL COST]])</f>
        <v>18000</v>
      </c>
      <c r="K284" s="14">
        <f>Data_input!$F284-Data_input!$G284-Data_input!$H284-Data_input!$I284</f>
        <v>2000</v>
      </c>
      <c r="L284" s="15" t="s">
        <v>2945</v>
      </c>
      <c r="M284" s="16" t="str">
        <f>TEXT(Table1[[#This Row],[DATE]],"mmm")</f>
        <v>Jan</v>
      </c>
      <c r="N284" s="7">
        <f t="shared" si="14"/>
        <v>2022</v>
      </c>
      <c r="O284" s="7">
        <f>IF(COUNTIF(B$4:$B284,B284)=1,1,0)</f>
        <v>0</v>
      </c>
      <c r="P284" s="8" t="s">
        <v>2919</v>
      </c>
      <c r="Q284" s="9"/>
    </row>
    <row r="285" spans="1:17" x14ac:dyDescent="0.25">
      <c r="A285" s="17">
        <v>44590</v>
      </c>
      <c r="B285" s="11" t="s">
        <v>230</v>
      </c>
      <c r="C285" s="11" t="s">
        <v>2925</v>
      </c>
      <c r="D285" s="7">
        <v>2</v>
      </c>
      <c r="E285" s="12">
        <f t="shared" si="12"/>
        <v>1200</v>
      </c>
      <c r="F285" s="13">
        <f t="shared" si="13"/>
        <v>2400</v>
      </c>
      <c r="G285" s="14">
        <f>Data_input!$F285*IF(Data_input!$E285&lt;3000,70%,60%)</f>
        <v>1680</v>
      </c>
      <c r="H285" s="14">
        <f>Data_input!$F285*10%</f>
        <v>240</v>
      </c>
      <c r="I285" s="14">
        <f>Data_input!$F285*10%</f>
        <v>240</v>
      </c>
      <c r="J285" s="14">
        <f>SUM(Table1[[#This Row],[COGS]:[OPERATIONAL COST]])</f>
        <v>2160</v>
      </c>
      <c r="K285" s="14">
        <f>Data_input!$F285-Data_input!$G285-Data_input!$H285-Data_input!$I285</f>
        <v>240</v>
      </c>
      <c r="L285" s="8" t="s">
        <v>2945</v>
      </c>
      <c r="M285" s="16" t="str">
        <f>TEXT(Table1[[#This Row],[DATE]],"mmm")</f>
        <v>Jan</v>
      </c>
      <c r="N285" s="7">
        <f t="shared" si="14"/>
        <v>2022</v>
      </c>
      <c r="O285" s="7">
        <f>IF(COUNTIF(B$4:$B285,B285)=1,1,0)</f>
        <v>0</v>
      </c>
      <c r="P285" s="8" t="s">
        <v>2919</v>
      </c>
      <c r="Q285" s="9"/>
    </row>
    <row r="286" spans="1:17" x14ac:dyDescent="0.25">
      <c r="A286" s="17">
        <v>44591</v>
      </c>
      <c r="B286" s="11" t="s">
        <v>231</v>
      </c>
      <c r="C286" s="11" t="s">
        <v>2920</v>
      </c>
      <c r="D286" s="7">
        <v>1</v>
      </c>
      <c r="E286" s="12">
        <f t="shared" si="12"/>
        <v>1000</v>
      </c>
      <c r="F286" s="13">
        <f t="shared" si="13"/>
        <v>1000</v>
      </c>
      <c r="G286" s="14">
        <f>Data_input!$F286*IF(Data_input!$E286&lt;3000,70%,60%)</f>
        <v>700</v>
      </c>
      <c r="H286" s="14">
        <f>Data_input!$F286*10%</f>
        <v>100</v>
      </c>
      <c r="I286" s="14">
        <f>Data_input!$F286*10%</f>
        <v>100</v>
      </c>
      <c r="J286" s="14">
        <f>SUM(Table1[[#This Row],[COGS]:[OPERATIONAL COST]])</f>
        <v>900</v>
      </c>
      <c r="K286" s="14">
        <f>Data_input!$F286-Data_input!$G286-Data_input!$H286-Data_input!$I286</f>
        <v>100</v>
      </c>
      <c r="L286" s="15" t="s">
        <v>2948</v>
      </c>
      <c r="M286" s="16" t="str">
        <f>TEXT(Table1[[#This Row],[DATE]],"mmm")</f>
        <v>Jan</v>
      </c>
      <c r="N286" s="7">
        <f t="shared" si="14"/>
        <v>2022</v>
      </c>
      <c r="O286" s="7">
        <f>IF(COUNTIF(B$4:$B286,B286)=1,1,0)</f>
        <v>1</v>
      </c>
      <c r="P286" s="8" t="s">
        <v>2919</v>
      </c>
      <c r="Q286" s="9"/>
    </row>
    <row r="287" spans="1:17" x14ac:dyDescent="0.25">
      <c r="A287" s="17">
        <v>44591</v>
      </c>
      <c r="B287" s="11" t="s">
        <v>232</v>
      </c>
      <c r="C287" s="11" t="s">
        <v>2930</v>
      </c>
      <c r="D287" s="7">
        <v>7</v>
      </c>
      <c r="E287" s="12">
        <f t="shared" si="12"/>
        <v>4000</v>
      </c>
      <c r="F287" s="13">
        <f t="shared" si="13"/>
        <v>28000</v>
      </c>
      <c r="G287" s="14">
        <f>Data_input!$F287*IF(Data_input!$E287&lt;3000,70%,60%)</f>
        <v>16800</v>
      </c>
      <c r="H287" s="14">
        <f>Data_input!$F287*10%</f>
        <v>2800</v>
      </c>
      <c r="I287" s="14">
        <f>Data_input!$F287*10%</f>
        <v>2800</v>
      </c>
      <c r="J287" s="14">
        <f>SUM(Table1[[#This Row],[COGS]:[OPERATIONAL COST]])</f>
        <v>22400</v>
      </c>
      <c r="K287" s="14">
        <f>Data_input!$F287-Data_input!$G287-Data_input!$H287-Data_input!$I287</f>
        <v>5600</v>
      </c>
      <c r="L287" s="8" t="s">
        <v>2944</v>
      </c>
      <c r="M287" s="16" t="str">
        <f>TEXT(Table1[[#This Row],[DATE]],"mmm")</f>
        <v>Jan</v>
      </c>
      <c r="N287" s="7">
        <f t="shared" si="14"/>
        <v>2022</v>
      </c>
      <c r="O287" s="7">
        <f>IF(COUNTIF(B$4:$B287,B287)=1,1,0)</f>
        <v>1</v>
      </c>
      <c r="P287" s="8" t="s">
        <v>2919</v>
      </c>
      <c r="Q287" s="9"/>
    </row>
    <row r="288" spans="1:17" x14ac:dyDescent="0.25">
      <c r="A288" s="17">
        <v>44591</v>
      </c>
      <c r="B288" s="11" t="s">
        <v>233</v>
      </c>
      <c r="C288" s="11" t="s">
        <v>2923</v>
      </c>
      <c r="D288" s="7">
        <v>8</v>
      </c>
      <c r="E288" s="12">
        <f t="shared" si="12"/>
        <v>2500</v>
      </c>
      <c r="F288" s="13">
        <f t="shared" si="13"/>
        <v>20000</v>
      </c>
      <c r="G288" s="14">
        <f>Data_input!$F288*IF(Data_input!$E288&lt;3000,70%,60%)</f>
        <v>14000</v>
      </c>
      <c r="H288" s="14">
        <f>Data_input!$F288*10%</f>
        <v>2000</v>
      </c>
      <c r="I288" s="14">
        <f>Data_input!$F288*10%</f>
        <v>2000</v>
      </c>
      <c r="J288" s="14">
        <f>SUM(Table1[[#This Row],[COGS]:[OPERATIONAL COST]])</f>
        <v>18000</v>
      </c>
      <c r="K288" s="14">
        <f>Data_input!$F288-Data_input!$G288-Data_input!$H288-Data_input!$I288</f>
        <v>2000</v>
      </c>
      <c r="L288" s="15" t="s">
        <v>2946</v>
      </c>
      <c r="M288" s="16" t="str">
        <f>TEXT(Table1[[#This Row],[DATE]],"mmm")</f>
        <v>Jan</v>
      </c>
      <c r="N288" s="7">
        <f t="shared" si="14"/>
        <v>2022</v>
      </c>
      <c r="O288" s="7">
        <f>IF(COUNTIF(B$4:$B288,B288)=1,1,0)</f>
        <v>1</v>
      </c>
      <c r="P288" s="8" t="s">
        <v>2919</v>
      </c>
      <c r="Q288" s="9"/>
    </row>
    <row r="289" spans="1:17" x14ac:dyDescent="0.25">
      <c r="A289" s="17">
        <v>44591</v>
      </c>
      <c r="B289" s="11" t="s">
        <v>234</v>
      </c>
      <c r="C289" s="11" t="s">
        <v>2924</v>
      </c>
      <c r="D289" s="7">
        <v>1</v>
      </c>
      <c r="E289" s="12">
        <f t="shared" si="12"/>
        <v>3500</v>
      </c>
      <c r="F289" s="13">
        <f t="shared" si="13"/>
        <v>3500</v>
      </c>
      <c r="G289" s="14">
        <f>Data_input!$F289*IF(Data_input!$E289&lt;3000,70%,60%)</f>
        <v>2100</v>
      </c>
      <c r="H289" s="14">
        <f>Data_input!$F289*10%</f>
        <v>350</v>
      </c>
      <c r="I289" s="14">
        <f>Data_input!$F289*10%</f>
        <v>350</v>
      </c>
      <c r="J289" s="14">
        <f>SUM(Table1[[#This Row],[COGS]:[OPERATIONAL COST]])</f>
        <v>2800</v>
      </c>
      <c r="K289" s="14">
        <f>Data_input!$F289-Data_input!$G289-Data_input!$H289-Data_input!$I289</f>
        <v>700</v>
      </c>
      <c r="L289" s="8" t="s">
        <v>2947</v>
      </c>
      <c r="M289" s="16" t="str">
        <f>TEXT(Table1[[#This Row],[DATE]],"mmm")</f>
        <v>Jan</v>
      </c>
      <c r="N289" s="7">
        <f t="shared" si="14"/>
        <v>2022</v>
      </c>
      <c r="O289" s="7">
        <f>IF(COUNTIF(B$4:$B289,B289)=1,1,0)</f>
        <v>1</v>
      </c>
      <c r="P289" s="8" t="s">
        <v>2919</v>
      </c>
      <c r="Q289" s="9"/>
    </row>
    <row r="290" spans="1:17" x14ac:dyDescent="0.25">
      <c r="A290" s="17">
        <v>44591</v>
      </c>
      <c r="B290" s="11" t="s">
        <v>235</v>
      </c>
      <c r="C290" s="11" t="s">
        <v>2928</v>
      </c>
      <c r="D290" s="7">
        <v>2</v>
      </c>
      <c r="E290" s="12">
        <f t="shared" si="12"/>
        <v>1000</v>
      </c>
      <c r="F290" s="13">
        <f t="shared" si="13"/>
        <v>2000</v>
      </c>
      <c r="G290" s="14">
        <f>Data_input!$F290*IF(Data_input!$E290&lt;3000,70%,60%)</f>
        <v>1400</v>
      </c>
      <c r="H290" s="14">
        <f>Data_input!$F290*10%</f>
        <v>200</v>
      </c>
      <c r="I290" s="14">
        <f>Data_input!$F290*10%</f>
        <v>200</v>
      </c>
      <c r="J290" s="14">
        <f>SUM(Table1[[#This Row],[COGS]:[OPERATIONAL COST]])</f>
        <v>1800</v>
      </c>
      <c r="K290" s="14">
        <f>Data_input!$F290-Data_input!$G290-Data_input!$H290-Data_input!$I290</f>
        <v>200</v>
      </c>
      <c r="L290" s="15" t="s">
        <v>2945</v>
      </c>
      <c r="M290" s="16" t="str">
        <f>TEXT(Table1[[#This Row],[DATE]],"mmm")</f>
        <v>Jan</v>
      </c>
      <c r="N290" s="7">
        <f t="shared" si="14"/>
        <v>2022</v>
      </c>
      <c r="O290" s="7">
        <f>IF(COUNTIF(B$4:$B290,B290)=1,1,0)</f>
        <v>1</v>
      </c>
      <c r="P290" s="8" t="s">
        <v>2918</v>
      </c>
      <c r="Q290" s="9"/>
    </row>
    <row r="291" spans="1:17" x14ac:dyDescent="0.25">
      <c r="A291" s="17">
        <v>44591</v>
      </c>
      <c r="B291" s="11" t="s">
        <v>236</v>
      </c>
      <c r="C291" s="11" t="s">
        <v>2920</v>
      </c>
      <c r="D291" s="7">
        <v>4</v>
      </c>
      <c r="E291" s="12">
        <f t="shared" si="12"/>
        <v>1000</v>
      </c>
      <c r="F291" s="13">
        <f t="shared" si="13"/>
        <v>4000</v>
      </c>
      <c r="G291" s="14">
        <f>Data_input!$F291*IF(Data_input!$E291&lt;3000,70%,60%)</f>
        <v>2800</v>
      </c>
      <c r="H291" s="14">
        <f>Data_input!$F291*10%</f>
        <v>400</v>
      </c>
      <c r="I291" s="14">
        <f>Data_input!$F291*10%</f>
        <v>400</v>
      </c>
      <c r="J291" s="14">
        <f>SUM(Table1[[#This Row],[COGS]:[OPERATIONAL COST]])</f>
        <v>3600</v>
      </c>
      <c r="K291" s="14">
        <f>Data_input!$F291-Data_input!$G291-Data_input!$H291-Data_input!$I291</f>
        <v>400</v>
      </c>
      <c r="L291" s="8" t="s">
        <v>2943</v>
      </c>
      <c r="M291" s="16" t="str">
        <f>TEXT(Table1[[#This Row],[DATE]],"mmm")</f>
        <v>Jan</v>
      </c>
      <c r="N291" s="7">
        <f t="shared" si="14"/>
        <v>2022</v>
      </c>
      <c r="O291" s="7">
        <f>IF(COUNTIF(B$4:$B291,B291)=1,1,0)</f>
        <v>1</v>
      </c>
      <c r="P291" s="8" t="s">
        <v>2919</v>
      </c>
      <c r="Q291" s="9"/>
    </row>
    <row r="292" spans="1:17" x14ac:dyDescent="0.25">
      <c r="A292" s="17">
        <v>44591</v>
      </c>
      <c r="B292" s="11" t="s">
        <v>237</v>
      </c>
      <c r="C292" s="11" t="s">
        <v>2923</v>
      </c>
      <c r="D292" s="7">
        <v>6</v>
      </c>
      <c r="E292" s="12">
        <f t="shared" si="12"/>
        <v>2500</v>
      </c>
      <c r="F292" s="13">
        <f t="shared" si="13"/>
        <v>15000</v>
      </c>
      <c r="G292" s="14">
        <f>Data_input!$F292*IF(Data_input!$E292&lt;3000,70%,60%)</f>
        <v>10500</v>
      </c>
      <c r="H292" s="14">
        <f>Data_input!$F292*10%</f>
        <v>1500</v>
      </c>
      <c r="I292" s="14">
        <f>Data_input!$F292*10%</f>
        <v>1500</v>
      </c>
      <c r="J292" s="14">
        <f>SUM(Table1[[#This Row],[COGS]:[OPERATIONAL COST]])</f>
        <v>13500</v>
      </c>
      <c r="K292" s="14">
        <f>Data_input!$F292-Data_input!$G292-Data_input!$H292-Data_input!$I292</f>
        <v>1500</v>
      </c>
      <c r="L292" s="15" t="s">
        <v>2948</v>
      </c>
      <c r="M292" s="16" t="str">
        <f>TEXT(Table1[[#This Row],[DATE]],"mmm")</f>
        <v>Jan</v>
      </c>
      <c r="N292" s="7">
        <f t="shared" si="14"/>
        <v>2022</v>
      </c>
      <c r="O292" s="7">
        <f>IF(COUNTIF(B$4:$B292,B292)=1,1,0)</f>
        <v>1</v>
      </c>
      <c r="P292" s="8" t="s">
        <v>2918</v>
      </c>
      <c r="Q292" s="9"/>
    </row>
    <row r="293" spans="1:17" x14ac:dyDescent="0.25">
      <c r="A293" s="17">
        <v>44591</v>
      </c>
      <c r="B293" s="11" t="s">
        <v>238</v>
      </c>
      <c r="C293" s="11" t="s">
        <v>2920</v>
      </c>
      <c r="D293" s="7">
        <v>7</v>
      </c>
      <c r="E293" s="12">
        <f t="shared" si="12"/>
        <v>1000</v>
      </c>
      <c r="F293" s="13">
        <f t="shared" si="13"/>
        <v>7000</v>
      </c>
      <c r="G293" s="14">
        <f>Data_input!$F293*IF(Data_input!$E293&lt;3000,70%,60%)</f>
        <v>4900</v>
      </c>
      <c r="H293" s="14">
        <f>Data_input!$F293*10%</f>
        <v>700</v>
      </c>
      <c r="I293" s="14">
        <f>Data_input!$F293*10%</f>
        <v>700</v>
      </c>
      <c r="J293" s="14">
        <f>SUM(Table1[[#This Row],[COGS]:[OPERATIONAL COST]])</f>
        <v>6300</v>
      </c>
      <c r="K293" s="14">
        <f>Data_input!$F293-Data_input!$G293-Data_input!$H293-Data_input!$I293</f>
        <v>700</v>
      </c>
      <c r="L293" s="8" t="s">
        <v>2944</v>
      </c>
      <c r="M293" s="16" t="str">
        <f>TEXT(Table1[[#This Row],[DATE]],"mmm")</f>
        <v>Jan</v>
      </c>
      <c r="N293" s="7">
        <f t="shared" si="14"/>
        <v>2022</v>
      </c>
      <c r="O293" s="7">
        <f>IF(COUNTIF(B$4:$B293,B293)=1,1,0)</f>
        <v>1</v>
      </c>
      <c r="P293" s="8" t="s">
        <v>2918</v>
      </c>
      <c r="Q293" s="9"/>
    </row>
    <row r="294" spans="1:17" x14ac:dyDescent="0.25">
      <c r="A294" s="17">
        <v>44592</v>
      </c>
      <c r="B294" s="11" t="s">
        <v>239</v>
      </c>
      <c r="C294" s="11" t="s">
        <v>2920</v>
      </c>
      <c r="D294" s="7">
        <v>4</v>
      </c>
      <c r="E294" s="12">
        <f t="shared" si="12"/>
        <v>1000</v>
      </c>
      <c r="F294" s="13">
        <f t="shared" si="13"/>
        <v>4000</v>
      </c>
      <c r="G294" s="14">
        <f>Data_input!$F294*IF(Data_input!$E294&lt;3000,70%,60%)</f>
        <v>2800</v>
      </c>
      <c r="H294" s="14">
        <f>Data_input!$F294*10%</f>
        <v>400</v>
      </c>
      <c r="I294" s="14">
        <f>Data_input!$F294*10%</f>
        <v>400</v>
      </c>
      <c r="J294" s="14">
        <f>SUM(Table1[[#This Row],[COGS]:[OPERATIONAL COST]])</f>
        <v>3600</v>
      </c>
      <c r="K294" s="14">
        <f>Data_input!$F294-Data_input!$G294-Data_input!$H294-Data_input!$I294</f>
        <v>400</v>
      </c>
      <c r="L294" s="15" t="s">
        <v>2945</v>
      </c>
      <c r="M294" s="16" t="str">
        <f>TEXT(Table1[[#This Row],[DATE]],"mmm")</f>
        <v>Jan</v>
      </c>
      <c r="N294" s="7">
        <f t="shared" si="14"/>
        <v>2022</v>
      </c>
      <c r="O294" s="7">
        <f>IF(COUNTIF(B$4:$B294,B294)=1,1,0)</f>
        <v>1</v>
      </c>
      <c r="P294" s="8" t="s">
        <v>2918</v>
      </c>
      <c r="Q294" s="9"/>
    </row>
    <row r="295" spans="1:17" x14ac:dyDescent="0.25">
      <c r="A295" s="17">
        <v>44592</v>
      </c>
      <c r="B295" s="11" t="s">
        <v>240</v>
      </c>
      <c r="C295" s="11" t="s">
        <v>2923</v>
      </c>
      <c r="D295" s="7">
        <v>1</v>
      </c>
      <c r="E295" s="12">
        <f t="shared" si="12"/>
        <v>2500</v>
      </c>
      <c r="F295" s="13">
        <f t="shared" si="13"/>
        <v>2500</v>
      </c>
      <c r="G295" s="14">
        <f>Data_input!$F295*IF(Data_input!$E295&lt;3000,70%,60%)</f>
        <v>1750</v>
      </c>
      <c r="H295" s="14">
        <f>Data_input!$F295*10%</f>
        <v>250</v>
      </c>
      <c r="I295" s="14">
        <f>Data_input!$F295*10%</f>
        <v>250</v>
      </c>
      <c r="J295" s="14">
        <f>SUM(Table1[[#This Row],[COGS]:[OPERATIONAL COST]])</f>
        <v>2250</v>
      </c>
      <c r="K295" s="14">
        <f>Data_input!$F295-Data_input!$G295-Data_input!$H295-Data_input!$I295</f>
        <v>250</v>
      </c>
      <c r="L295" s="8" t="s">
        <v>2943</v>
      </c>
      <c r="M295" s="16" t="str">
        <f>TEXT(Table1[[#This Row],[DATE]],"mmm")</f>
        <v>Jan</v>
      </c>
      <c r="N295" s="7">
        <f t="shared" si="14"/>
        <v>2022</v>
      </c>
      <c r="O295" s="7">
        <f>IF(COUNTIF(B$4:$B295,B295)=1,1,0)</f>
        <v>1</v>
      </c>
      <c r="P295" s="8" t="s">
        <v>2919</v>
      </c>
      <c r="Q295" s="9"/>
    </row>
    <row r="296" spans="1:17" x14ac:dyDescent="0.25">
      <c r="A296" s="17">
        <v>44592</v>
      </c>
      <c r="B296" s="11" t="s">
        <v>241</v>
      </c>
      <c r="C296" s="11" t="s">
        <v>2924</v>
      </c>
      <c r="D296" s="7">
        <v>2</v>
      </c>
      <c r="E296" s="12">
        <f t="shared" si="12"/>
        <v>3500</v>
      </c>
      <c r="F296" s="13">
        <f t="shared" si="13"/>
        <v>7000</v>
      </c>
      <c r="G296" s="14">
        <f>Data_input!$F296*IF(Data_input!$E296&lt;3000,70%,60%)</f>
        <v>4200</v>
      </c>
      <c r="H296" s="14">
        <f>Data_input!$F296*10%</f>
        <v>700</v>
      </c>
      <c r="I296" s="14">
        <f>Data_input!$F296*10%</f>
        <v>700</v>
      </c>
      <c r="J296" s="14">
        <f>SUM(Table1[[#This Row],[COGS]:[OPERATIONAL COST]])</f>
        <v>5600</v>
      </c>
      <c r="K296" s="14">
        <f>Data_input!$F296-Data_input!$G296-Data_input!$H296-Data_input!$I296</f>
        <v>1400</v>
      </c>
      <c r="L296" s="15" t="s">
        <v>2948</v>
      </c>
      <c r="M296" s="16" t="str">
        <f>TEXT(Table1[[#This Row],[DATE]],"mmm")</f>
        <v>Jan</v>
      </c>
      <c r="N296" s="7">
        <f t="shared" si="14"/>
        <v>2022</v>
      </c>
      <c r="O296" s="7">
        <f>IF(COUNTIF(B$4:$B296,B296)=1,1,0)</f>
        <v>1</v>
      </c>
      <c r="P296" s="8" t="s">
        <v>2919</v>
      </c>
      <c r="Q296" s="9"/>
    </row>
    <row r="297" spans="1:17" x14ac:dyDescent="0.25">
      <c r="A297" s="17">
        <v>44592</v>
      </c>
      <c r="B297" s="11" t="s">
        <v>242</v>
      </c>
      <c r="C297" s="11" t="s">
        <v>2925</v>
      </c>
      <c r="D297" s="7">
        <v>1</v>
      </c>
      <c r="E297" s="12">
        <f t="shared" si="12"/>
        <v>1200</v>
      </c>
      <c r="F297" s="13">
        <f t="shared" si="13"/>
        <v>1200</v>
      </c>
      <c r="G297" s="14">
        <f>Data_input!$F297*IF(Data_input!$E297&lt;3000,70%,60%)</f>
        <v>840</v>
      </c>
      <c r="H297" s="14">
        <f>Data_input!$F297*10%</f>
        <v>120</v>
      </c>
      <c r="I297" s="14">
        <f>Data_input!$F297*10%</f>
        <v>120</v>
      </c>
      <c r="J297" s="14">
        <f>SUM(Table1[[#This Row],[COGS]:[OPERATIONAL COST]])</f>
        <v>1080</v>
      </c>
      <c r="K297" s="14">
        <f>Data_input!$F297-Data_input!$G297-Data_input!$H297-Data_input!$I297</f>
        <v>120</v>
      </c>
      <c r="L297" s="8" t="s">
        <v>2944</v>
      </c>
      <c r="M297" s="16" t="str">
        <f>TEXT(Table1[[#This Row],[DATE]],"mmm")</f>
        <v>Jan</v>
      </c>
      <c r="N297" s="7">
        <f t="shared" si="14"/>
        <v>2022</v>
      </c>
      <c r="O297" s="7">
        <f>IF(COUNTIF(B$4:$B297,B297)=1,1,0)</f>
        <v>1</v>
      </c>
      <c r="P297" s="8" t="s">
        <v>2919</v>
      </c>
      <c r="Q297" s="9"/>
    </row>
    <row r="298" spans="1:17" x14ac:dyDescent="0.25">
      <c r="A298" s="17">
        <v>44592</v>
      </c>
      <c r="B298" s="11" t="s">
        <v>243</v>
      </c>
      <c r="C298" s="11" t="s">
        <v>2926</v>
      </c>
      <c r="D298" s="7">
        <v>6</v>
      </c>
      <c r="E298" s="12">
        <f t="shared" si="12"/>
        <v>450</v>
      </c>
      <c r="F298" s="13">
        <f t="shared" si="13"/>
        <v>2700</v>
      </c>
      <c r="G298" s="14">
        <f>Data_input!$F298*IF(Data_input!$E298&lt;3000,70%,60%)</f>
        <v>1889.9999999999998</v>
      </c>
      <c r="H298" s="14">
        <f>Data_input!$F298*10%</f>
        <v>270</v>
      </c>
      <c r="I298" s="14">
        <f>Data_input!$F298*10%</f>
        <v>270</v>
      </c>
      <c r="J298" s="14">
        <f>SUM(Table1[[#This Row],[COGS]:[OPERATIONAL COST]])</f>
        <v>2430</v>
      </c>
      <c r="K298" s="14">
        <f>Data_input!$F298-Data_input!$G298-Data_input!$H298-Data_input!$I298</f>
        <v>270.00000000000023</v>
      </c>
      <c r="L298" s="15" t="s">
        <v>2948</v>
      </c>
      <c r="M298" s="16" t="str">
        <f>TEXT(Table1[[#This Row],[DATE]],"mmm")</f>
        <v>Jan</v>
      </c>
      <c r="N298" s="7">
        <f t="shared" si="14"/>
        <v>2022</v>
      </c>
      <c r="O298" s="7">
        <f>IF(COUNTIF(B$4:$B298,B298)=1,1,0)</f>
        <v>1</v>
      </c>
      <c r="P298" s="8" t="s">
        <v>2918</v>
      </c>
      <c r="Q298" s="9"/>
    </row>
    <row r="299" spans="1:17" x14ac:dyDescent="0.25">
      <c r="A299" s="17">
        <v>44592</v>
      </c>
      <c r="B299" s="11" t="s">
        <v>244</v>
      </c>
      <c r="C299" s="11" t="s">
        <v>2927</v>
      </c>
      <c r="D299" s="7">
        <v>1</v>
      </c>
      <c r="E299" s="12">
        <f t="shared" si="12"/>
        <v>500</v>
      </c>
      <c r="F299" s="13">
        <f t="shared" si="13"/>
        <v>500</v>
      </c>
      <c r="G299" s="14">
        <f>Data_input!$F299*IF(Data_input!$E299&lt;3000,70%,60%)</f>
        <v>350</v>
      </c>
      <c r="H299" s="14">
        <f>Data_input!$F299*10%</f>
        <v>50</v>
      </c>
      <c r="I299" s="14">
        <f>Data_input!$F299*10%</f>
        <v>50</v>
      </c>
      <c r="J299" s="14">
        <f>SUM(Table1[[#This Row],[COGS]:[OPERATIONAL COST]])</f>
        <v>450</v>
      </c>
      <c r="K299" s="14">
        <f>Data_input!$F299-Data_input!$G299-Data_input!$H299-Data_input!$I299</f>
        <v>50</v>
      </c>
      <c r="L299" s="8" t="s">
        <v>2944</v>
      </c>
      <c r="M299" s="16" t="str">
        <f>TEXT(Table1[[#This Row],[DATE]],"mmm")</f>
        <v>Jan</v>
      </c>
      <c r="N299" s="7">
        <f t="shared" si="14"/>
        <v>2022</v>
      </c>
      <c r="O299" s="7">
        <f>IF(COUNTIF(B$4:$B299,B299)=1,1,0)</f>
        <v>1</v>
      </c>
      <c r="P299" s="8" t="s">
        <v>2919</v>
      </c>
      <c r="Q299" s="9"/>
    </row>
    <row r="300" spans="1:17" x14ac:dyDescent="0.25">
      <c r="A300" s="17">
        <v>44592</v>
      </c>
      <c r="B300" s="11" t="s">
        <v>245</v>
      </c>
      <c r="C300" s="11" t="s">
        <v>2928</v>
      </c>
      <c r="D300" s="7">
        <v>1</v>
      </c>
      <c r="E300" s="12">
        <f t="shared" si="12"/>
        <v>1000</v>
      </c>
      <c r="F300" s="13">
        <f t="shared" si="13"/>
        <v>1000</v>
      </c>
      <c r="G300" s="14">
        <f>Data_input!$F300*IF(Data_input!$E300&lt;3000,70%,60%)</f>
        <v>700</v>
      </c>
      <c r="H300" s="14">
        <f>Data_input!$F300*10%</f>
        <v>100</v>
      </c>
      <c r="I300" s="14">
        <f>Data_input!$F300*10%</f>
        <v>100</v>
      </c>
      <c r="J300" s="14">
        <f>SUM(Table1[[#This Row],[COGS]:[OPERATIONAL COST]])</f>
        <v>900</v>
      </c>
      <c r="K300" s="14">
        <f>Data_input!$F300-Data_input!$G300-Data_input!$H300-Data_input!$I300</f>
        <v>100</v>
      </c>
      <c r="L300" s="15" t="s">
        <v>2946</v>
      </c>
      <c r="M300" s="16" t="str">
        <f>TEXT(Table1[[#This Row],[DATE]],"mmm")</f>
        <v>Jan</v>
      </c>
      <c r="N300" s="7">
        <f t="shared" si="14"/>
        <v>2022</v>
      </c>
      <c r="O300" s="7">
        <f>IF(COUNTIF(B$4:$B300,B300)=1,1,0)</f>
        <v>1</v>
      </c>
      <c r="P300" s="8" t="s">
        <v>2919</v>
      </c>
      <c r="Q300" s="9"/>
    </row>
    <row r="301" spans="1:17" x14ac:dyDescent="0.25">
      <c r="A301" s="17">
        <v>44592</v>
      </c>
      <c r="B301" s="11" t="s">
        <v>246</v>
      </c>
      <c r="C301" s="11" t="s">
        <v>2929</v>
      </c>
      <c r="D301" s="7">
        <v>1</v>
      </c>
      <c r="E301" s="12">
        <f t="shared" si="12"/>
        <v>3200</v>
      </c>
      <c r="F301" s="13">
        <f t="shared" si="13"/>
        <v>3200</v>
      </c>
      <c r="G301" s="14">
        <f>Data_input!$F301*IF(Data_input!$E301&lt;3000,70%,60%)</f>
        <v>1920</v>
      </c>
      <c r="H301" s="14">
        <f>Data_input!$F301*10%</f>
        <v>320</v>
      </c>
      <c r="I301" s="14">
        <f>Data_input!$F301*10%</f>
        <v>320</v>
      </c>
      <c r="J301" s="14">
        <f>SUM(Table1[[#This Row],[COGS]:[OPERATIONAL COST]])</f>
        <v>2560</v>
      </c>
      <c r="K301" s="14">
        <f>Data_input!$F301-Data_input!$G301-Data_input!$H301-Data_input!$I301</f>
        <v>640</v>
      </c>
      <c r="L301" s="8" t="s">
        <v>2944</v>
      </c>
      <c r="M301" s="16" t="str">
        <f>TEXT(Table1[[#This Row],[DATE]],"mmm")</f>
        <v>Jan</v>
      </c>
      <c r="N301" s="7">
        <f t="shared" si="14"/>
        <v>2022</v>
      </c>
      <c r="O301" s="7">
        <f>IF(COUNTIF(B$4:$B301,B301)=1,1,0)</f>
        <v>1</v>
      </c>
      <c r="P301" s="8" t="s">
        <v>2919</v>
      </c>
      <c r="Q301" s="9"/>
    </row>
    <row r="302" spans="1:17" x14ac:dyDescent="0.25">
      <c r="A302" s="17">
        <v>44592</v>
      </c>
      <c r="B302" s="11" t="s">
        <v>246</v>
      </c>
      <c r="C302" s="11" t="s">
        <v>2930</v>
      </c>
      <c r="D302" s="7">
        <v>3</v>
      </c>
      <c r="E302" s="12">
        <f t="shared" si="12"/>
        <v>4000</v>
      </c>
      <c r="F302" s="13">
        <f t="shared" si="13"/>
        <v>12000</v>
      </c>
      <c r="G302" s="14">
        <f>Data_input!$F302*IF(Data_input!$E302&lt;3000,70%,60%)</f>
        <v>7200</v>
      </c>
      <c r="H302" s="14">
        <f>Data_input!$F302*10%</f>
        <v>1200</v>
      </c>
      <c r="I302" s="14">
        <f>Data_input!$F302*10%</f>
        <v>1200</v>
      </c>
      <c r="J302" s="14">
        <f>SUM(Table1[[#This Row],[COGS]:[OPERATIONAL COST]])</f>
        <v>9600</v>
      </c>
      <c r="K302" s="14">
        <f>Data_input!$F302-Data_input!$G302-Data_input!$H302-Data_input!$I302</f>
        <v>2400</v>
      </c>
      <c r="L302" s="15" t="s">
        <v>2944</v>
      </c>
      <c r="M302" s="16" t="str">
        <f>TEXT(Table1[[#This Row],[DATE]],"mmm")</f>
        <v>Jan</v>
      </c>
      <c r="N302" s="7">
        <f t="shared" si="14"/>
        <v>2022</v>
      </c>
      <c r="O302" s="7">
        <f>IF(COUNTIF(B$4:$B302,B302)=1,1,0)</f>
        <v>0</v>
      </c>
      <c r="P302" s="8" t="s">
        <v>2919</v>
      </c>
      <c r="Q302" s="9"/>
    </row>
    <row r="303" spans="1:17" x14ac:dyDescent="0.25">
      <c r="A303" s="17">
        <v>44592</v>
      </c>
      <c r="B303" s="11" t="s">
        <v>246</v>
      </c>
      <c r="C303" s="11" t="s">
        <v>2930</v>
      </c>
      <c r="D303" s="7">
        <v>4</v>
      </c>
      <c r="E303" s="12">
        <f t="shared" si="12"/>
        <v>4000</v>
      </c>
      <c r="F303" s="13">
        <f t="shared" si="13"/>
        <v>16000</v>
      </c>
      <c r="G303" s="14">
        <f>Data_input!$F303*IF(Data_input!$E303&lt;3000,70%,60%)</f>
        <v>9600</v>
      </c>
      <c r="H303" s="14">
        <f>Data_input!$F303*10%</f>
        <v>1600</v>
      </c>
      <c r="I303" s="14">
        <f>Data_input!$F303*10%</f>
        <v>1600</v>
      </c>
      <c r="J303" s="14">
        <f>SUM(Table1[[#This Row],[COGS]:[OPERATIONAL COST]])</f>
        <v>12800</v>
      </c>
      <c r="K303" s="14">
        <f>Data_input!$F303-Data_input!$G303-Data_input!$H303-Data_input!$I303</f>
        <v>3200</v>
      </c>
      <c r="L303" s="8" t="s">
        <v>2944</v>
      </c>
      <c r="M303" s="16" t="str">
        <f>TEXT(Table1[[#This Row],[DATE]],"mmm")</f>
        <v>Jan</v>
      </c>
      <c r="N303" s="7">
        <f t="shared" si="14"/>
        <v>2022</v>
      </c>
      <c r="O303" s="7">
        <f>IF(COUNTIF(B$4:$B303,B303)=1,1,0)</f>
        <v>0</v>
      </c>
      <c r="P303" s="8" t="s">
        <v>2919</v>
      </c>
      <c r="Q303" s="9"/>
    </row>
    <row r="304" spans="1:17" x14ac:dyDescent="0.25">
      <c r="A304" s="17">
        <v>44593</v>
      </c>
      <c r="B304" s="11" t="s">
        <v>247</v>
      </c>
      <c r="C304" s="11" t="s">
        <v>2930</v>
      </c>
      <c r="D304" s="7">
        <v>1</v>
      </c>
      <c r="E304" s="12">
        <f t="shared" si="12"/>
        <v>4000</v>
      </c>
      <c r="F304" s="13">
        <f t="shared" si="13"/>
        <v>4000</v>
      </c>
      <c r="G304" s="14">
        <f>Data_input!$F304*IF(Data_input!$E304&lt;3000,70%,60%)</f>
        <v>2400</v>
      </c>
      <c r="H304" s="14">
        <f>Data_input!$F304*10%</f>
        <v>400</v>
      </c>
      <c r="I304" s="14">
        <f>Data_input!$F304*10%</f>
        <v>400</v>
      </c>
      <c r="J304" s="14">
        <f>SUM(Table1[[#This Row],[COGS]:[OPERATIONAL COST]])</f>
        <v>3200</v>
      </c>
      <c r="K304" s="14">
        <f>Data_input!$F304-Data_input!$G304-Data_input!$H304-Data_input!$I304</f>
        <v>800</v>
      </c>
      <c r="L304" s="15" t="s">
        <v>2948</v>
      </c>
      <c r="M304" s="16" t="str">
        <f>TEXT(Table1[[#This Row],[DATE]],"mmm")</f>
        <v>Feb</v>
      </c>
      <c r="N304" s="7">
        <f t="shared" si="14"/>
        <v>2022</v>
      </c>
      <c r="O304" s="7">
        <f>IF(COUNTIF(B$4:$B304,B304)=1,1,0)</f>
        <v>1</v>
      </c>
      <c r="P304" s="8" t="s">
        <v>2919</v>
      </c>
      <c r="Q304" s="9"/>
    </row>
    <row r="305" spans="1:17" x14ac:dyDescent="0.25">
      <c r="A305" s="17">
        <v>44593</v>
      </c>
      <c r="B305" s="11" t="s">
        <v>248</v>
      </c>
      <c r="C305" s="11" t="s">
        <v>2924</v>
      </c>
      <c r="D305" s="7">
        <v>2</v>
      </c>
      <c r="E305" s="12">
        <f t="shared" si="12"/>
        <v>3500</v>
      </c>
      <c r="F305" s="13">
        <f t="shared" si="13"/>
        <v>7000</v>
      </c>
      <c r="G305" s="14">
        <f>Data_input!$F305*IF(Data_input!$E305&lt;3000,70%,60%)</f>
        <v>4200</v>
      </c>
      <c r="H305" s="14">
        <f>Data_input!$F305*10%</f>
        <v>700</v>
      </c>
      <c r="I305" s="14">
        <f>Data_input!$F305*10%</f>
        <v>700</v>
      </c>
      <c r="J305" s="14">
        <f>SUM(Table1[[#This Row],[COGS]:[OPERATIONAL COST]])</f>
        <v>5600</v>
      </c>
      <c r="K305" s="14">
        <f>Data_input!$F305-Data_input!$G305-Data_input!$H305-Data_input!$I305</f>
        <v>1400</v>
      </c>
      <c r="L305" s="8" t="s">
        <v>2944</v>
      </c>
      <c r="M305" s="16" t="str">
        <f>TEXT(Table1[[#This Row],[DATE]],"mmm")</f>
        <v>Feb</v>
      </c>
      <c r="N305" s="7">
        <f t="shared" si="14"/>
        <v>2022</v>
      </c>
      <c r="O305" s="7">
        <f>IF(COUNTIF(B$4:$B305,B305)=1,1,0)</f>
        <v>1</v>
      </c>
      <c r="P305" s="8" t="s">
        <v>2919</v>
      </c>
      <c r="Q305" s="9"/>
    </row>
    <row r="306" spans="1:17" x14ac:dyDescent="0.25">
      <c r="A306" s="17">
        <v>44593</v>
      </c>
      <c r="B306" s="11" t="s">
        <v>249</v>
      </c>
      <c r="C306" s="11" t="s">
        <v>2925</v>
      </c>
      <c r="D306" s="7">
        <v>4</v>
      </c>
      <c r="E306" s="12">
        <f t="shared" si="12"/>
        <v>1200</v>
      </c>
      <c r="F306" s="13">
        <f t="shared" si="13"/>
        <v>4800</v>
      </c>
      <c r="G306" s="14">
        <f>Data_input!$F306*IF(Data_input!$E306&lt;3000,70%,60%)</f>
        <v>3360</v>
      </c>
      <c r="H306" s="14">
        <f>Data_input!$F306*10%</f>
        <v>480</v>
      </c>
      <c r="I306" s="14">
        <f>Data_input!$F306*10%</f>
        <v>480</v>
      </c>
      <c r="J306" s="14">
        <f>SUM(Table1[[#This Row],[COGS]:[OPERATIONAL COST]])</f>
        <v>4320</v>
      </c>
      <c r="K306" s="14">
        <f>Data_input!$F306-Data_input!$G306-Data_input!$H306-Data_input!$I306</f>
        <v>480</v>
      </c>
      <c r="L306" s="15" t="s">
        <v>2945</v>
      </c>
      <c r="M306" s="16" t="str">
        <f>TEXT(Table1[[#This Row],[DATE]],"mmm")</f>
        <v>Feb</v>
      </c>
      <c r="N306" s="7">
        <f t="shared" si="14"/>
        <v>2022</v>
      </c>
      <c r="O306" s="7">
        <f>IF(COUNTIF(B$4:$B306,B306)=1,1,0)</f>
        <v>1</v>
      </c>
      <c r="P306" s="8" t="s">
        <v>2918</v>
      </c>
      <c r="Q306" s="9"/>
    </row>
    <row r="307" spans="1:17" x14ac:dyDescent="0.25">
      <c r="A307" s="17">
        <v>44593</v>
      </c>
      <c r="B307" s="11" t="s">
        <v>250</v>
      </c>
      <c r="C307" s="11" t="s">
        <v>2926</v>
      </c>
      <c r="D307" s="7">
        <v>30</v>
      </c>
      <c r="E307" s="12">
        <f t="shared" si="12"/>
        <v>450</v>
      </c>
      <c r="F307" s="13">
        <f t="shared" si="13"/>
        <v>13500</v>
      </c>
      <c r="G307" s="14">
        <f>Data_input!$F307*IF(Data_input!$E307&lt;3000,70%,60%)</f>
        <v>9450</v>
      </c>
      <c r="H307" s="14">
        <f>Data_input!$F307*10%</f>
        <v>1350</v>
      </c>
      <c r="I307" s="14">
        <f>Data_input!$F307*10%</f>
        <v>1350</v>
      </c>
      <c r="J307" s="14">
        <f>SUM(Table1[[#This Row],[COGS]:[OPERATIONAL COST]])</f>
        <v>12150</v>
      </c>
      <c r="K307" s="14">
        <f>Data_input!$F307-Data_input!$G307-Data_input!$H307-Data_input!$I307</f>
        <v>1350</v>
      </c>
      <c r="L307" s="8" t="s">
        <v>2943</v>
      </c>
      <c r="M307" s="16" t="str">
        <f>TEXT(Table1[[#This Row],[DATE]],"mmm")</f>
        <v>Feb</v>
      </c>
      <c r="N307" s="7">
        <f t="shared" si="14"/>
        <v>2022</v>
      </c>
      <c r="O307" s="7">
        <f>IF(COUNTIF(B$4:$B307,B307)=1,1,0)</f>
        <v>1</v>
      </c>
      <c r="P307" s="8" t="s">
        <v>2918</v>
      </c>
      <c r="Q307" s="9"/>
    </row>
    <row r="308" spans="1:17" x14ac:dyDescent="0.25">
      <c r="A308" s="17">
        <v>44593</v>
      </c>
      <c r="B308" s="11" t="s">
        <v>251</v>
      </c>
      <c r="C308" s="11" t="s">
        <v>2927</v>
      </c>
      <c r="D308" s="7">
        <v>1</v>
      </c>
      <c r="E308" s="12">
        <f t="shared" si="12"/>
        <v>500</v>
      </c>
      <c r="F308" s="13">
        <f t="shared" si="13"/>
        <v>500</v>
      </c>
      <c r="G308" s="14">
        <f>Data_input!$F308*IF(Data_input!$E308&lt;3000,70%,60%)</f>
        <v>350</v>
      </c>
      <c r="H308" s="14">
        <f>Data_input!$F308*10%</f>
        <v>50</v>
      </c>
      <c r="I308" s="14">
        <f>Data_input!$F308*10%</f>
        <v>50</v>
      </c>
      <c r="J308" s="14">
        <f>SUM(Table1[[#This Row],[COGS]:[OPERATIONAL COST]])</f>
        <v>450</v>
      </c>
      <c r="K308" s="14">
        <f>Data_input!$F308-Data_input!$G308-Data_input!$H308-Data_input!$I308</f>
        <v>50</v>
      </c>
      <c r="L308" s="15" t="s">
        <v>2948</v>
      </c>
      <c r="M308" s="16" t="str">
        <f>TEXT(Table1[[#This Row],[DATE]],"mmm")</f>
        <v>Feb</v>
      </c>
      <c r="N308" s="7">
        <f t="shared" si="14"/>
        <v>2022</v>
      </c>
      <c r="O308" s="7">
        <f>IF(COUNTIF(B$4:$B308,B308)=1,1,0)</f>
        <v>1</v>
      </c>
      <c r="P308" s="8" t="s">
        <v>2918</v>
      </c>
      <c r="Q308" s="9"/>
    </row>
    <row r="309" spans="1:17" x14ac:dyDescent="0.25">
      <c r="A309" s="17">
        <v>44593</v>
      </c>
      <c r="B309" s="11" t="s">
        <v>252</v>
      </c>
      <c r="C309" s="11" t="s">
        <v>2928</v>
      </c>
      <c r="D309" s="7">
        <v>3</v>
      </c>
      <c r="E309" s="12">
        <f t="shared" si="12"/>
        <v>1000</v>
      </c>
      <c r="F309" s="13">
        <f t="shared" si="13"/>
        <v>3000</v>
      </c>
      <c r="G309" s="14">
        <f>Data_input!$F309*IF(Data_input!$E309&lt;3000,70%,60%)</f>
        <v>2100</v>
      </c>
      <c r="H309" s="14">
        <f>Data_input!$F309*10%</f>
        <v>300</v>
      </c>
      <c r="I309" s="14">
        <f>Data_input!$F309*10%</f>
        <v>300</v>
      </c>
      <c r="J309" s="14">
        <f>SUM(Table1[[#This Row],[COGS]:[OPERATIONAL COST]])</f>
        <v>2700</v>
      </c>
      <c r="K309" s="14">
        <f>Data_input!$F309-Data_input!$G309-Data_input!$H309-Data_input!$I309</f>
        <v>300</v>
      </c>
      <c r="L309" s="8" t="s">
        <v>2944</v>
      </c>
      <c r="M309" s="16" t="str">
        <f>TEXT(Table1[[#This Row],[DATE]],"mmm")</f>
        <v>Feb</v>
      </c>
      <c r="N309" s="7">
        <f t="shared" si="14"/>
        <v>2022</v>
      </c>
      <c r="O309" s="7">
        <f>IF(COUNTIF(B$4:$B309,B309)=1,1,0)</f>
        <v>1</v>
      </c>
      <c r="P309" s="8" t="s">
        <v>2919</v>
      </c>
      <c r="Q309" s="9"/>
    </row>
    <row r="310" spans="1:17" x14ac:dyDescent="0.25">
      <c r="A310" s="17">
        <v>44593</v>
      </c>
      <c r="B310" s="11" t="s">
        <v>253</v>
      </c>
      <c r="C310" s="11" t="s">
        <v>2928</v>
      </c>
      <c r="D310" s="7">
        <v>2</v>
      </c>
      <c r="E310" s="12">
        <f t="shared" si="12"/>
        <v>1000</v>
      </c>
      <c r="F310" s="13">
        <f t="shared" si="13"/>
        <v>2000</v>
      </c>
      <c r="G310" s="14">
        <f>Data_input!$F310*IF(Data_input!$E310&lt;3000,70%,60%)</f>
        <v>1400</v>
      </c>
      <c r="H310" s="14">
        <f>Data_input!$F310*10%</f>
        <v>200</v>
      </c>
      <c r="I310" s="14">
        <f>Data_input!$F310*10%</f>
        <v>200</v>
      </c>
      <c r="J310" s="14">
        <f>SUM(Table1[[#This Row],[COGS]:[OPERATIONAL COST]])</f>
        <v>1800</v>
      </c>
      <c r="K310" s="14">
        <f>Data_input!$F310-Data_input!$G310-Data_input!$H310-Data_input!$I310</f>
        <v>200</v>
      </c>
      <c r="L310" s="15" t="s">
        <v>2945</v>
      </c>
      <c r="M310" s="16" t="str">
        <f>TEXT(Table1[[#This Row],[DATE]],"mmm")</f>
        <v>Feb</v>
      </c>
      <c r="N310" s="7">
        <f t="shared" si="14"/>
        <v>2022</v>
      </c>
      <c r="O310" s="7">
        <f>IF(COUNTIF(B$4:$B310,B310)=1,1,0)</f>
        <v>1</v>
      </c>
      <c r="P310" s="8" t="s">
        <v>2919</v>
      </c>
      <c r="Q310" s="9"/>
    </row>
    <row r="311" spans="1:17" x14ac:dyDescent="0.25">
      <c r="A311" s="17">
        <v>44593</v>
      </c>
      <c r="B311" s="11" t="s">
        <v>254</v>
      </c>
      <c r="C311" s="11" t="s">
        <v>2930</v>
      </c>
      <c r="D311" s="7">
        <v>3</v>
      </c>
      <c r="E311" s="12">
        <f t="shared" si="12"/>
        <v>4000</v>
      </c>
      <c r="F311" s="13">
        <f t="shared" si="13"/>
        <v>12000</v>
      </c>
      <c r="G311" s="14">
        <f>Data_input!$F311*IF(Data_input!$E311&lt;3000,70%,60%)</f>
        <v>7200</v>
      </c>
      <c r="H311" s="14">
        <f>Data_input!$F311*10%</f>
        <v>1200</v>
      </c>
      <c r="I311" s="14">
        <f>Data_input!$F311*10%</f>
        <v>1200</v>
      </c>
      <c r="J311" s="14">
        <f>SUM(Table1[[#This Row],[COGS]:[OPERATIONAL COST]])</f>
        <v>9600</v>
      </c>
      <c r="K311" s="14">
        <f>Data_input!$F311-Data_input!$G311-Data_input!$H311-Data_input!$I311</f>
        <v>2400</v>
      </c>
      <c r="L311" s="8" t="s">
        <v>2943</v>
      </c>
      <c r="M311" s="16" t="str">
        <f>TEXT(Table1[[#This Row],[DATE]],"mmm")</f>
        <v>Feb</v>
      </c>
      <c r="N311" s="7">
        <f t="shared" si="14"/>
        <v>2022</v>
      </c>
      <c r="O311" s="7">
        <f>IF(COUNTIF(B$4:$B311,B311)=1,1,0)</f>
        <v>1</v>
      </c>
      <c r="P311" s="8" t="s">
        <v>2919</v>
      </c>
      <c r="Q311" s="9"/>
    </row>
    <row r="312" spans="1:17" x14ac:dyDescent="0.25">
      <c r="A312" s="17">
        <v>44594</v>
      </c>
      <c r="B312" s="11" t="s">
        <v>255</v>
      </c>
      <c r="C312" s="11" t="s">
        <v>2920</v>
      </c>
      <c r="D312" s="7">
        <v>4</v>
      </c>
      <c r="E312" s="12">
        <f t="shared" si="12"/>
        <v>1000</v>
      </c>
      <c r="F312" s="13">
        <f t="shared" si="13"/>
        <v>4000</v>
      </c>
      <c r="G312" s="14">
        <f>Data_input!$F312*IF(Data_input!$E312&lt;3000,70%,60%)</f>
        <v>2800</v>
      </c>
      <c r="H312" s="14">
        <f>Data_input!$F312*10%</f>
        <v>400</v>
      </c>
      <c r="I312" s="14">
        <f>Data_input!$F312*10%</f>
        <v>400</v>
      </c>
      <c r="J312" s="14">
        <f>SUM(Table1[[#This Row],[COGS]:[OPERATIONAL COST]])</f>
        <v>3600</v>
      </c>
      <c r="K312" s="14">
        <f>Data_input!$F312-Data_input!$G312-Data_input!$H312-Data_input!$I312</f>
        <v>400</v>
      </c>
      <c r="L312" s="15" t="s">
        <v>2948</v>
      </c>
      <c r="M312" s="16" t="str">
        <f>TEXT(Table1[[#This Row],[DATE]],"mmm")</f>
        <v>Feb</v>
      </c>
      <c r="N312" s="7">
        <f t="shared" si="14"/>
        <v>2022</v>
      </c>
      <c r="O312" s="7">
        <f>IF(COUNTIF(B$4:$B312,B312)=1,1,0)</f>
        <v>1</v>
      </c>
      <c r="P312" s="8" t="s">
        <v>2918</v>
      </c>
      <c r="Q312" s="9"/>
    </row>
    <row r="313" spans="1:17" x14ac:dyDescent="0.25">
      <c r="A313" s="17">
        <v>44594</v>
      </c>
      <c r="B313" s="11" t="s">
        <v>256</v>
      </c>
      <c r="C313" s="11" t="s">
        <v>2923</v>
      </c>
      <c r="D313" s="7">
        <v>6</v>
      </c>
      <c r="E313" s="12">
        <f t="shared" si="12"/>
        <v>2500</v>
      </c>
      <c r="F313" s="13">
        <f t="shared" si="13"/>
        <v>15000</v>
      </c>
      <c r="G313" s="14">
        <f>Data_input!$F313*IF(Data_input!$E313&lt;3000,70%,60%)</f>
        <v>10500</v>
      </c>
      <c r="H313" s="14">
        <f>Data_input!$F313*10%</f>
        <v>1500</v>
      </c>
      <c r="I313" s="14">
        <f>Data_input!$F313*10%</f>
        <v>1500</v>
      </c>
      <c r="J313" s="14">
        <f>SUM(Table1[[#This Row],[COGS]:[OPERATIONAL COST]])</f>
        <v>13500</v>
      </c>
      <c r="K313" s="14">
        <f>Data_input!$F313-Data_input!$G313-Data_input!$H313-Data_input!$I313</f>
        <v>1500</v>
      </c>
      <c r="L313" s="8" t="s">
        <v>2944</v>
      </c>
      <c r="M313" s="16" t="str">
        <f>TEXT(Table1[[#This Row],[DATE]],"mmm")</f>
        <v>Feb</v>
      </c>
      <c r="N313" s="7">
        <f t="shared" si="14"/>
        <v>2022</v>
      </c>
      <c r="O313" s="7">
        <f>IF(COUNTIF(B$4:$B313,B313)=1,1,0)</f>
        <v>1</v>
      </c>
      <c r="P313" s="8" t="s">
        <v>2918</v>
      </c>
      <c r="Q313" s="9"/>
    </row>
    <row r="314" spans="1:17" x14ac:dyDescent="0.25">
      <c r="A314" s="17">
        <v>44594</v>
      </c>
      <c r="B314" s="11" t="s">
        <v>257</v>
      </c>
      <c r="C314" s="11" t="s">
        <v>2920</v>
      </c>
      <c r="D314" s="7">
        <v>8</v>
      </c>
      <c r="E314" s="12">
        <f t="shared" si="12"/>
        <v>1000</v>
      </c>
      <c r="F314" s="13">
        <f t="shared" si="13"/>
        <v>8000</v>
      </c>
      <c r="G314" s="14">
        <f>Data_input!$F314*IF(Data_input!$E314&lt;3000,70%,60%)</f>
        <v>5600</v>
      </c>
      <c r="H314" s="14">
        <f>Data_input!$F314*10%</f>
        <v>800</v>
      </c>
      <c r="I314" s="14">
        <f>Data_input!$F314*10%</f>
        <v>800</v>
      </c>
      <c r="J314" s="14">
        <f>SUM(Table1[[#This Row],[COGS]:[OPERATIONAL COST]])</f>
        <v>7200</v>
      </c>
      <c r="K314" s="14">
        <f>Data_input!$F314-Data_input!$G314-Data_input!$H314-Data_input!$I314</f>
        <v>800</v>
      </c>
      <c r="L314" s="15" t="s">
        <v>2946</v>
      </c>
      <c r="M314" s="16" t="str">
        <f>TEXT(Table1[[#This Row],[DATE]],"mmm")</f>
        <v>Feb</v>
      </c>
      <c r="N314" s="7">
        <f t="shared" si="14"/>
        <v>2022</v>
      </c>
      <c r="O314" s="7">
        <f>IF(COUNTIF(B$4:$B314,B314)=1,1,0)</f>
        <v>1</v>
      </c>
      <c r="P314" s="8" t="s">
        <v>2919</v>
      </c>
      <c r="Q314" s="9"/>
    </row>
    <row r="315" spans="1:17" x14ac:dyDescent="0.25">
      <c r="A315" s="17">
        <v>44594</v>
      </c>
      <c r="B315" s="11" t="s">
        <v>258</v>
      </c>
      <c r="C315" s="11" t="s">
        <v>2923</v>
      </c>
      <c r="D315" s="7">
        <v>9</v>
      </c>
      <c r="E315" s="12">
        <f t="shared" si="12"/>
        <v>2500</v>
      </c>
      <c r="F315" s="13">
        <f t="shared" si="13"/>
        <v>22500</v>
      </c>
      <c r="G315" s="14">
        <f>Data_input!$F315*IF(Data_input!$E315&lt;3000,70%,60%)</f>
        <v>15749.999999999998</v>
      </c>
      <c r="H315" s="14">
        <f>Data_input!$F315*10%</f>
        <v>2250</v>
      </c>
      <c r="I315" s="14">
        <f>Data_input!$F315*10%</f>
        <v>2250</v>
      </c>
      <c r="J315" s="14">
        <f>SUM(Table1[[#This Row],[COGS]:[OPERATIONAL COST]])</f>
        <v>20250</v>
      </c>
      <c r="K315" s="14">
        <f>Data_input!$F315-Data_input!$G315-Data_input!$H315-Data_input!$I315</f>
        <v>2250.0000000000018</v>
      </c>
      <c r="L315" s="8" t="s">
        <v>2947</v>
      </c>
      <c r="M315" s="16" t="str">
        <f>TEXT(Table1[[#This Row],[DATE]],"mmm")</f>
        <v>Feb</v>
      </c>
      <c r="N315" s="7">
        <f t="shared" si="14"/>
        <v>2022</v>
      </c>
      <c r="O315" s="7">
        <f>IF(COUNTIF(B$4:$B315,B315)=1,1,0)</f>
        <v>1</v>
      </c>
      <c r="P315" s="8" t="s">
        <v>2919</v>
      </c>
      <c r="Q315" s="9"/>
    </row>
    <row r="316" spans="1:17" x14ac:dyDescent="0.25">
      <c r="A316" s="17">
        <v>44594</v>
      </c>
      <c r="B316" s="11" t="s">
        <v>259</v>
      </c>
      <c r="C316" s="11" t="s">
        <v>2930</v>
      </c>
      <c r="D316" s="7">
        <v>10</v>
      </c>
      <c r="E316" s="12">
        <f t="shared" si="12"/>
        <v>4000</v>
      </c>
      <c r="F316" s="13">
        <f t="shared" si="13"/>
        <v>40000</v>
      </c>
      <c r="G316" s="14">
        <f>Data_input!$F316*IF(Data_input!$E316&lt;3000,70%,60%)</f>
        <v>24000</v>
      </c>
      <c r="H316" s="14">
        <f>Data_input!$F316*10%</f>
        <v>4000</v>
      </c>
      <c r="I316" s="14">
        <f>Data_input!$F316*10%</f>
        <v>4000</v>
      </c>
      <c r="J316" s="14">
        <f>SUM(Table1[[#This Row],[COGS]:[OPERATIONAL COST]])</f>
        <v>32000</v>
      </c>
      <c r="K316" s="14">
        <f>Data_input!$F316-Data_input!$G316-Data_input!$H316-Data_input!$I316</f>
        <v>8000</v>
      </c>
      <c r="L316" s="15" t="s">
        <v>2945</v>
      </c>
      <c r="M316" s="16" t="str">
        <f>TEXT(Table1[[#This Row],[DATE]],"mmm")</f>
        <v>Feb</v>
      </c>
      <c r="N316" s="7">
        <f t="shared" si="14"/>
        <v>2022</v>
      </c>
      <c r="O316" s="7">
        <f>IF(COUNTIF(B$4:$B316,B316)=1,1,0)</f>
        <v>1</v>
      </c>
      <c r="P316" s="8" t="s">
        <v>2919</v>
      </c>
      <c r="Q316" s="9"/>
    </row>
    <row r="317" spans="1:17" x14ac:dyDescent="0.25">
      <c r="A317" s="17">
        <v>44594</v>
      </c>
      <c r="B317" s="11" t="s">
        <v>260</v>
      </c>
      <c r="C317" s="11" t="s">
        <v>2924</v>
      </c>
      <c r="D317" s="7">
        <v>12</v>
      </c>
      <c r="E317" s="12">
        <f t="shared" si="12"/>
        <v>3500</v>
      </c>
      <c r="F317" s="13">
        <f t="shared" si="13"/>
        <v>42000</v>
      </c>
      <c r="G317" s="14">
        <f>Data_input!$F317*IF(Data_input!$E317&lt;3000,70%,60%)</f>
        <v>25200</v>
      </c>
      <c r="H317" s="14">
        <f>Data_input!$F317*10%</f>
        <v>4200</v>
      </c>
      <c r="I317" s="14">
        <f>Data_input!$F317*10%</f>
        <v>4200</v>
      </c>
      <c r="J317" s="14">
        <f>SUM(Table1[[#This Row],[COGS]:[OPERATIONAL COST]])</f>
        <v>33600</v>
      </c>
      <c r="K317" s="14">
        <f>Data_input!$F317-Data_input!$G317-Data_input!$H317-Data_input!$I317</f>
        <v>8400</v>
      </c>
      <c r="L317" s="8" t="s">
        <v>2943</v>
      </c>
      <c r="M317" s="16" t="str">
        <f>TEXT(Table1[[#This Row],[DATE]],"mmm")</f>
        <v>Feb</v>
      </c>
      <c r="N317" s="7">
        <f t="shared" si="14"/>
        <v>2022</v>
      </c>
      <c r="O317" s="7">
        <f>IF(COUNTIF(B$4:$B317,B317)=1,1,0)</f>
        <v>1</v>
      </c>
      <c r="P317" s="8" t="s">
        <v>2919</v>
      </c>
      <c r="Q317" s="9"/>
    </row>
    <row r="318" spans="1:17" x14ac:dyDescent="0.25">
      <c r="A318" s="17">
        <v>44594</v>
      </c>
      <c r="B318" s="11" t="s">
        <v>261</v>
      </c>
      <c r="C318" s="11" t="s">
        <v>2925</v>
      </c>
      <c r="D318" s="7">
        <v>5</v>
      </c>
      <c r="E318" s="12">
        <f t="shared" si="12"/>
        <v>1200</v>
      </c>
      <c r="F318" s="13">
        <f t="shared" si="13"/>
        <v>6000</v>
      </c>
      <c r="G318" s="14">
        <f>Data_input!$F318*IF(Data_input!$E318&lt;3000,70%,60%)</f>
        <v>4200</v>
      </c>
      <c r="H318" s="14">
        <f>Data_input!$F318*10%</f>
        <v>600</v>
      </c>
      <c r="I318" s="14">
        <f>Data_input!$F318*10%</f>
        <v>600</v>
      </c>
      <c r="J318" s="14">
        <f>SUM(Table1[[#This Row],[COGS]:[OPERATIONAL COST]])</f>
        <v>5400</v>
      </c>
      <c r="K318" s="14">
        <f>Data_input!$F318-Data_input!$G318-Data_input!$H318-Data_input!$I318</f>
        <v>600</v>
      </c>
      <c r="L318" s="15" t="s">
        <v>2948</v>
      </c>
      <c r="M318" s="16" t="str">
        <f>TEXT(Table1[[#This Row],[DATE]],"mmm")</f>
        <v>Feb</v>
      </c>
      <c r="N318" s="7">
        <f t="shared" si="14"/>
        <v>2022</v>
      </c>
      <c r="O318" s="7">
        <f>IF(COUNTIF(B$4:$B318,B318)=1,1,0)</f>
        <v>1</v>
      </c>
      <c r="P318" s="8" t="s">
        <v>2919</v>
      </c>
      <c r="Q318" s="9"/>
    </row>
    <row r="319" spans="1:17" x14ac:dyDescent="0.25">
      <c r="A319" s="17">
        <v>44594</v>
      </c>
      <c r="B319" s="11" t="s">
        <v>262</v>
      </c>
      <c r="C319" s="11" t="s">
        <v>2926</v>
      </c>
      <c r="D319" s="7">
        <v>16</v>
      </c>
      <c r="E319" s="12">
        <f t="shared" si="12"/>
        <v>450</v>
      </c>
      <c r="F319" s="13">
        <f t="shared" si="13"/>
        <v>7200</v>
      </c>
      <c r="G319" s="14">
        <f>Data_input!$F319*IF(Data_input!$E319&lt;3000,70%,60%)</f>
        <v>5040</v>
      </c>
      <c r="H319" s="14">
        <f>Data_input!$F319*10%</f>
        <v>720</v>
      </c>
      <c r="I319" s="14">
        <f>Data_input!$F319*10%</f>
        <v>720</v>
      </c>
      <c r="J319" s="14">
        <f>SUM(Table1[[#This Row],[COGS]:[OPERATIONAL COST]])</f>
        <v>6480</v>
      </c>
      <c r="K319" s="14">
        <f>Data_input!$F319-Data_input!$G319-Data_input!$H319-Data_input!$I319</f>
        <v>720</v>
      </c>
      <c r="L319" s="8" t="s">
        <v>2943</v>
      </c>
      <c r="M319" s="16" t="str">
        <f>TEXT(Table1[[#This Row],[DATE]],"mmm")</f>
        <v>Feb</v>
      </c>
      <c r="N319" s="7">
        <f t="shared" si="14"/>
        <v>2022</v>
      </c>
      <c r="O319" s="7">
        <f>IF(COUNTIF(B$4:$B319,B319)=1,1,0)</f>
        <v>1</v>
      </c>
      <c r="P319" s="8" t="s">
        <v>2919</v>
      </c>
      <c r="Q319" s="9"/>
    </row>
    <row r="320" spans="1:17" x14ac:dyDescent="0.25">
      <c r="A320" s="17">
        <v>44594</v>
      </c>
      <c r="B320" s="11" t="s">
        <v>262</v>
      </c>
      <c r="C320" s="11" t="s">
        <v>2920</v>
      </c>
      <c r="D320" s="7">
        <v>1</v>
      </c>
      <c r="E320" s="12">
        <f t="shared" si="12"/>
        <v>1000</v>
      </c>
      <c r="F320" s="13">
        <f t="shared" si="13"/>
        <v>1000</v>
      </c>
      <c r="G320" s="14">
        <f>Data_input!$F320*IF(Data_input!$E320&lt;3000,70%,60%)</f>
        <v>700</v>
      </c>
      <c r="H320" s="14">
        <f>Data_input!$F320*10%</f>
        <v>100</v>
      </c>
      <c r="I320" s="14">
        <f>Data_input!$F320*10%</f>
        <v>100</v>
      </c>
      <c r="J320" s="14">
        <f>SUM(Table1[[#This Row],[COGS]:[OPERATIONAL COST]])</f>
        <v>900</v>
      </c>
      <c r="K320" s="14">
        <f>Data_input!$F320-Data_input!$G320-Data_input!$H320-Data_input!$I320</f>
        <v>100</v>
      </c>
      <c r="L320" s="15" t="s">
        <v>2943</v>
      </c>
      <c r="M320" s="16" t="str">
        <f>TEXT(Table1[[#This Row],[DATE]],"mmm")</f>
        <v>Feb</v>
      </c>
      <c r="N320" s="7">
        <f t="shared" si="14"/>
        <v>2022</v>
      </c>
      <c r="O320" s="7">
        <f>IF(COUNTIF(B$4:$B320,B320)=1,1,0)</f>
        <v>0</v>
      </c>
      <c r="P320" s="8" t="s">
        <v>2919</v>
      </c>
      <c r="Q320" s="9"/>
    </row>
    <row r="321" spans="1:17" x14ac:dyDescent="0.25">
      <c r="A321" s="17">
        <v>44594</v>
      </c>
      <c r="B321" s="11" t="s">
        <v>262</v>
      </c>
      <c r="C321" s="11" t="s">
        <v>2930</v>
      </c>
      <c r="D321" s="7">
        <v>1</v>
      </c>
      <c r="E321" s="12">
        <f t="shared" si="12"/>
        <v>4000</v>
      </c>
      <c r="F321" s="13">
        <f t="shared" si="13"/>
        <v>4000</v>
      </c>
      <c r="G321" s="14">
        <f>Data_input!$F321*IF(Data_input!$E321&lt;3000,70%,60%)</f>
        <v>2400</v>
      </c>
      <c r="H321" s="14">
        <f>Data_input!$F321*10%</f>
        <v>400</v>
      </c>
      <c r="I321" s="14">
        <f>Data_input!$F321*10%</f>
        <v>400</v>
      </c>
      <c r="J321" s="14">
        <f>SUM(Table1[[#This Row],[COGS]:[OPERATIONAL COST]])</f>
        <v>3200</v>
      </c>
      <c r="K321" s="14">
        <f>Data_input!$F321-Data_input!$G321-Data_input!$H321-Data_input!$I321</f>
        <v>800</v>
      </c>
      <c r="L321" s="8" t="s">
        <v>2943</v>
      </c>
      <c r="M321" s="16" t="str">
        <f>TEXT(Table1[[#This Row],[DATE]],"mmm")</f>
        <v>Feb</v>
      </c>
      <c r="N321" s="7">
        <f t="shared" si="14"/>
        <v>2022</v>
      </c>
      <c r="O321" s="7">
        <f>IF(COUNTIF(B$4:$B321,B321)=1,1,0)</f>
        <v>0</v>
      </c>
      <c r="P321" s="8" t="s">
        <v>2919</v>
      </c>
      <c r="Q321" s="9"/>
    </row>
    <row r="322" spans="1:17" x14ac:dyDescent="0.25">
      <c r="A322" s="17">
        <v>44595</v>
      </c>
      <c r="B322" s="11" t="s">
        <v>263</v>
      </c>
      <c r="C322" s="11" t="s">
        <v>2923</v>
      </c>
      <c r="D322" s="7">
        <v>2</v>
      </c>
      <c r="E322" s="12">
        <f t="shared" si="12"/>
        <v>2500</v>
      </c>
      <c r="F322" s="13">
        <f t="shared" si="13"/>
        <v>5000</v>
      </c>
      <c r="G322" s="14">
        <f>Data_input!$F322*IF(Data_input!$E322&lt;3000,70%,60%)</f>
        <v>3500</v>
      </c>
      <c r="H322" s="14">
        <f>Data_input!$F322*10%</f>
        <v>500</v>
      </c>
      <c r="I322" s="14">
        <f>Data_input!$F322*10%</f>
        <v>500</v>
      </c>
      <c r="J322" s="14">
        <f>SUM(Table1[[#This Row],[COGS]:[OPERATIONAL COST]])</f>
        <v>4500</v>
      </c>
      <c r="K322" s="14">
        <f>Data_input!$F322-Data_input!$G322-Data_input!$H322-Data_input!$I322</f>
        <v>500</v>
      </c>
      <c r="L322" s="15" t="s">
        <v>2946</v>
      </c>
      <c r="M322" s="16" t="str">
        <f>TEXT(Table1[[#This Row],[DATE]],"mmm")</f>
        <v>Feb</v>
      </c>
      <c r="N322" s="7">
        <f t="shared" si="14"/>
        <v>2022</v>
      </c>
      <c r="O322" s="7">
        <f>IF(COUNTIF(B$4:$B322,B322)=1,1,0)</f>
        <v>1</v>
      </c>
      <c r="P322" s="8" t="s">
        <v>2919</v>
      </c>
      <c r="Q322" s="9"/>
    </row>
    <row r="323" spans="1:17" x14ac:dyDescent="0.25">
      <c r="A323" s="17">
        <v>44595</v>
      </c>
      <c r="B323" s="11" t="s">
        <v>264</v>
      </c>
      <c r="C323" s="11" t="s">
        <v>2924</v>
      </c>
      <c r="D323" s="7">
        <v>5</v>
      </c>
      <c r="E323" s="12">
        <f t="shared" si="12"/>
        <v>3500</v>
      </c>
      <c r="F323" s="13">
        <f t="shared" si="13"/>
        <v>17500</v>
      </c>
      <c r="G323" s="14">
        <f>Data_input!$F323*IF(Data_input!$E323&lt;3000,70%,60%)</f>
        <v>10500</v>
      </c>
      <c r="H323" s="14">
        <f>Data_input!$F323*10%</f>
        <v>1750</v>
      </c>
      <c r="I323" s="14">
        <f>Data_input!$F323*10%</f>
        <v>1750</v>
      </c>
      <c r="J323" s="14">
        <f>SUM(Table1[[#This Row],[COGS]:[OPERATIONAL COST]])</f>
        <v>14000</v>
      </c>
      <c r="K323" s="14">
        <f>Data_input!$F323-Data_input!$G323-Data_input!$H323-Data_input!$I323</f>
        <v>3500</v>
      </c>
      <c r="L323" s="8" t="s">
        <v>2947</v>
      </c>
      <c r="M323" s="16" t="str">
        <f>TEXT(Table1[[#This Row],[DATE]],"mmm")</f>
        <v>Feb</v>
      </c>
      <c r="N323" s="7">
        <f t="shared" si="14"/>
        <v>2022</v>
      </c>
      <c r="O323" s="7">
        <f>IF(COUNTIF(B$4:$B323,B323)=1,1,0)</f>
        <v>1</v>
      </c>
      <c r="P323" s="8" t="s">
        <v>2919</v>
      </c>
      <c r="Q323" s="9"/>
    </row>
    <row r="324" spans="1:17" x14ac:dyDescent="0.25">
      <c r="A324" s="17">
        <v>44595</v>
      </c>
      <c r="B324" s="11" t="s">
        <v>265</v>
      </c>
      <c r="C324" s="11" t="s">
        <v>2928</v>
      </c>
      <c r="D324" s="7">
        <v>7</v>
      </c>
      <c r="E324" s="12">
        <f t="shared" ref="E324:E387" si="15">VLOOKUP(C324,$R$4:$S$12,2,FALSE)</f>
        <v>1000</v>
      </c>
      <c r="F324" s="13">
        <f t="shared" ref="F324:F387" si="16">D324*E324</f>
        <v>7000</v>
      </c>
      <c r="G324" s="14">
        <f>Data_input!$F324*IF(Data_input!$E324&lt;3000,70%,60%)</f>
        <v>4900</v>
      </c>
      <c r="H324" s="14">
        <f>Data_input!$F324*10%</f>
        <v>700</v>
      </c>
      <c r="I324" s="14">
        <f>Data_input!$F324*10%</f>
        <v>700</v>
      </c>
      <c r="J324" s="14">
        <f>SUM(Table1[[#This Row],[COGS]:[OPERATIONAL COST]])</f>
        <v>6300</v>
      </c>
      <c r="K324" s="14">
        <f>Data_input!$F324-Data_input!$G324-Data_input!$H324-Data_input!$I324</f>
        <v>700</v>
      </c>
      <c r="L324" s="15" t="s">
        <v>2945</v>
      </c>
      <c r="M324" s="16" t="str">
        <f>TEXT(Table1[[#This Row],[DATE]],"mmm")</f>
        <v>Feb</v>
      </c>
      <c r="N324" s="7">
        <f t="shared" ref="N324:N387" si="17">YEAR(A324)</f>
        <v>2022</v>
      </c>
      <c r="O324" s="7">
        <f>IF(COUNTIF(B$4:$B324,B324)=1,1,0)</f>
        <v>1</v>
      </c>
      <c r="P324" s="8" t="s">
        <v>2918</v>
      </c>
      <c r="Q324" s="9"/>
    </row>
    <row r="325" spans="1:17" x14ac:dyDescent="0.25">
      <c r="A325" s="17">
        <v>44595</v>
      </c>
      <c r="B325" s="11" t="s">
        <v>266</v>
      </c>
      <c r="C325" s="11" t="s">
        <v>2926</v>
      </c>
      <c r="D325" s="7">
        <v>8</v>
      </c>
      <c r="E325" s="12">
        <f t="shared" si="15"/>
        <v>450</v>
      </c>
      <c r="F325" s="13">
        <f t="shared" si="16"/>
        <v>3600</v>
      </c>
      <c r="G325" s="14">
        <f>Data_input!$F325*IF(Data_input!$E325&lt;3000,70%,60%)</f>
        <v>2520</v>
      </c>
      <c r="H325" s="14">
        <f>Data_input!$F325*10%</f>
        <v>360</v>
      </c>
      <c r="I325" s="14">
        <f>Data_input!$F325*10%</f>
        <v>360</v>
      </c>
      <c r="J325" s="14">
        <f>SUM(Table1[[#This Row],[COGS]:[OPERATIONAL COST]])</f>
        <v>3240</v>
      </c>
      <c r="K325" s="14">
        <f>Data_input!$F325-Data_input!$G325-Data_input!$H325-Data_input!$I325</f>
        <v>360</v>
      </c>
      <c r="L325" s="8" t="s">
        <v>2943</v>
      </c>
      <c r="M325" s="16" t="str">
        <f>TEXT(Table1[[#This Row],[DATE]],"mmm")</f>
        <v>Feb</v>
      </c>
      <c r="N325" s="7">
        <f t="shared" si="17"/>
        <v>2022</v>
      </c>
      <c r="O325" s="7">
        <f>IF(COUNTIF(B$4:$B325,B325)=1,1,0)</f>
        <v>1</v>
      </c>
      <c r="P325" s="8" t="s">
        <v>2918</v>
      </c>
      <c r="Q325" s="9"/>
    </row>
    <row r="326" spans="1:17" x14ac:dyDescent="0.25">
      <c r="A326" s="17">
        <v>44595</v>
      </c>
      <c r="B326" s="11" t="s">
        <v>267</v>
      </c>
      <c r="C326" s="11" t="s">
        <v>2927</v>
      </c>
      <c r="D326" s="7">
        <v>1</v>
      </c>
      <c r="E326" s="12">
        <f t="shared" si="15"/>
        <v>500</v>
      </c>
      <c r="F326" s="13">
        <f t="shared" si="16"/>
        <v>500</v>
      </c>
      <c r="G326" s="14">
        <f>Data_input!$F326*IF(Data_input!$E326&lt;3000,70%,60%)</f>
        <v>350</v>
      </c>
      <c r="H326" s="14">
        <f>Data_input!$F326*10%</f>
        <v>50</v>
      </c>
      <c r="I326" s="14">
        <f>Data_input!$F326*10%</f>
        <v>50</v>
      </c>
      <c r="J326" s="14">
        <f>SUM(Table1[[#This Row],[COGS]:[OPERATIONAL COST]])</f>
        <v>450</v>
      </c>
      <c r="K326" s="14">
        <f>Data_input!$F326-Data_input!$G326-Data_input!$H326-Data_input!$I326</f>
        <v>50</v>
      </c>
      <c r="L326" s="15" t="s">
        <v>2948</v>
      </c>
      <c r="M326" s="16" t="str">
        <f>TEXT(Table1[[#This Row],[DATE]],"mmm")</f>
        <v>Feb</v>
      </c>
      <c r="N326" s="7">
        <f t="shared" si="17"/>
        <v>2022</v>
      </c>
      <c r="O326" s="7">
        <f>IF(COUNTIF(B$4:$B326,B326)=1,1,0)</f>
        <v>1</v>
      </c>
      <c r="P326" s="8" t="s">
        <v>2918</v>
      </c>
      <c r="Q326" s="9"/>
    </row>
    <row r="327" spans="1:17" x14ac:dyDescent="0.25">
      <c r="A327" s="17">
        <v>44595</v>
      </c>
      <c r="B327" s="11" t="s">
        <v>268</v>
      </c>
      <c r="C327" s="11" t="s">
        <v>2927</v>
      </c>
      <c r="D327" s="7">
        <v>1</v>
      </c>
      <c r="E327" s="12">
        <f t="shared" si="15"/>
        <v>500</v>
      </c>
      <c r="F327" s="13">
        <f t="shared" si="16"/>
        <v>500</v>
      </c>
      <c r="G327" s="14">
        <f>Data_input!$F327*IF(Data_input!$E327&lt;3000,70%,60%)</f>
        <v>350</v>
      </c>
      <c r="H327" s="14">
        <f>Data_input!$F327*10%</f>
        <v>50</v>
      </c>
      <c r="I327" s="14">
        <f>Data_input!$F327*10%</f>
        <v>50</v>
      </c>
      <c r="J327" s="14">
        <f>SUM(Table1[[#This Row],[COGS]:[OPERATIONAL COST]])</f>
        <v>450</v>
      </c>
      <c r="K327" s="14">
        <f>Data_input!$F327-Data_input!$G327-Data_input!$H327-Data_input!$I327</f>
        <v>50</v>
      </c>
      <c r="L327" s="8" t="s">
        <v>2944</v>
      </c>
      <c r="M327" s="16" t="str">
        <f>TEXT(Table1[[#This Row],[DATE]],"mmm")</f>
        <v>Feb</v>
      </c>
      <c r="N327" s="7">
        <f t="shared" si="17"/>
        <v>2022</v>
      </c>
      <c r="O327" s="7">
        <f>IF(COUNTIF(B$4:$B327,B327)=1,1,0)</f>
        <v>1</v>
      </c>
      <c r="P327" s="8" t="s">
        <v>2919</v>
      </c>
      <c r="Q327" s="9"/>
    </row>
    <row r="328" spans="1:17" x14ac:dyDescent="0.25">
      <c r="A328" s="17">
        <v>44595</v>
      </c>
      <c r="B328" s="11" t="s">
        <v>269</v>
      </c>
      <c r="C328" s="11" t="s">
        <v>2920</v>
      </c>
      <c r="D328" s="7">
        <v>2</v>
      </c>
      <c r="E328" s="12">
        <f t="shared" si="15"/>
        <v>1000</v>
      </c>
      <c r="F328" s="13">
        <f t="shared" si="16"/>
        <v>2000</v>
      </c>
      <c r="G328" s="14">
        <f>Data_input!$F328*IF(Data_input!$E328&lt;3000,70%,60%)</f>
        <v>1400</v>
      </c>
      <c r="H328" s="14">
        <f>Data_input!$F328*10%</f>
        <v>200</v>
      </c>
      <c r="I328" s="14">
        <f>Data_input!$F328*10%</f>
        <v>200</v>
      </c>
      <c r="J328" s="14">
        <f>SUM(Table1[[#This Row],[COGS]:[OPERATIONAL COST]])</f>
        <v>1800</v>
      </c>
      <c r="K328" s="14">
        <f>Data_input!$F328-Data_input!$G328-Data_input!$H328-Data_input!$I328</f>
        <v>200</v>
      </c>
      <c r="L328" s="15" t="s">
        <v>2945</v>
      </c>
      <c r="M328" s="16" t="str">
        <f>TEXT(Table1[[#This Row],[DATE]],"mmm")</f>
        <v>Feb</v>
      </c>
      <c r="N328" s="7">
        <f t="shared" si="17"/>
        <v>2022</v>
      </c>
      <c r="O328" s="7">
        <f>IF(COUNTIF(B$4:$B328,B328)=1,1,0)</f>
        <v>1</v>
      </c>
      <c r="P328" s="8" t="s">
        <v>2919</v>
      </c>
      <c r="Q328" s="9"/>
    </row>
    <row r="329" spans="1:17" x14ac:dyDescent="0.25">
      <c r="A329" s="17">
        <v>44595</v>
      </c>
      <c r="B329" s="11" t="s">
        <v>270</v>
      </c>
      <c r="C329" s="11" t="s">
        <v>2924</v>
      </c>
      <c r="D329" s="7">
        <v>3</v>
      </c>
      <c r="E329" s="12">
        <f t="shared" si="15"/>
        <v>3500</v>
      </c>
      <c r="F329" s="13">
        <f t="shared" si="16"/>
        <v>10500</v>
      </c>
      <c r="G329" s="14">
        <f>Data_input!$F329*IF(Data_input!$E329&lt;3000,70%,60%)</f>
        <v>6300</v>
      </c>
      <c r="H329" s="14">
        <f>Data_input!$F329*10%</f>
        <v>1050</v>
      </c>
      <c r="I329" s="14">
        <f>Data_input!$F329*10%</f>
        <v>1050</v>
      </c>
      <c r="J329" s="14">
        <f>SUM(Table1[[#This Row],[COGS]:[OPERATIONAL COST]])</f>
        <v>8400</v>
      </c>
      <c r="K329" s="14">
        <f>Data_input!$F329-Data_input!$G329-Data_input!$H329-Data_input!$I329</f>
        <v>2100</v>
      </c>
      <c r="L329" s="8" t="s">
        <v>2943</v>
      </c>
      <c r="M329" s="16" t="str">
        <f>TEXT(Table1[[#This Row],[DATE]],"mmm")</f>
        <v>Feb</v>
      </c>
      <c r="N329" s="7">
        <f t="shared" si="17"/>
        <v>2022</v>
      </c>
      <c r="O329" s="7">
        <f>IF(COUNTIF(B$4:$B329,B329)=1,1,0)</f>
        <v>1</v>
      </c>
      <c r="P329" s="8" t="s">
        <v>2919</v>
      </c>
      <c r="Q329" s="9"/>
    </row>
    <row r="330" spans="1:17" x14ac:dyDescent="0.25">
      <c r="A330" s="17">
        <v>44596</v>
      </c>
      <c r="B330" s="11" t="s">
        <v>271</v>
      </c>
      <c r="C330" s="11" t="s">
        <v>2923</v>
      </c>
      <c r="D330" s="7">
        <v>4</v>
      </c>
      <c r="E330" s="12">
        <f t="shared" si="15"/>
        <v>2500</v>
      </c>
      <c r="F330" s="13">
        <f t="shared" si="16"/>
        <v>10000</v>
      </c>
      <c r="G330" s="14">
        <f>Data_input!$F330*IF(Data_input!$E330&lt;3000,70%,60%)</f>
        <v>7000</v>
      </c>
      <c r="H330" s="14">
        <f>Data_input!$F330*10%</f>
        <v>1000</v>
      </c>
      <c r="I330" s="14">
        <f>Data_input!$F330*10%</f>
        <v>1000</v>
      </c>
      <c r="J330" s="14">
        <f>SUM(Table1[[#This Row],[COGS]:[OPERATIONAL COST]])</f>
        <v>9000</v>
      </c>
      <c r="K330" s="14">
        <f>Data_input!$F330-Data_input!$G330-Data_input!$H330-Data_input!$I330</f>
        <v>1000</v>
      </c>
      <c r="L330" s="15" t="s">
        <v>2948</v>
      </c>
      <c r="M330" s="16" t="str">
        <f>TEXT(Table1[[#This Row],[DATE]],"mmm")</f>
        <v>Feb</v>
      </c>
      <c r="N330" s="7">
        <f t="shared" si="17"/>
        <v>2022</v>
      </c>
      <c r="O330" s="7">
        <f>IF(COUNTIF(B$4:$B330,B330)=1,1,0)</f>
        <v>1</v>
      </c>
      <c r="P330" s="8" t="s">
        <v>2919</v>
      </c>
      <c r="Q330" s="9"/>
    </row>
    <row r="331" spans="1:17" x14ac:dyDescent="0.25">
      <c r="A331" s="17">
        <v>44596</v>
      </c>
      <c r="B331" s="11" t="s">
        <v>272</v>
      </c>
      <c r="C331" s="11" t="s">
        <v>2929</v>
      </c>
      <c r="D331" s="7">
        <v>4</v>
      </c>
      <c r="E331" s="12">
        <f t="shared" si="15"/>
        <v>3200</v>
      </c>
      <c r="F331" s="13">
        <f t="shared" si="16"/>
        <v>12800</v>
      </c>
      <c r="G331" s="14">
        <f>Data_input!$F331*IF(Data_input!$E331&lt;3000,70%,60%)</f>
        <v>7680</v>
      </c>
      <c r="H331" s="14">
        <f>Data_input!$F331*10%</f>
        <v>1280</v>
      </c>
      <c r="I331" s="14">
        <f>Data_input!$F331*10%</f>
        <v>1280</v>
      </c>
      <c r="J331" s="14">
        <f>SUM(Table1[[#This Row],[COGS]:[OPERATIONAL COST]])</f>
        <v>10240</v>
      </c>
      <c r="K331" s="14">
        <f>Data_input!$F331-Data_input!$G331-Data_input!$H331-Data_input!$I331</f>
        <v>2560</v>
      </c>
      <c r="L331" s="8" t="s">
        <v>2944</v>
      </c>
      <c r="M331" s="16" t="str">
        <f>TEXT(Table1[[#This Row],[DATE]],"mmm")</f>
        <v>Feb</v>
      </c>
      <c r="N331" s="7">
        <f t="shared" si="17"/>
        <v>2022</v>
      </c>
      <c r="O331" s="7">
        <f>IF(COUNTIF(B$4:$B331,B331)=1,1,0)</f>
        <v>1</v>
      </c>
      <c r="P331" s="8" t="s">
        <v>2919</v>
      </c>
      <c r="Q331" s="9"/>
    </row>
    <row r="332" spans="1:17" x14ac:dyDescent="0.25">
      <c r="A332" s="17">
        <v>44596</v>
      </c>
      <c r="B332" s="11" t="s">
        <v>273</v>
      </c>
      <c r="C332" s="11" t="s">
        <v>2929</v>
      </c>
      <c r="D332" s="7">
        <v>1</v>
      </c>
      <c r="E332" s="12">
        <f t="shared" si="15"/>
        <v>3200</v>
      </c>
      <c r="F332" s="13">
        <f t="shared" si="16"/>
        <v>3200</v>
      </c>
      <c r="G332" s="14">
        <f>Data_input!$F332*IF(Data_input!$E332&lt;3000,70%,60%)</f>
        <v>1920</v>
      </c>
      <c r="H332" s="14">
        <f>Data_input!$F332*10%</f>
        <v>320</v>
      </c>
      <c r="I332" s="14">
        <f>Data_input!$F332*10%</f>
        <v>320</v>
      </c>
      <c r="J332" s="14">
        <f>SUM(Table1[[#This Row],[COGS]:[OPERATIONAL COST]])</f>
        <v>2560</v>
      </c>
      <c r="K332" s="14">
        <f>Data_input!$F332-Data_input!$G332-Data_input!$H332-Data_input!$I332</f>
        <v>640</v>
      </c>
      <c r="L332" s="15" t="s">
        <v>2946</v>
      </c>
      <c r="M332" s="16" t="str">
        <f>TEXT(Table1[[#This Row],[DATE]],"mmm")</f>
        <v>Feb</v>
      </c>
      <c r="N332" s="7">
        <f t="shared" si="17"/>
        <v>2022</v>
      </c>
      <c r="O332" s="7">
        <f>IF(COUNTIF(B$4:$B332,B332)=1,1,0)</f>
        <v>1</v>
      </c>
      <c r="P332" s="8" t="s">
        <v>2918</v>
      </c>
      <c r="Q332" s="9"/>
    </row>
    <row r="333" spans="1:17" x14ac:dyDescent="0.25">
      <c r="A333" s="17">
        <v>44596</v>
      </c>
      <c r="B333" s="11" t="s">
        <v>274</v>
      </c>
      <c r="C333" s="11" t="s">
        <v>2924</v>
      </c>
      <c r="D333" s="7">
        <v>1</v>
      </c>
      <c r="E333" s="12">
        <f t="shared" si="15"/>
        <v>3500</v>
      </c>
      <c r="F333" s="13">
        <f t="shared" si="16"/>
        <v>3500</v>
      </c>
      <c r="G333" s="14">
        <f>Data_input!$F333*IF(Data_input!$E333&lt;3000,70%,60%)</f>
        <v>2100</v>
      </c>
      <c r="H333" s="14">
        <f>Data_input!$F333*10%</f>
        <v>350</v>
      </c>
      <c r="I333" s="14">
        <f>Data_input!$F333*10%</f>
        <v>350</v>
      </c>
      <c r="J333" s="14">
        <f>SUM(Table1[[#This Row],[COGS]:[OPERATIONAL COST]])</f>
        <v>2800</v>
      </c>
      <c r="K333" s="14">
        <f>Data_input!$F333-Data_input!$G333-Data_input!$H333-Data_input!$I333</f>
        <v>700</v>
      </c>
      <c r="L333" s="8" t="s">
        <v>2947</v>
      </c>
      <c r="M333" s="16" t="str">
        <f>TEXT(Table1[[#This Row],[DATE]],"mmm")</f>
        <v>Feb</v>
      </c>
      <c r="N333" s="7">
        <f t="shared" si="17"/>
        <v>2022</v>
      </c>
      <c r="O333" s="7">
        <f>IF(COUNTIF(B$4:$B333,B333)=1,1,0)</f>
        <v>1</v>
      </c>
      <c r="P333" s="8" t="s">
        <v>2919</v>
      </c>
      <c r="Q333" s="9"/>
    </row>
    <row r="334" spans="1:17" x14ac:dyDescent="0.25">
      <c r="A334" s="17">
        <v>44596</v>
      </c>
      <c r="B334" s="11" t="s">
        <v>275</v>
      </c>
      <c r="C334" s="11" t="s">
        <v>2927</v>
      </c>
      <c r="D334" s="7">
        <v>1</v>
      </c>
      <c r="E334" s="12">
        <f t="shared" si="15"/>
        <v>500</v>
      </c>
      <c r="F334" s="13">
        <f t="shared" si="16"/>
        <v>500</v>
      </c>
      <c r="G334" s="14">
        <f>Data_input!$F334*IF(Data_input!$E334&lt;3000,70%,60%)</f>
        <v>350</v>
      </c>
      <c r="H334" s="14">
        <f>Data_input!$F334*10%</f>
        <v>50</v>
      </c>
      <c r="I334" s="14">
        <f>Data_input!$F334*10%</f>
        <v>50</v>
      </c>
      <c r="J334" s="14">
        <f>SUM(Table1[[#This Row],[COGS]:[OPERATIONAL COST]])</f>
        <v>450</v>
      </c>
      <c r="K334" s="14">
        <f>Data_input!$F334-Data_input!$G334-Data_input!$H334-Data_input!$I334</f>
        <v>50</v>
      </c>
      <c r="L334" s="15" t="s">
        <v>2945</v>
      </c>
      <c r="M334" s="16" t="str">
        <f>TEXT(Table1[[#This Row],[DATE]],"mmm")</f>
        <v>Feb</v>
      </c>
      <c r="N334" s="7">
        <f t="shared" si="17"/>
        <v>2022</v>
      </c>
      <c r="O334" s="7">
        <f>IF(COUNTIF(B$4:$B334,B334)=1,1,0)</f>
        <v>1</v>
      </c>
      <c r="P334" s="8" t="s">
        <v>2918</v>
      </c>
      <c r="Q334" s="9"/>
    </row>
    <row r="335" spans="1:17" x14ac:dyDescent="0.25">
      <c r="A335" s="17">
        <v>44596</v>
      </c>
      <c r="B335" s="11" t="s">
        <v>276</v>
      </c>
      <c r="C335" s="11" t="s">
        <v>2923</v>
      </c>
      <c r="D335" s="7">
        <v>2</v>
      </c>
      <c r="E335" s="12">
        <f t="shared" si="15"/>
        <v>2500</v>
      </c>
      <c r="F335" s="13">
        <f t="shared" si="16"/>
        <v>5000</v>
      </c>
      <c r="G335" s="14">
        <f>Data_input!$F335*IF(Data_input!$E335&lt;3000,70%,60%)</f>
        <v>3500</v>
      </c>
      <c r="H335" s="14">
        <f>Data_input!$F335*10%</f>
        <v>500</v>
      </c>
      <c r="I335" s="14">
        <f>Data_input!$F335*10%</f>
        <v>500</v>
      </c>
      <c r="J335" s="14">
        <f>SUM(Table1[[#This Row],[COGS]:[OPERATIONAL COST]])</f>
        <v>4500</v>
      </c>
      <c r="K335" s="14">
        <f>Data_input!$F335-Data_input!$G335-Data_input!$H335-Data_input!$I335</f>
        <v>500</v>
      </c>
      <c r="L335" s="8" t="s">
        <v>2943</v>
      </c>
      <c r="M335" s="16" t="str">
        <f>TEXT(Table1[[#This Row],[DATE]],"mmm")</f>
        <v>Feb</v>
      </c>
      <c r="N335" s="7">
        <f t="shared" si="17"/>
        <v>2022</v>
      </c>
      <c r="O335" s="7">
        <f>IF(COUNTIF(B$4:$B335,B335)=1,1,0)</f>
        <v>1</v>
      </c>
      <c r="P335" s="8" t="s">
        <v>2919</v>
      </c>
      <c r="Q335" s="9"/>
    </row>
    <row r="336" spans="1:17" x14ac:dyDescent="0.25">
      <c r="A336" s="17">
        <v>44596</v>
      </c>
      <c r="B336" s="11" t="s">
        <v>277</v>
      </c>
      <c r="C336" s="11" t="s">
        <v>2925</v>
      </c>
      <c r="D336" s="7">
        <v>2</v>
      </c>
      <c r="E336" s="12">
        <f t="shared" si="15"/>
        <v>1200</v>
      </c>
      <c r="F336" s="13">
        <f t="shared" si="16"/>
        <v>2400</v>
      </c>
      <c r="G336" s="14">
        <f>Data_input!$F336*IF(Data_input!$E336&lt;3000,70%,60%)</f>
        <v>1680</v>
      </c>
      <c r="H336" s="14">
        <f>Data_input!$F336*10%</f>
        <v>240</v>
      </c>
      <c r="I336" s="14">
        <f>Data_input!$F336*10%</f>
        <v>240</v>
      </c>
      <c r="J336" s="14">
        <f>SUM(Table1[[#This Row],[COGS]:[OPERATIONAL COST]])</f>
        <v>2160</v>
      </c>
      <c r="K336" s="14">
        <f>Data_input!$F336-Data_input!$G336-Data_input!$H336-Data_input!$I336</f>
        <v>240</v>
      </c>
      <c r="L336" s="15" t="s">
        <v>2948</v>
      </c>
      <c r="M336" s="16" t="str">
        <f>TEXT(Table1[[#This Row],[DATE]],"mmm")</f>
        <v>Feb</v>
      </c>
      <c r="N336" s="7">
        <f t="shared" si="17"/>
        <v>2022</v>
      </c>
      <c r="O336" s="7">
        <f>IF(COUNTIF(B$4:$B336,B336)=1,1,0)</f>
        <v>1</v>
      </c>
      <c r="P336" s="8" t="s">
        <v>2919</v>
      </c>
      <c r="Q336" s="9"/>
    </row>
    <row r="337" spans="1:17" x14ac:dyDescent="0.25">
      <c r="A337" s="17">
        <v>44596</v>
      </c>
      <c r="B337" s="11" t="s">
        <v>278</v>
      </c>
      <c r="C337" s="11" t="s">
        <v>2920</v>
      </c>
      <c r="D337" s="7">
        <v>3</v>
      </c>
      <c r="E337" s="12">
        <f t="shared" si="15"/>
        <v>1000</v>
      </c>
      <c r="F337" s="13">
        <f t="shared" si="16"/>
        <v>3000</v>
      </c>
      <c r="G337" s="14">
        <f>Data_input!$F337*IF(Data_input!$E337&lt;3000,70%,60%)</f>
        <v>2100</v>
      </c>
      <c r="H337" s="14">
        <f>Data_input!$F337*10%</f>
        <v>300</v>
      </c>
      <c r="I337" s="14">
        <f>Data_input!$F337*10%</f>
        <v>300</v>
      </c>
      <c r="J337" s="14">
        <f>SUM(Table1[[#This Row],[COGS]:[OPERATIONAL COST]])</f>
        <v>2700</v>
      </c>
      <c r="K337" s="14">
        <f>Data_input!$F337-Data_input!$G337-Data_input!$H337-Data_input!$I337</f>
        <v>300</v>
      </c>
      <c r="L337" s="8" t="s">
        <v>2943</v>
      </c>
      <c r="M337" s="16" t="str">
        <f>TEXT(Table1[[#This Row],[DATE]],"mmm")</f>
        <v>Feb</v>
      </c>
      <c r="N337" s="7">
        <f t="shared" si="17"/>
        <v>2022</v>
      </c>
      <c r="O337" s="7">
        <f>IF(COUNTIF(B$4:$B337,B337)=1,1,0)</f>
        <v>1</v>
      </c>
      <c r="P337" s="8" t="s">
        <v>2919</v>
      </c>
      <c r="Q337" s="9"/>
    </row>
    <row r="338" spans="1:17" x14ac:dyDescent="0.25">
      <c r="A338" s="17">
        <v>44596</v>
      </c>
      <c r="B338" s="11" t="s">
        <v>278</v>
      </c>
      <c r="C338" s="11" t="s">
        <v>2930</v>
      </c>
      <c r="D338" s="7">
        <v>8</v>
      </c>
      <c r="E338" s="12">
        <f t="shared" si="15"/>
        <v>4000</v>
      </c>
      <c r="F338" s="13">
        <f t="shared" si="16"/>
        <v>32000</v>
      </c>
      <c r="G338" s="14">
        <f>Data_input!$F338*IF(Data_input!$E338&lt;3000,70%,60%)</f>
        <v>19200</v>
      </c>
      <c r="H338" s="14">
        <f>Data_input!$F338*10%</f>
        <v>3200</v>
      </c>
      <c r="I338" s="14">
        <f>Data_input!$F338*10%</f>
        <v>3200</v>
      </c>
      <c r="J338" s="14">
        <f>SUM(Table1[[#This Row],[COGS]:[OPERATIONAL COST]])</f>
        <v>25600</v>
      </c>
      <c r="K338" s="14">
        <f>Data_input!$F338-Data_input!$G338-Data_input!$H338-Data_input!$I338</f>
        <v>6400</v>
      </c>
      <c r="L338" s="15" t="s">
        <v>2943</v>
      </c>
      <c r="M338" s="16" t="str">
        <f>TEXT(Table1[[#This Row],[DATE]],"mmm")</f>
        <v>Feb</v>
      </c>
      <c r="N338" s="7">
        <f t="shared" si="17"/>
        <v>2022</v>
      </c>
      <c r="O338" s="7">
        <f>IF(COUNTIF(B$4:$B338,B338)=1,1,0)</f>
        <v>0</v>
      </c>
      <c r="P338" s="8" t="s">
        <v>2919</v>
      </c>
      <c r="Q338" s="9"/>
    </row>
    <row r="339" spans="1:17" x14ac:dyDescent="0.25">
      <c r="A339" s="17">
        <v>44596</v>
      </c>
      <c r="B339" s="11" t="s">
        <v>278</v>
      </c>
      <c r="C339" s="11" t="s">
        <v>2920</v>
      </c>
      <c r="D339" s="7">
        <v>9</v>
      </c>
      <c r="E339" s="12">
        <f t="shared" si="15"/>
        <v>1000</v>
      </c>
      <c r="F339" s="13">
        <f t="shared" si="16"/>
        <v>9000</v>
      </c>
      <c r="G339" s="14">
        <f>Data_input!$F339*IF(Data_input!$E339&lt;3000,70%,60%)</f>
        <v>6300</v>
      </c>
      <c r="H339" s="14">
        <f>Data_input!$F339*10%</f>
        <v>900</v>
      </c>
      <c r="I339" s="14">
        <f>Data_input!$F339*10%</f>
        <v>900</v>
      </c>
      <c r="J339" s="14">
        <f>SUM(Table1[[#This Row],[COGS]:[OPERATIONAL COST]])</f>
        <v>8100</v>
      </c>
      <c r="K339" s="14">
        <f>Data_input!$F339-Data_input!$G339-Data_input!$H339-Data_input!$I339</f>
        <v>900</v>
      </c>
      <c r="L339" s="8" t="s">
        <v>2943</v>
      </c>
      <c r="M339" s="16" t="str">
        <f>TEXT(Table1[[#This Row],[DATE]],"mmm")</f>
        <v>Feb</v>
      </c>
      <c r="N339" s="7">
        <f t="shared" si="17"/>
        <v>2022</v>
      </c>
      <c r="O339" s="7">
        <f>IF(COUNTIF(B$4:$B339,B339)=1,1,0)</f>
        <v>0</v>
      </c>
      <c r="P339" s="8" t="s">
        <v>2919</v>
      </c>
      <c r="Q339" s="9"/>
    </row>
    <row r="340" spans="1:17" x14ac:dyDescent="0.25">
      <c r="A340" s="17">
        <v>44597</v>
      </c>
      <c r="B340" s="11" t="s">
        <v>279</v>
      </c>
      <c r="C340" s="11" t="s">
        <v>2923</v>
      </c>
      <c r="D340" s="7">
        <v>1</v>
      </c>
      <c r="E340" s="12">
        <f t="shared" si="15"/>
        <v>2500</v>
      </c>
      <c r="F340" s="13">
        <f t="shared" si="16"/>
        <v>2500</v>
      </c>
      <c r="G340" s="14">
        <f>Data_input!$F340*IF(Data_input!$E340&lt;3000,70%,60%)</f>
        <v>1750</v>
      </c>
      <c r="H340" s="14">
        <f>Data_input!$F340*10%</f>
        <v>250</v>
      </c>
      <c r="I340" s="14">
        <f>Data_input!$F340*10%</f>
        <v>250</v>
      </c>
      <c r="J340" s="14">
        <f>SUM(Table1[[#This Row],[COGS]:[OPERATIONAL COST]])</f>
        <v>2250</v>
      </c>
      <c r="K340" s="14">
        <f>Data_input!$F340-Data_input!$G340-Data_input!$H340-Data_input!$I340</f>
        <v>250</v>
      </c>
      <c r="L340" s="15" t="s">
        <v>2948</v>
      </c>
      <c r="M340" s="16" t="str">
        <f>TEXT(Table1[[#This Row],[DATE]],"mmm")</f>
        <v>Feb</v>
      </c>
      <c r="N340" s="7">
        <f t="shared" si="17"/>
        <v>2022</v>
      </c>
      <c r="O340" s="7">
        <f>IF(COUNTIF(B$4:$B340,B340)=1,1,0)</f>
        <v>1</v>
      </c>
      <c r="P340" s="8" t="s">
        <v>2919</v>
      </c>
      <c r="Q340" s="9"/>
    </row>
    <row r="341" spans="1:17" x14ac:dyDescent="0.25">
      <c r="A341" s="17">
        <v>44597</v>
      </c>
      <c r="B341" s="11" t="s">
        <v>280</v>
      </c>
      <c r="C341" s="11" t="s">
        <v>2924</v>
      </c>
      <c r="D341" s="7">
        <v>3</v>
      </c>
      <c r="E341" s="12">
        <f t="shared" si="15"/>
        <v>3500</v>
      </c>
      <c r="F341" s="13">
        <f t="shared" si="16"/>
        <v>10500</v>
      </c>
      <c r="G341" s="14">
        <f>Data_input!$F341*IF(Data_input!$E341&lt;3000,70%,60%)</f>
        <v>6300</v>
      </c>
      <c r="H341" s="14">
        <f>Data_input!$F341*10%</f>
        <v>1050</v>
      </c>
      <c r="I341" s="14">
        <f>Data_input!$F341*10%</f>
        <v>1050</v>
      </c>
      <c r="J341" s="14">
        <f>SUM(Table1[[#This Row],[COGS]:[OPERATIONAL COST]])</f>
        <v>8400</v>
      </c>
      <c r="K341" s="14">
        <f>Data_input!$F341-Data_input!$G341-Data_input!$H341-Data_input!$I341</f>
        <v>2100</v>
      </c>
      <c r="L341" s="8" t="s">
        <v>2944</v>
      </c>
      <c r="M341" s="16" t="str">
        <f>TEXT(Table1[[#This Row],[DATE]],"mmm")</f>
        <v>Feb</v>
      </c>
      <c r="N341" s="7">
        <f t="shared" si="17"/>
        <v>2022</v>
      </c>
      <c r="O341" s="7">
        <f>IF(COUNTIF(B$4:$B341,B341)=1,1,0)</f>
        <v>1</v>
      </c>
      <c r="P341" s="8" t="s">
        <v>2919</v>
      </c>
      <c r="Q341" s="9"/>
    </row>
    <row r="342" spans="1:17" x14ac:dyDescent="0.25">
      <c r="A342" s="17">
        <v>44597</v>
      </c>
      <c r="B342" s="11" t="s">
        <v>281</v>
      </c>
      <c r="C342" s="11" t="s">
        <v>2925</v>
      </c>
      <c r="D342" s="7">
        <v>6</v>
      </c>
      <c r="E342" s="12">
        <f t="shared" si="15"/>
        <v>1200</v>
      </c>
      <c r="F342" s="13">
        <f t="shared" si="16"/>
        <v>7200</v>
      </c>
      <c r="G342" s="14">
        <f>Data_input!$F342*IF(Data_input!$E342&lt;3000,70%,60%)</f>
        <v>5040</v>
      </c>
      <c r="H342" s="14">
        <f>Data_input!$F342*10%</f>
        <v>720</v>
      </c>
      <c r="I342" s="14">
        <f>Data_input!$F342*10%</f>
        <v>720</v>
      </c>
      <c r="J342" s="14">
        <f>SUM(Table1[[#This Row],[COGS]:[OPERATIONAL COST]])</f>
        <v>6480</v>
      </c>
      <c r="K342" s="14">
        <f>Data_input!$F342-Data_input!$G342-Data_input!$H342-Data_input!$I342</f>
        <v>720</v>
      </c>
      <c r="L342" s="15" t="s">
        <v>2946</v>
      </c>
      <c r="M342" s="16" t="str">
        <f>TEXT(Table1[[#This Row],[DATE]],"mmm")</f>
        <v>Feb</v>
      </c>
      <c r="N342" s="7">
        <f t="shared" si="17"/>
        <v>2022</v>
      </c>
      <c r="O342" s="7">
        <f>IF(COUNTIF(B$4:$B342,B342)=1,1,0)</f>
        <v>1</v>
      </c>
      <c r="P342" s="8" t="s">
        <v>2919</v>
      </c>
      <c r="Q342" s="9"/>
    </row>
    <row r="343" spans="1:17" x14ac:dyDescent="0.25">
      <c r="A343" s="17">
        <v>44597</v>
      </c>
      <c r="B343" s="11" t="s">
        <v>282</v>
      </c>
      <c r="C343" s="11" t="s">
        <v>2926</v>
      </c>
      <c r="D343" s="7">
        <v>15</v>
      </c>
      <c r="E343" s="12">
        <f t="shared" si="15"/>
        <v>450</v>
      </c>
      <c r="F343" s="13">
        <f t="shared" si="16"/>
        <v>6750</v>
      </c>
      <c r="G343" s="14">
        <f>Data_input!$F343*IF(Data_input!$E343&lt;3000,70%,60%)</f>
        <v>4725</v>
      </c>
      <c r="H343" s="14">
        <f>Data_input!$F343*10%</f>
        <v>675</v>
      </c>
      <c r="I343" s="14">
        <f>Data_input!$F343*10%</f>
        <v>675</v>
      </c>
      <c r="J343" s="14">
        <f>SUM(Table1[[#This Row],[COGS]:[OPERATIONAL COST]])</f>
        <v>6075</v>
      </c>
      <c r="K343" s="14">
        <f>Data_input!$F343-Data_input!$G343-Data_input!$H343-Data_input!$I343</f>
        <v>675</v>
      </c>
      <c r="L343" s="8" t="s">
        <v>2947</v>
      </c>
      <c r="M343" s="16" t="str">
        <f>TEXT(Table1[[#This Row],[DATE]],"mmm")</f>
        <v>Feb</v>
      </c>
      <c r="N343" s="7">
        <f t="shared" si="17"/>
        <v>2022</v>
      </c>
      <c r="O343" s="7">
        <f>IF(COUNTIF(B$4:$B343,B343)=1,1,0)</f>
        <v>1</v>
      </c>
      <c r="P343" s="8" t="s">
        <v>2919</v>
      </c>
      <c r="Q343" s="9"/>
    </row>
    <row r="344" spans="1:17" x14ac:dyDescent="0.25">
      <c r="A344" s="17">
        <v>44597</v>
      </c>
      <c r="B344" s="11" t="s">
        <v>283</v>
      </c>
      <c r="C344" s="11" t="s">
        <v>2927</v>
      </c>
      <c r="D344" s="7">
        <v>10</v>
      </c>
      <c r="E344" s="12">
        <f t="shared" si="15"/>
        <v>500</v>
      </c>
      <c r="F344" s="13">
        <f t="shared" si="16"/>
        <v>5000</v>
      </c>
      <c r="G344" s="14">
        <f>Data_input!$F344*IF(Data_input!$E344&lt;3000,70%,60%)</f>
        <v>3500</v>
      </c>
      <c r="H344" s="14">
        <f>Data_input!$F344*10%</f>
        <v>500</v>
      </c>
      <c r="I344" s="14">
        <f>Data_input!$F344*10%</f>
        <v>500</v>
      </c>
      <c r="J344" s="14">
        <f>SUM(Table1[[#This Row],[COGS]:[OPERATIONAL COST]])</f>
        <v>4500</v>
      </c>
      <c r="K344" s="14">
        <f>Data_input!$F344-Data_input!$G344-Data_input!$H344-Data_input!$I344</f>
        <v>500</v>
      </c>
      <c r="L344" s="15" t="s">
        <v>2945</v>
      </c>
      <c r="M344" s="16" t="str">
        <f>TEXT(Table1[[#This Row],[DATE]],"mmm")</f>
        <v>Feb</v>
      </c>
      <c r="N344" s="7">
        <f t="shared" si="17"/>
        <v>2022</v>
      </c>
      <c r="O344" s="7">
        <f>IF(COUNTIF(B$4:$B344,B344)=1,1,0)</f>
        <v>1</v>
      </c>
      <c r="P344" s="8" t="s">
        <v>2919</v>
      </c>
      <c r="Q344" s="9"/>
    </row>
    <row r="345" spans="1:17" x14ac:dyDescent="0.25">
      <c r="A345" s="17">
        <v>44597</v>
      </c>
      <c r="B345" s="11" t="s">
        <v>284</v>
      </c>
      <c r="C345" s="11" t="s">
        <v>2928</v>
      </c>
      <c r="D345" s="7">
        <v>7</v>
      </c>
      <c r="E345" s="12">
        <f t="shared" si="15"/>
        <v>1000</v>
      </c>
      <c r="F345" s="13">
        <f t="shared" si="16"/>
        <v>7000</v>
      </c>
      <c r="G345" s="14">
        <f>Data_input!$F345*IF(Data_input!$E345&lt;3000,70%,60%)</f>
        <v>4900</v>
      </c>
      <c r="H345" s="14">
        <f>Data_input!$F345*10%</f>
        <v>700</v>
      </c>
      <c r="I345" s="14">
        <f>Data_input!$F345*10%</f>
        <v>700</v>
      </c>
      <c r="J345" s="14">
        <f>SUM(Table1[[#This Row],[COGS]:[OPERATIONAL COST]])</f>
        <v>6300</v>
      </c>
      <c r="K345" s="14">
        <f>Data_input!$F345-Data_input!$G345-Data_input!$H345-Data_input!$I345</f>
        <v>700</v>
      </c>
      <c r="L345" s="8" t="s">
        <v>2943</v>
      </c>
      <c r="M345" s="16" t="str">
        <f>TEXT(Table1[[#This Row],[DATE]],"mmm")</f>
        <v>Feb</v>
      </c>
      <c r="N345" s="7">
        <f t="shared" si="17"/>
        <v>2022</v>
      </c>
      <c r="O345" s="7">
        <f>IF(COUNTIF(B$4:$B345,B345)=1,1,0)</f>
        <v>1</v>
      </c>
      <c r="P345" s="8" t="s">
        <v>2918</v>
      </c>
      <c r="Q345" s="9"/>
    </row>
    <row r="346" spans="1:17" x14ac:dyDescent="0.25">
      <c r="A346" s="17">
        <v>44597</v>
      </c>
      <c r="B346" s="11" t="s">
        <v>285</v>
      </c>
      <c r="C346" s="11" t="s">
        <v>2929</v>
      </c>
      <c r="D346" s="7">
        <v>4</v>
      </c>
      <c r="E346" s="12">
        <f t="shared" si="15"/>
        <v>3200</v>
      </c>
      <c r="F346" s="13">
        <f t="shared" si="16"/>
        <v>12800</v>
      </c>
      <c r="G346" s="14">
        <f>Data_input!$F346*IF(Data_input!$E346&lt;3000,70%,60%)</f>
        <v>7680</v>
      </c>
      <c r="H346" s="14">
        <f>Data_input!$F346*10%</f>
        <v>1280</v>
      </c>
      <c r="I346" s="14">
        <f>Data_input!$F346*10%</f>
        <v>1280</v>
      </c>
      <c r="J346" s="14">
        <f>SUM(Table1[[#This Row],[COGS]:[OPERATIONAL COST]])</f>
        <v>10240</v>
      </c>
      <c r="K346" s="14">
        <f>Data_input!$F346-Data_input!$G346-Data_input!$H346-Data_input!$I346</f>
        <v>2560</v>
      </c>
      <c r="L346" s="15" t="s">
        <v>2948</v>
      </c>
      <c r="M346" s="16" t="str">
        <f>TEXT(Table1[[#This Row],[DATE]],"mmm")</f>
        <v>Feb</v>
      </c>
      <c r="N346" s="7">
        <f t="shared" si="17"/>
        <v>2022</v>
      </c>
      <c r="O346" s="7">
        <f>IF(COUNTIF(B$4:$B346,B346)=1,1,0)</f>
        <v>1</v>
      </c>
      <c r="P346" s="8" t="s">
        <v>2919</v>
      </c>
      <c r="Q346" s="9"/>
    </row>
    <row r="347" spans="1:17" x14ac:dyDescent="0.25">
      <c r="A347" s="17">
        <v>44597</v>
      </c>
      <c r="B347" s="11" t="s">
        <v>286</v>
      </c>
      <c r="C347" s="11" t="s">
        <v>2930</v>
      </c>
      <c r="D347" s="7">
        <v>1</v>
      </c>
      <c r="E347" s="12">
        <f t="shared" si="15"/>
        <v>4000</v>
      </c>
      <c r="F347" s="13">
        <f t="shared" si="16"/>
        <v>4000</v>
      </c>
      <c r="G347" s="14">
        <f>Data_input!$F347*IF(Data_input!$E347&lt;3000,70%,60%)</f>
        <v>2400</v>
      </c>
      <c r="H347" s="14">
        <f>Data_input!$F347*10%</f>
        <v>400</v>
      </c>
      <c r="I347" s="14">
        <f>Data_input!$F347*10%</f>
        <v>400</v>
      </c>
      <c r="J347" s="14">
        <f>SUM(Table1[[#This Row],[COGS]:[OPERATIONAL COST]])</f>
        <v>3200</v>
      </c>
      <c r="K347" s="14">
        <f>Data_input!$F347-Data_input!$G347-Data_input!$H347-Data_input!$I347</f>
        <v>800</v>
      </c>
      <c r="L347" s="8" t="s">
        <v>2944</v>
      </c>
      <c r="M347" s="16" t="str">
        <f>TEXT(Table1[[#This Row],[DATE]],"mmm")</f>
        <v>Feb</v>
      </c>
      <c r="N347" s="7">
        <f t="shared" si="17"/>
        <v>2022</v>
      </c>
      <c r="O347" s="7">
        <f>IF(COUNTIF(B$4:$B347,B347)=1,1,0)</f>
        <v>1</v>
      </c>
      <c r="P347" s="8" t="s">
        <v>2918</v>
      </c>
      <c r="Q347" s="9"/>
    </row>
    <row r="348" spans="1:17" x14ac:dyDescent="0.25">
      <c r="A348" s="17">
        <v>44598</v>
      </c>
      <c r="B348" s="11" t="s">
        <v>287</v>
      </c>
      <c r="C348" s="11" t="s">
        <v>2930</v>
      </c>
      <c r="D348" s="7">
        <v>5</v>
      </c>
      <c r="E348" s="12">
        <f t="shared" si="15"/>
        <v>4000</v>
      </c>
      <c r="F348" s="13">
        <f t="shared" si="16"/>
        <v>20000</v>
      </c>
      <c r="G348" s="14">
        <f>Data_input!$F348*IF(Data_input!$E348&lt;3000,70%,60%)</f>
        <v>12000</v>
      </c>
      <c r="H348" s="14">
        <f>Data_input!$F348*10%</f>
        <v>2000</v>
      </c>
      <c r="I348" s="14">
        <f>Data_input!$F348*10%</f>
        <v>2000</v>
      </c>
      <c r="J348" s="14">
        <f>SUM(Table1[[#This Row],[COGS]:[OPERATIONAL COST]])</f>
        <v>16000</v>
      </c>
      <c r="K348" s="14">
        <f>Data_input!$F348-Data_input!$G348-Data_input!$H348-Data_input!$I348</f>
        <v>4000</v>
      </c>
      <c r="L348" s="15" t="s">
        <v>2945</v>
      </c>
      <c r="M348" s="16" t="str">
        <f>TEXT(Table1[[#This Row],[DATE]],"mmm")</f>
        <v>Feb</v>
      </c>
      <c r="N348" s="7">
        <f t="shared" si="17"/>
        <v>2022</v>
      </c>
      <c r="O348" s="7">
        <f>IF(COUNTIF(B$4:$B348,B348)=1,1,0)</f>
        <v>1</v>
      </c>
      <c r="P348" s="8" t="s">
        <v>2919</v>
      </c>
      <c r="Q348" s="9"/>
    </row>
    <row r="349" spans="1:17" x14ac:dyDescent="0.25">
      <c r="A349" s="17">
        <v>44598</v>
      </c>
      <c r="B349" s="11" t="s">
        <v>288</v>
      </c>
      <c r="C349" s="11" t="s">
        <v>2930</v>
      </c>
      <c r="D349" s="7">
        <v>1</v>
      </c>
      <c r="E349" s="12">
        <f t="shared" si="15"/>
        <v>4000</v>
      </c>
      <c r="F349" s="13">
        <f t="shared" si="16"/>
        <v>4000</v>
      </c>
      <c r="G349" s="14">
        <f>Data_input!$F349*IF(Data_input!$E349&lt;3000,70%,60%)</f>
        <v>2400</v>
      </c>
      <c r="H349" s="14">
        <f>Data_input!$F349*10%</f>
        <v>400</v>
      </c>
      <c r="I349" s="14">
        <f>Data_input!$F349*10%</f>
        <v>400</v>
      </c>
      <c r="J349" s="14">
        <f>SUM(Table1[[#This Row],[COGS]:[OPERATIONAL COST]])</f>
        <v>3200</v>
      </c>
      <c r="K349" s="14">
        <f>Data_input!$F349-Data_input!$G349-Data_input!$H349-Data_input!$I349</f>
        <v>800</v>
      </c>
      <c r="L349" s="8" t="s">
        <v>2943</v>
      </c>
      <c r="M349" s="16" t="str">
        <f>TEXT(Table1[[#This Row],[DATE]],"mmm")</f>
        <v>Feb</v>
      </c>
      <c r="N349" s="7">
        <f t="shared" si="17"/>
        <v>2022</v>
      </c>
      <c r="O349" s="7">
        <f>IF(COUNTIF(B$4:$B349,B349)=1,1,0)</f>
        <v>1</v>
      </c>
      <c r="P349" s="8" t="s">
        <v>2919</v>
      </c>
      <c r="Q349" s="9"/>
    </row>
    <row r="350" spans="1:17" x14ac:dyDescent="0.25">
      <c r="A350" s="17">
        <v>44598</v>
      </c>
      <c r="B350" s="11" t="s">
        <v>289</v>
      </c>
      <c r="C350" s="11" t="s">
        <v>2924</v>
      </c>
      <c r="D350" s="7">
        <v>1</v>
      </c>
      <c r="E350" s="12">
        <f t="shared" si="15"/>
        <v>3500</v>
      </c>
      <c r="F350" s="13">
        <f t="shared" si="16"/>
        <v>3500</v>
      </c>
      <c r="G350" s="14">
        <f>Data_input!$F350*IF(Data_input!$E350&lt;3000,70%,60%)</f>
        <v>2100</v>
      </c>
      <c r="H350" s="14">
        <f>Data_input!$F350*10%</f>
        <v>350</v>
      </c>
      <c r="I350" s="14">
        <f>Data_input!$F350*10%</f>
        <v>350</v>
      </c>
      <c r="J350" s="14">
        <f>SUM(Table1[[#This Row],[COGS]:[OPERATIONAL COST]])</f>
        <v>2800</v>
      </c>
      <c r="K350" s="14">
        <f>Data_input!$F350-Data_input!$G350-Data_input!$H350-Data_input!$I350</f>
        <v>700</v>
      </c>
      <c r="L350" s="15" t="s">
        <v>2948</v>
      </c>
      <c r="M350" s="16" t="str">
        <f>TEXT(Table1[[#This Row],[DATE]],"mmm")</f>
        <v>Feb</v>
      </c>
      <c r="N350" s="7">
        <f t="shared" si="17"/>
        <v>2022</v>
      </c>
      <c r="O350" s="7">
        <f>IF(COUNTIF(B$4:$B350,B350)=1,1,0)</f>
        <v>1</v>
      </c>
      <c r="P350" s="8" t="s">
        <v>2919</v>
      </c>
      <c r="Q350" s="9"/>
    </row>
    <row r="351" spans="1:17" x14ac:dyDescent="0.25">
      <c r="A351" s="17">
        <v>44598</v>
      </c>
      <c r="B351" s="11" t="s">
        <v>290</v>
      </c>
      <c r="C351" s="11" t="s">
        <v>2925</v>
      </c>
      <c r="D351" s="7">
        <v>1</v>
      </c>
      <c r="E351" s="12">
        <f t="shared" si="15"/>
        <v>1200</v>
      </c>
      <c r="F351" s="13">
        <f t="shared" si="16"/>
        <v>1200</v>
      </c>
      <c r="G351" s="14">
        <f>Data_input!$F351*IF(Data_input!$E351&lt;3000,70%,60%)</f>
        <v>840</v>
      </c>
      <c r="H351" s="14">
        <f>Data_input!$F351*10%</f>
        <v>120</v>
      </c>
      <c r="I351" s="14">
        <f>Data_input!$F351*10%</f>
        <v>120</v>
      </c>
      <c r="J351" s="14">
        <f>SUM(Table1[[#This Row],[COGS]:[OPERATIONAL COST]])</f>
        <v>1080</v>
      </c>
      <c r="K351" s="14">
        <f>Data_input!$F351-Data_input!$G351-Data_input!$H351-Data_input!$I351</f>
        <v>120</v>
      </c>
      <c r="L351" s="8" t="s">
        <v>2944</v>
      </c>
      <c r="M351" s="16" t="str">
        <f>TEXT(Table1[[#This Row],[DATE]],"mmm")</f>
        <v>Feb</v>
      </c>
      <c r="N351" s="7">
        <f t="shared" si="17"/>
        <v>2022</v>
      </c>
      <c r="O351" s="7">
        <f>IF(COUNTIF(B$4:$B351,B351)=1,1,0)</f>
        <v>1</v>
      </c>
      <c r="P351" s="8" t="s">
        <v>2919</v>
      </c>
      <c r="Q351" s="9"/>
    </row>
    <row r="352" spans="1:17" x14ac:dyDescent="0.25">
      <c r="A352" s="17">
        <v>44598</v>
      </c>
      <c r="B352" s="11" t="s">
        <v>291</v>
      </c>
      <c r="C352" s="11" t="s">
        <v>2926</v>
      </c>
      <c r="D352" s="7">
        <v>1</v>
      </c>
      <c r="E352" s="12">
        <f t="shared" si="15"/>
        <v>450</v>
      </c>
      <c r="F352" s="13">
        <f t="shared" si="16"/>
        <v>450</v>
      </c>
      <c r="G352" s="14">
        <f>Data_input!$F352*IF(Data_input!$E352&lt;3000,70%,60%)</f>
        <v>315</v>
      </c>
      <c r="H352" s="14">
        <f>Data_input!$F352*10%</f>
        <v>45</v>
      </c>
      <c r="I352" s="14">
        <f>Data_input!$F352*10%</f>
        <v>45</v>
      </c>
      <c r="J352" s="14">
        <f>SUM(Table1[[#This Row],[COGS]:[OPERATIONAL COST]])</f>
        <v>405</v>
      </c>
      <c r="K352" s="14">
        <f>Data_input!$F352-Data_input!$G352-Data_input!$H352-Data_input!$I352</f>
        <v>45</v>
      </c>
      <c r="L352" s="15" t="s">
        <v>2948</v>
      </c>
      <c r="M352" s="16" t="str">
        <f>TEXT(Table1[[#This Row],[DATE]],"mmm")</f>
        <v>Feb</v>
      </c>
      <c r="N352" s="7">
        <f t="shared" si="17"/>
        <v>2022</v>
      </c>
      <c r="O352" s="7">
        <f>IF(COUNTIF(B$4:$B352,B352)=1,1,0)</f>
        <v>1</v>
      </c>
      <c r="P352" s="8" t="s">
        <v>2919</v>
      </c>
      <c r="Q352" s="9"/>
    </row>
    <row r="353" spans="1:17" x14ac:dyDescent="0.25">
      <c r="A353" s="17">
        <v>44598</v>
      </c>
      <c r="B353" s="11" t="s">
        <v>292</v>
      </c>
      <c r="C353" s="11" t="s">
        <v>2927</v>
      </c>
      <c r="D353" s="7">
        <v>5</v>
      </c>
      <c r="E353" s="12">
        <f t="shared" si="15"/>
        <v>500</v>
      </c>
      <c r="F353" s="13">
        <f t="shared" si="16"/>
        <v>2500</v>
      </c>
      <c r="G353" s="14">
        <f>Data_input!$F353*IF(Data_input!$E353&lt;3000,70%,60%)</f>
        <v>1750</v>
      </c>
      <c r="H353" s="14">
        <f>Data_input!$F353*10%</f>
        <v>250</v>
      </c>
      <c r="I353" s="14">
        <f>Data_input!$F353*10%</f>
        <v>250</v>
      </c>
      <c r="J353" s="14">
        <f>SUM(Table1[[#This Row],[COGS]:[OPERATIONAL COST]])</f>
        <v>2250</v>
      </c>
      <c r="K353" s="14">
        <f>Data_input!$F353-Data_input!$G353-Data_input!$H353-Data_input!$I353</f>
        <v>250</v>
      </c>
      <c r="L353" s="8" t="s">
        <v>2944</v>
      </c>
      <c r="M353" s="16" t="str">
        <f>TEXT(Table1[[#This Row],[DATE]],"mmm")</f>
        <v>Feb</v>
      </c>
      <c r="N353" s="7">
        <f t="shared" si="17"/>
        <v>2022</v>
      </c>
      <c r="O353" s="7">
        <f>IF(COUNTIF(B$4:$B353,B353)=1,1,0)</f>
        <v>1</v>
      </c>
      <c r="P353" s="8" t="s">
        <v>2919</v>
      </c>
      <c r="Q353" s="9"/>
    </row>
    <row r="354" spans="1:17" x14ac:dyDescent="0.25">
      <c r="A354" s="17">
        <v>44598</v>
      </c>
      <c r="B354" s="11" t="s">
        <v>293</v>
      </c>
      <c r="C354" s="11" t="s">
        <v>2928</v>
      </c>
      <c r="D354" s="7">
        <v>1</v>
      </c>
      <c r="E354" s="12">
        <f t="shared" si="15"/>
        <v>1000</v>
      </c>
      <c r="F354" s="13">
        <f t="shared" si="16"/>
        <v>1000</v>
      </c>
      <c r="G354" s="14">
        <f>Data_input!$F354*IF(Data_input!$E354&lt;3000,70%,60%)</f>
        <v>700</v>
      </c>
      <c r="H354" s="14">
        <f>Data_input!$F354*10%</f>
        <v>100</v>
      </c>
      <c r="I354" s="14">
        <f>Data_input!$F354*10%</f>
        <v>100</v>
      </c>
      <c r="J354" s="14">
        <f>SUM(Table1[[#This Row],[COGS]:[OPERATIONAL COST]])</f>
        <v>900</v>
      </c>
      <c r="K354" s="14">
        <f>Data_input!$F354-Data_input!$G354-Data_input!$H354-Data_input!$I354</f>
        <v>100</v>
      </c>
      <c r="L354" s="15" t="s">
        <v>2946</v>
      </c>
      <c r="M354" s="16" t="str">
        <f>TEXT(Table1[[#This Row],[DATE]],"mmm")</f>
        <v>Feb</v>
      </c>
      <c r="N354" s="7">
        <f t="shared" si="17"/>
        <v>2022</v>
      </c>
      <c r="O354" s="7">
        <f>IF(COUNTIF(B$4:$B354,B354)=1,1,0)</f>
        <v>1</v>
      </c>
      <c r="P354" s="8" t="s">
        <v>2918</v>
      </c>
      <c r="Q354" s="9"/>
    </row>
    <row r="355" spans="1:17" x14ac:dyDescent="0.25">
      <c r="A355" s="17">
        <v>44598</v>
      </c>
      <c r="B355" s="11" t="s">
        <v>294</v>
      </c>
      <c r="C355" s="11" t="s">
        <v>2928</v>
      </c>
      <c r="D355" s="7">
        <v>3</v>
      </c>
      <c r="E355" s="12">
        <f t="shared" si="15"/>
        <v>1000</v>
      </c>
      <c r="F355" s="13">
        <f t="shared" si="16"/>
        <v>3000</v>
      </c>
      <c r="G355" s="14">
        <f>Data_input!$F355*IF(Data_input!$E355&lt;3000,70%,60%)</f>
        <v>2100</v>
      </c>
      <c r="H355" s="14">
        <f>Data_input!$F355*10%</f>
        <v>300</v>
      </c>
      <c r="I355" s="14">
        <f>Data_input!$F355*10%</f>
        <v>300</v>
      </c>
      <c r="J355" s="14">
        <f>SUM(Table1[[#This Row],[COGS]:[OPERATIONAL COST]])</f>
        <v>2700</v>
      </c>
      <c r="K355" s="14">
        <f>Data_input!$F355-Data_input!$G355-Data_input!$H355-Data_input!$I355</f>
        <v>300</v>
      </c>
      <c r="L355" s="8" t="s">
        <v>2947</v>
      </c>
      <c r="M355" s="16" t="str">
        <f>TEXT(Table1[[#This Row],[DATE]],"mmm")</f>
        <v>Feb</v>
      </c>
      <c r="N355" s="7">
        <f t="shared" si="17"/>
        <v>2022</v>
      </c>
      <c r="O355" s="7">
        <f>IF(COUNTIF(B$4:$B355,B355)=1,1,0)</f>
        <v>1</v>
      </c>
      <c r="P355" s="8" t="s">
        <v>2918</v>
      </c>
      <c r="Q355" s="9"/>
    </row>
    <row r="356" spans="1:17" x14ac:dyDescent="0.25">
      <c r="A356" s="17">
        <v>44598</v>
      </c>
      <c r="B356" s="11" t="s">
        <v>294</v>
      </c>
      <c r="C356" s="11" t="s">
        <v>2930</v>
      </c>
      <c r="D356" s="7">
        <v>5</v>
      </c>
      <c r="E356" s="12">
        <f t="shared" si="15"/>
        <v>4000</v>
      </c>
      <c r="F356" s="13">
        <f t="shared" si="16"/>
        <v>20000</v>
      </c>
      <c r="G356" s="14">
        <f>Data_input!$F356*IF(Data_input!$E356&lt;3000,70%,60%)</f>
        <v>12000</v>
      </c>
      <c r="H356" s="14">
        <f>Data_input!$F356*10%</f>
        <v>2000</v>
      </c>
      <c r="I356" s="14">
        <f>Data_input!$F356*10%</f>
        <v>2000</v>
      </c>
      <c r="J356" s="14">
        <f>SUM(Table1[[#This Row],[COGS]:[OPERATIONAL COST]])</f>
        <v>16000</v>
      </c>
      <c r="K356" s="14">
        <f>Data_input!$F356-Data_input!$G356-Data_input!$H356-Data_input!$I356</f>
        <v>4000</v>
      </c>
      <c r="L356" s="15" t="s">
        <v>2947</v>
      </c>
      <c r="M356" s="16" t="str">
        <f>TEXT(Table1[[#This Row],[DATE]],"mmm")</f>
        <v>Feb</v>
      </c>
      <c r="N356" s="7">
        <f t="shared" si="17"/>
        <v>2022</v>
      </c>
      <c r="O356" s="7">
        <f>IF(COUNTIF(B$4:$B356,B356)=1,1,0)</f>
        <v>0</v>
      </c>
      <c r="P356" s="8" t="s">
        <v>2918</v>
      </c>
      <c r="Q356" s="9"/>
    </row>
    <row r="357" spans="1:17" x14ac:dyDescent="0.25">
      <c r="A357" s="17">
        <v>44598</v>
      </c>
      <c r="B357" s="11" t="s">
        <v>294</v>
      </c>
      <c r="C357" s="11" t="s">
        <v>2920</v>
      </c>
      <c r="D357" s="7">
        <v>1</v>
      </c>
      <c r="E357" s="12">
        <f t="shared" si="15"/>
        <v>1000</v>
      </c>
      <c r="F357" s="13">
        <f t="shared" si="16"/>
        <v>1000</v>
      </c>
      <c r="G357" s="14">
        <f>Data_input!$F357*IF(Data_input!$E357&lt;3000,70%,60%)</f>
        <v>700</v>
      </c>
      <c r="H357" s="14">
        <f>Data_input!$F357*10%</f>
        <v>100</v>
      </c>
      <c r="I357" s="14">
        <f>Data_input!$F357*10%</f>
        <v>100</v>
      </c>
      <c r="J357" s="14">
        <f>SUM(Table1[[#This Row],[COGS]:[OPERATIONAL COST]])</f>
        <v>900</v>
      </c>
      <c r="K357" s="14">
        <f>Data_input!$F357-Data_input!$G357-Data_input!$H357-Data_input!$I357</f>
        <v>100</v>
      </c>
      <c r="L357" s="8" t="s">
        <v>2947</v>
      </c>
      <c r="M357" s="16" t="str">
        <f>TEXT(Table1[[#This Row],[DATE]],"mmm")</f>
        <v>Feb</v>
      </c>
      <c r="N357" s="7">
        <f t="shared" si="17"/>
        <v>2022</v>
      </c>
      <c r="O357" s="7">
        <f>IF(COUNTIF(B$4:$B357,B357)=1,1,0)</f>
        <v>0</v>
      </c>
      <c r="P357" s="8" t="s">
        <v>2918</v>
      </c>
      <c r="Q357" s="9"/>
    </row>
    <row r="358" spans="1:17" x14ac:dyDescent="0.25">
      <c r="A358" s="17">
        <v>44598</v>
      </c>
      <c r="B358" s="11" t="s">
        <v>294</v>
      </c>
      <c r="C358" s="11" t="s">
        <v>2923</v>
      </c>
      <c r="D358" s="7">
        <v>1</v>
      </c>
      <c r="E358" s="12">
        <f t="shared" si="15"/>
        <v>2500</v>
      </c>
      <c r="F358" s="13">
        <f t="shared" si="16"/>
        <v>2500</v>
      </c>
      <c r="G358" s="14">
        <f>Data_input!$F358*IF(Data_input!$E358&lt;3000,70%,60%)</f>
        <v>1750</v>
      </c>
      <c r="H358" s="14">
        <f>Data_input!$F358*10%</f>
        <v>250</v>
      </c>
      <c r="I358" s="14">
        <f>Data_input!$F358*10%</f>
        <v>250</v>
      </c>
      <c r="J358" s="14">
        <f>SUM(Table1[[#This Row],[COGS]:[OPERATIONAL COST]])</f>
        <v>2250</v>
      </c>
      <c r="K358" s="14">
        <f>Data_input!$F358-Data_input!$G358-Data_input!$H358-Data_input!$I358</f>
        <v>250</v>
      </c>
      <c r="L358" s="15" t="s">
        <v>2947</v>
      </c>
      <c r="M358" s="16" t="str">
        <f>TEXT(Table1[[#This Row],[DATE]],"mmm")</f>
        <v>Feb</v>
      </c>
      <c r="N358" s="7">
        <f t="shared" si="17"/>
        <v>2022</v>
      </c>
      <c r="O358" s="7">
        <f>IF(COUNTIF(B$4:$B358,B358)=1,1,0)</f>
        <v>0</v>
      </c>
      <c r="P358" s="8" t="s">
        <v>2918</v>
      </c>
      <c r="Q358" s="9"/>
    </row>
    <row r="359" spans="1:17" x14ac:dyDescent="0.25">
      <c r="A359" s="17">
        <v>44598</v>
      </c>
      <c r="B359" s="11" t="s">
        <v>294</v>
      </c>
      <c r="C359" s="11" t="s">
        <v>2920</v>
      </c>
      <c r="D359" s="7">
        <v>3</v>
      </c>
      <c r="E359" s="12">
        <f t="shared" si="15"/>
        <v>1000</v>
      </c>
      <c r="F359" s="13">
        <f t="shared" si="16"/>
        <v>3000</v>
      </c>
      <c r="G359" s="14">
        <f>Data_input!$F359*IF(Data_input!$E359&lt;3000,70%,60%)</f>
        <v>2100</v>
      </c>
      <c r="H359" s="14">
        <f>Data_input!$F359*10%</f>
        <v>300</v>
      </c>
      <c r="I359" s="14">
        <f>Data_input!$F359*10%</f>
        <v>300</v>
      </c>
      <c r="J359" s="14">
        <f>SUM(Table1[[#This Row],[COGS]:[OPERATIONAL COST]])</f>
        <v>2700</v>
      </c>
      <c r="K359" s="14">
        <f>Data_input!$F359-Data_input!$G359-Data_input!$H359-Data_input!$I359</f>
        <v>300</v>
      </c>
      <c r="L359" s="8" t="s">
        <v>2947</v>
      </c>
      <c r="M359" s="16" t="str">
        <f>TEXT(Table1[[#This Row],[DATE]],"mmm")</f>
        <v>Feb</v>
      </c>
      <c r="N359" s="7">
        <f t="shared" si="17"/>
        <v>2022</v>
      </c>
      <c r="O359" s="7">
        <f>IF(COUNTIF(B$4:$B359,B359)=1,1,0)</f>
        <v>0</v>
      </c>
      <c r="P359" s="8" t="s">
        <v>2918</v>
      </c>
      <c r="Q359" s="9"/>
    </row>
    <row r="360" spans="1:17" x14ac:dyDescent="0.25">
      <c r="A360" s="17">
        <v>44598</v>
      </c>
      <c r="B360" s="11" t="s">
        <v>294</v>
      </c>
      <c r="C360" s="11" t="s">
        <v>2923</v>
      </c>
      <c r="D360" s="7">
        <v>2</v>
      </c>
      <c r="E360" s="12">
        <f t="shared" si="15"/>
        <v>2500</v>
      </c>
      <c r="F360" s="13">
        <f t="shared" si="16"/>
        <v>5000</v>
      </c>
      <c r="G360" s="14">
        <f>Data_input!$F360*IF(Data_input!$E360&lt;3000,70%,60%)</f>
        <v>3500</v>
      </c>
      <c r="H360" s="14">
        <f>Data_input!$F360*10%</f>
        <v>500</v>
      </c>
      <c r="I360" s="14">
        <f>Data_input!$F360*10%</f>
        <v>500</v>
      </c>
      <c r="J360" s="14">
        <f>SUM(Table1[[#This Row],[COGS]:[OPERATIONAL COST]])</f>
        <v>4500</v>
      </c>
      <c r="K360" s="14">
        <f>Data_input!$F360-Data_input!$G360-Data_input!$H360-Data_input!$I360</f>
        <v>500</v>
      </c>
      <c r="L360" s="15" t="s">
        <v>2947</v>
      </c>
      <c r="M360" s="16" t="str">
        <f>TEXT(Table1[[#This Row],[DATE]],"mmm")</f>
        <v>Feb</v>
      </c>
      <c r="N360" s="7">
        <f t="shared" si="17"/>
        <v>2022</v>
      </c>
      <c r="O360" s="7">
        <f>IF(COUNTIF(B$4:$B360,B360)=1,1,0)</f>
        <v>0</v>
      </c>
      <c r="P360" s="8" t="s">
        <v>2918</v>
      </c>
      <c r="Q360" s="9"/>
    </row>
    <row r="361" spans="1:17" x14ac:dyDescent="0.25">
      <c r="A361" s="17">
        <v>44598</v>
      </c>
      <c r="B361" s="11" t="s">
        <v>294</v>
      </c>
      <c r="C361" s="11" t="s">
        <v>2930</v>
      </c>
      <c r="D361" s="7">
        <v>1</v>
      </c>
      <c r="E361" s="12">
        <f t="shared" si="15"/>
        <v>4000</v>
      </c>
      <c r="F361" s="13">
        <f t="shared" si="16"/>
        <v>4000</v>
      </c>
      <c r="G361" s="14">
        <f>Data_input!$F361*IF(Data_input!$E361&lt;3000,70%,60%)</f>
        <v>2400</v>
      </c>
      <c r="H361" s="14">
        <f>Data_input!$F361*10%</f>
        <v>400</v>
      </c>
      <c r="I361" s="14">
        <f>Data_input!$F361*10%</f>
        <v>400</v>
      </c>
      <c r="J361" s="14">
        <f>SUM(Table1[[#This Row],[COGS]:[OPERATIONAL COST]])</f>
        <v>3200</v>
      </c>
      <c r="K361" s="14">
        <f>Data_input!$F361-Data_input!$G361-Data_input!$H361-Data_input!$I361</f>
        <v>800</v>
      </c>
      <c r="L361" s="8" t="s">
        <v>2947</v>
      </c>
      <c r="M361" s="16" t="str">
        <f>TEXT(Table1[[#This Row],[DATE]],"mmm")</f>
        <v>Feb</v>
      </c>
      <c r="N361" s="7">
        <f t="shared" si="17"/>
        <v>2022</v>
      </c>
      <c r="O361" s="7">
        <f>IF(COUNTIF(B$4:$B361,B361)=1,1,0)</f>
        <v>0</v>
      </c>
      <c r="P361" s="8" t="s">
        <v>2918</v>
      </c>
      <c r="Q361" s="9"/>
    </row>
    <row r="362" spans="1:17" x14ac:dyDescent="0.25">
      <c r="A362" s="17">
        <v>44598</v>
      </c>
      <c r="B362" s="11" t="s">
        <v>294</v>
      </c>
      <c r="C362" s="11" t="s">
        <v>2924</v>
      </c>
      <c r="D362" s="7">
        <v>4</v>
      </c>
      <c r="E362" s="12">
        <f t="shared" si="15"/>
        <v>3500</v>
      </c>
      <c r="F362" s="13">
        <f t="shared" si="16"/>
        <v>14000</v>
      </c>
      <c r="G362" s="14">
        <f>Data_input!$F362*IF(Data_input!$E362&lt;3000,70%,60%)</f>
        <v>8400</v>
      </c>
      <c r="H362" s="14">
        <f>Data_input!$F362*10%</f>
        <v>1400</v>
      </c>
      <c r="I362" s="14">
        <f>Data_input!$F362*10%</f>
        <v>1400</v>
      </c>
      <c r="J362" s="14">
        <f>SUM(Table1[[#This Row],[COGS]:[OPERATIONAL COST]])</f>
        <v>11200</v>
      </c>
      <c r="K362" s="14">
        <f>Data_input!$F362-Data_input!$G362-Data_input!$H362-Data_input!$I362</f>
        <v>2800</v>
      </c>
      <c r="L362" s="15" t="s">
        <v>2947</v>
      </c>
      <c r="M362" s="16" t="str">
        <f>TEXT(Table1[[#This Row],[DATE]],"mmm")</f>
        <v>Feb</v>
      </c>
      <c r="N362" s="7">
        <f t="shared" si="17"/>
        <v>2022</v>
      </c>
      <c r="O362" s="7">
        <f>IF(COUNTIF(B$4:$B362,B362)=1,1,0)</f>
        <v>0</v>
      </c>
      <c r="P362" s="8" t="s">
        <v>2918</v>
      </c>
      <c r="Q362" s="9"/>
    </row>
    <row r="363" spans="1:17" x14ac:dyDescent="0.25">
      <c r="A363" s="17">
        <v>44599</v>
      </c>
      <c r="B363" s="11" t="s">
        <v>295</v>
      </c>
      <c r="C363" s="11" t="s">
        <v>2925</v>
      </c>
      <c r="D363" s="7">
        <v>2</v>
      </c>
      <c r="E363" s="12">
        <f t="shared" si="15"/>
        <v>1200</v>
      </c>
      <c r="F363" s="13">
        <f t="shared" si="16"/>
        <v>2400</v>
      </c>
      <c r="G363" s="14">
        <f>Data_input!$F363*IF(Data_input!$E363&lt;3000,70%,60%)</f>
        <v>1680</v>
      </c>
      <c r="H363" s="14">
        <f>Data_input!$F363*10%</f>
        <v>240</v>
      </c>
      <c r="I363" s="14">
        <f>Data_input!$F363*10%</f>
        <v>240</v>
      </c>
      <c r="J363" s="14">
        <f>SUM(Table1[[#This Row],[COGS]:[OPERATIONAL COST]])</f>
        <v>2160</v>
      </c>
      <c r="K363" s="14">
        <f>Data_input!$F363-Data_input!$G363-Data_input!$H363-Data_input!$I363</f>
        <v>240</v>
      </c>
      <c r="L363" s="8" t="s">
        <v>2944</v>
      </c>
      <c r="M363" s="16" t="str">
        <f>TEXT(Table1[[#This Row],[DATE]],"mmm")</f>
        <v>Feb</v>
      </c>
      <c r="N363" s="7">
        <f t="shared" si="17"/>
        <v>2022</v>
      </c>
      <c r="O363" s="7">
        <f>IF(COUNTIF(B$4:$B363,B363)=1,1,0)</f>
        <v>1</v>
      </c>
      <c r="P363" s="8" t="s">
        <v>2918</v>
      </c>
      <c r="Q363" s="9"/>
    </row>
    <row r="364" spans="1:17" x14ac:dyDescent="0.25">
      <c r="A364" s="17">
        <v>44599</v>
      </c>
      <c r="B364" s="11" t="s">
        <v>296</v>
      </c>
      <c r="C364" s="11" t="s">
        <v>2926</v>
      </c>
      <c r="D364" s="7">
        <v>4</v>
      </c>
      <c r="E364" s="12">
        <f t="shared" si="15"/>
        <v>450</v>
      </c>
      <c r="F364" s="13">
        <f t="shared" si="16"/>
        <v>1800</v>
      </c>
      <c r="G364" s="14">
        <f>Data_input!$F364*IF(Data_input!$E364&lt;3000,70%,60%)</f>
        <v>1260</v>
      </c>
      <c r="H364" s="14">
        <f>Data_input!$F364*10%</f>
        <v>180</v>
      </c>
      <c r="I364" s="14">
        <f>Data_input!$F364*10%</f>
        <v>180</v>
      </c>
      <c r="J364" s="14">
        <f>SUM(Table1[[#This Row],[COGS]:[OPERATIONAL COST]])</f>
        <v>1620</v>
      </c>
      <c r="K364" s="14">
        <f>Data_input!$F364-Data_input!$G364-Data_input!$H364-Data_input!$I364</f>
        <v>180</v>
      </c>
      <c r="L364" s="15" t="s">
        <v>2945</v>
      </c>
      <c r="M364" s="16" t="str">
        <f>TEXT(Table1[[#This Row],[DATE]],"mmm")</f>
        <v>Feb</v>
      </c>
      <c r="N364" s="7">
        <f t="shared" si="17"/>
        <v>2022</v>
      </c>
      <c r="O364" s="7">
        <f>IF(COUNTIF(B$4:$B364,B364)=1,1,0)</f>
        <v>1</v>
      </c>
      <c r="P364" s="8" t="s">
        <v>2919</v>
      </c>
      <c r="Q364" s="9"/>
    </row>
    <row r="365" spans="1:17" x14ac:dyDescent="0.25">
      <c r="A365" s="17">
        <v>44599</v>
      </c>
      <c r="B365" s="11" t="s">
        <v>297</v>
      </c>
      <c r="C365" s="11" t="s">
        <v>2920</v>
      </c>
      <c r="D365" s="7">
        <v>3</v>
      </c>
      <c r="E365" s="12">
        <f t="shared" si="15"/>
        <v>1000</v>
      </c>
      <c r="F365" s="13">
        <f t="shared" si="16"/>
        <v>3000</v>
      </c>
      <c r="G365" s="14">
        <f>Data_input!$F365*IF(Data_input!$E365&lt;3000,70%,60%)</f>
        <v>2100</v>
      </c>
      <c r="H365" s="14">
        <f>Data_input!$F365*10%</f>
        <v>300</v>
      </c>
      <c r="I365" s="14">
        <f>Data_input!$F365*10%</f>
        <v>300</v>
      </c>
      <c r="J365" s="14">
        <f>SUM(Table1[[#This Row],[COGS]:[OPERATIONAL COST]])</f>
        <v>2700</v>
      </c>
      <c r="K365" s="14">
        <f>Data_input!$F365-Data_input!$G365-Data_input!$H365-Data_input!$I365</f>
        <v>300</v>
      </c>
      <c r="L365" s="8" t="s">
        <v>2943</v>
      </c>
      <c r="M365" s="16" t="str">
        <f>TEXT(Table1[[#This Row],[DATE]],"mmm")</f>
        <v>Feb</v>
      </c>
      <c r="N365" s="7">
        <f t="shared" si="17"/>
        <v>2022</v>
      </c>
      <c r="O365" s="7">
        <f>IF(COUNTIF(B$4:$B365,B365)=1,1,0)</f>
        <v>1</v>
      </c>
      <c r="P365" s="8" t="s">
        <v>2919</v>
      </c>
      <c r="Q365" s="9"/>
    </row>
    <row r="366" spans="1:17" x14ac:dyDescent="0.25">
      <c r="A366" s="17">
        <v>44599</v>
      </c>
      <c r="B366" s="11" t="s">
        <v>298</v>
      </c>
      <c r="C366" s="11" t="s">
        <v>2930</v>
      </c>
      <c r="D366" s="7">
        <v>1</v>
      </c>
      <c r="E366" s="12">
        <f t="shared" si="15"/>
        <v>4000</v>
      </c>
      <c r="F366" s="13">
        <f t="shared" si="16"/>
        <v>4000</v>
      </c>
      <c r="G366" s="14">
        <f>Data_input!$F366*IF(Data_input!$E366&lt;3000,70%,60%)</f>
        <v>2400</v>
      </c>
      <c r="H366" s="14">
        <f>Data_input!$F366*10%</f>
        <v>400</v>
      </c>
      <c r="I366" s="14">
        <f>Data_input!$F366*10%</f>
        <v>400</v>
      </c>
      <c r="J366" s="14">
        <f>SUM(Table1[[#This Row],[COGS]:[OPERATIONAL COST]])</f>
        <v>3200</v>
      </c>
      <c r="K366" s="14">
        <f>Data_input!$F366-Data_input!$G366-Data_input!$H366-Data_input!$I366</f>
        <v>800</v>
      </c>
      <c r="L366" s="15" t="s">
        <v>2948</v>
      </c>
      <c r="M366" s="16" t="str">
        <f>TEXT(Table1[[#This Row],[DATE]],"mmm")</f>
        <v>Feb</v>
      </c>
      <c r="N366" s="7">
        <f t="shared" si="17"/>
        <v>2022</v>
      </c>
      <c r="O366" s="7">
        <f>IF(COUNTIF(B$4:$B366,B366)=1,1,0)</f>
        <v>1</v>
      </c>
      <c r="P366" s="8" t="s">
        <v>2919</v>
      </c>
      <c r="Q366" s="9"/>
    </row>
    <row r="367" spans="1:17" x14ac:dyDescent="0.25">
      <c r="A367" s="17">
        <v>44599</v>
      </c>
      <c r="B367" s="11" t="s">
        <v>299</v>
      </c>
      <c r="C367" s="11" t="s">
        <v>2923</v>
      </c>
      <c r="D367" s="7">
        <v>2</v>
      </c>
      <c r="E367" s="12">
        <f t="shared" si="15"/>
        <v>2500</v>
      </c>
      <c r="F367" s="13">
        <f t="shared" si="16"/>
        <v>5000</v>
      </c>
      <c r="G367" s="14">
        <f>Data_input!$F367*IF(Data_input!$E367&lt;3000,70%,60%)</f>
        <v>3500</v>
      </c>
      <c r="H367" s="14">
        <f>Data_input!$F367*10%</f>
        <v>500</v>
      </c>
      <c r="I367" s="14">
        <f>Data_input!$F367*10%</f>
        <v>500</v>
      </c>
      <c r="J367" s="14">
        <f>SUM(Table1[[#This Row],[COGS]:[OPERATIONAL COST]])</f>
        <v>4500</v>
      </c>
      <c r="K367" s="14">
        <f>Data_input!$F367-Data_input!$G367-Data_input!$H367-Data_input!$I367</f>
        <v>500</v>
      </c>
      <c r="L367" s="8" t="s">
        <v>2944</v>
      </c>
      <c r="M367" s="16" t="str">
        <f>TEXT(Table1[[#This Row],[DATE]],"mmm")</f>
        <v>Feb</v>
      </c>
      <c r="N367" s="7">
        <f t="shared" si="17"/>
        <v>2022</v>
      </c>
      <c r="O367" s="7">
        <f>IF(COUNTIF(B$4:$B367,B367)=1,1,0)</f>
        <v>1</v>
      </c>
      <c r="P367" s="8" t="s">
        <v>2918</v>
      </c>
      <c r="Q367" s="9"/>
    </row>
    <row r="368" spans="1:17" x14ac:dyDescent="0.25">
      <c r="A368" s="17">
        <v>44599</v>
      </c>
      <c r="B368" s="11" t="s">
        <v>300</v>
      </c>
      <c r="C368" s="11" t="s">
        <v>2924</v>
      </c>
      <c r="D368" s="7">
        <v>4</v>
      </c>
      <c r="E368" s="12">
        <f t="shared" si="15"/>
        <v>3500</v>
      </c>
      <c r="F368" s="13">
        <f t="shared" si="16"/>
        <v>14000</v>
      </c>
      <c r="G368" s="14">
        <f>Data_input!$F368*IF(Data_input!$E368&lt;3000,70%,60%)</f>
        <v>8400</v>
      </c>
      <c r="H368" s="14">
        <f>Data_input!$F368*10%</f>
        <v>1400</v>
      </c>
      <c r="I368" s="14">
        <f>Data_input!$F368*10%</f>
        <v>1400</v>
      </c>
      <c r="J368" s="14">
        <f>SUM(Table1[[#This Row],[COGS]:[OPERATIONAL COST]])</f>
        <v>11200</v>
      </c>
      <c r="K368" s="14">
        <f>Data_input!$F368-Data_input!$G368-Data_input!$H368-Data_input!$I368</f>
        <v>2800</v>
      </c>
      <c r="L368" s="15" t="s">
        <v>2946</v>
      </c>
      <c r="M368" s="16" t="str">
        <f>TEXT(Table1[[#This Row],[DATE]],"mmm")</f>
        <v>Feb</v>
      </c>
      <c r="N368" s="7">
        <f t="shared" si="17"/>
        <v>2022</v>
      </c>
      <c r="O368" s="7">
        <f>IF(COUNTIF(B$4:$B368,B368)=1,1,0)</f>
        <v>1</v>
      </c>
      <c r="P368" s="8" t="s">
        <v>2919</v>
      </c>
      <c r="Q368" s="9"/>
    </row>
    <row r="369" spans="1:17" x14ac:dyDescent="0.25">
      <c r="A369" s="17">
        <v>44599</v>
      </c>
      <c r="B369" s="11" t="s">
        <v>301</v>
      </c>
      <c r="C369" s="11" t="s">
        <v>2928</v>
      </c>
      <c r="D369" s="7">
        <v>5</v>
      </c>
      <c r="E369" s="12">
        <f t="shared" si="15"/>
        <v>1000</v>
      </c>
      <c r="F369" s="13">
        <f t="shared" si="16"/>
        <v>5000</v>
      </c>
      <c r="G369" s="14">
        <f>Data_input!$F369*IF(Data_input!$E369&lt;3000,70%,60%)</f>
        <v>3500</v>
      </c>
      <c r="H369" s="14">
        <f>Data_input!$F369*10%</f>
        <v>500</v>
      </c>
      <c r="I369" s="14">
        <f>Data_input!$F369*10%</f>
        <v>500</v>
      </c>
      <c r="J369" s="14">
        <f>SUM(Table1[[#This Row],[COGS]:[OPERATIONAL COST]])</f>
        <v>4500</v>
      </c>
      <c r="K369" s="14">
        <f>Data_input!$F369-Data_input!$G369-Data_input!$H369-Data_input!$I369</f>
        <v>500</v>
      </c>
      <c r="L369" s="8" t="s">
        <v>2947</v>
      </c>
      <c r="M369" s="16" t="str">
        <f>TEXT(Table1[[#This Row],[DATE]],"mmm")</f>
        <v>Feb</v>
      </c>
      <c r="N369" s="7">
        <f t="shared" si="17"/>
        <v>2022</v>
      </c>
      <c r="O369" s="7">
        <f>IF(COUNTIF(B$4:$B369,B369)=1,1,0)</f>
        <v>1</v>
      </c>
      <c r="P369" s="8" t="s">
        <v>2918</v>
      </c>
      <c r="Q369" s="9"/>
    </row>
    <row r="370" spans="1:17" x14ac:dyDescent="0.25">
      <c r="A370" s="17">
        <v>44599</v>
      </c>
      <c r="B370" s="11" t="s">
        <v>302</v>
      </c>
      <c r="C370" s="11" t="s">
        <v>2926</v>
      </c>
      <c r="D370" s="7">
        <v>8</v>
      </c>
      <c r="E370" s="12">
        <f t="shared" si="15"/>
        <v>450</v>
      </c>
      <c r="F370" s="13">
        <f t="shared" si="16"/>
        <v>3600</v>
      </c>
      <c r="G370" s="14">
        <f>Data_input!$F370*IF(Data_input!$E370&lt;3000,70%,60%)</f>
        <v>2520</v>
      </c>
      <c r="H370" s="14">
        <f>Data_input!$F370*10%</f>
        <v>360</v>
      </c>
      <c r="I370" s="14">
        <f>Data_input!$F370*10%</f>
        <v>360</v>
      </c>
      <c r="J370" s="14">
        <f>SUM(Table1[[#This Row],[COGS]:[OPERATIONAL COST]])</f>
        <v>3240</v>
      </c>
      <c r="K370" s="14">
        <f>Data_input!$F370-Data_input!$G370-Data_input!$H370-Data_input!$I370</f>
        <v>360</v>
      </c>
      <c r="L370" s="15" t="s">
        <v>2945</v>
      </c>
      <c r="M370" s="16" t="str">
        <f>TEXT(Table1[[#This Row],[DATE]],"mmm")</f>
        <v>Feb</v>
      </c>
      <c r="N370" s="7">
        <f t="shared" si="17"/>
        <v>2022</v>
      </c>
      <c r="O370" s="7">
        <f>IF(COUNTIF(B$4:$B370,B370)=1,1,0)</f>
        <v>1</v>
      </c>
      <c r="P370" s="8" t="s">
        <v>2918</v>
      </c>
      <c r="Q370" s="9"/>
    </row>
    <row r="371" spans="1:17" x14ac:dyDescent="0.25">
      <c r="A371" s="17">
        <v>44600</v>
      </c>
      <c r="B371" s="11" t="s">
        <v>303</v>
      </c>
      <c r="C371" s="11" t="s">
        <v>2927</v>
      </c>
      <c r="D371" s="7">
        <v>2</v>
      </c>
      <c r="E371" s="12">
        <f t="shared" si="15"/>
        <v>500</v>
      </c>
      <c r="F371" s="13">
        <f t="shared" si="16"/>
        <v>1000</v>
      </c>
      <c r="G371" s="14">
        <f>Data_input!$F371*IF(Data_input!$E371&lt;3000,70%,60%)</f>
        <v>700</v>
      </c>
      <c r="H371" s="14">
        <f>Data_input!$F371*10%</f>
        <v>100</v>
      </c>
      <c r="I371" s="14">
        <f>Data_input!$F371*10%</f>
        <v>100</v>
      </c>
      <c r="J371" s="14">
        <f>SUM(Table1[[#This Row],[COGS]:[OPERATIONAL COST]])</f>
        <v>900</v>
      </c>
      <c r="K371" s="14">
        <f>Data_input!$F371-Data_input!$G371-Data_input!$H371-Data_input!$I371</f>
        <v>100</v>
      </c>
      <c r="L371" s="8" t="s">
        <v>2943</v>
      </c>
      <c r="M371" s="16" t="str">
        <f>TEXT(Table1[[#This Row],[DATE]],"mmm")</f>
        <v>Feb</v>
      </c>
      <c r="N371" s="7">
        <f t="shared" si="17"/>
        <v>2022</v>
      </c>
      <c r="O371" s="7">
        <f>IF(COUNTIF(B$4:$B371,B371)=1,1,0)</f>
        <v>1</v>
      </c>
      <c r="P371" s="8" t="s">
        <v>2918</v>
      </c>
      <c r="Q371" s="9"/>
    </row>
    <row r="372" spans="1:17" x14ac:dyDescent="0.25">
      <c r="A372" s="17">
        <v>44600</v>
      </c>
      <c r="B372" s="11" t="s">
        <v>304</v>
      </c>
      <c r="C372" s="11" t="s">
        <v>2927</v>
      </c>
      <c r="D372" s="7">
        <v>15</v>
      </c>
      <c r="E372" s="12">
        <f t="shared" si="15"/>
        <v>500</v>
      </c>
      <c r="F372" s="13">
        <f t="shared" si="16"/>
        <v>7500</v>
      </c>
      <c r="G372" s="14">
        <f>Data_input!$F372*IF(Data_input!$E372&lt;3000,70%,60%)</f>
        <v>5250</v>
      </c>
      <c r="H372" s="14">
        <f>Data_input!$F372*10%</f>
        <v>750</v>
      </c>
      <c r="I372" s="14">
        <f>Data_input!$F372*10%</f>
        <v>750</v>
      </c>
      <c r="J372" s="14">
        <f>SUM(Table1[[#This Row],[COGS]:[OPERATIONAL COST]])</f>
        <v>6750</v>
      </c>
      <c r="K372" s="14">
        <f>Data_input!$F372-Data_input!$G372-Data_input!$H372-Data_input!$I372</f>
        <v>750</v>
      </c>
      <c r="L372" s="15" t="s">
        <v>2948</v>
      </c>
      <c r="M372" s="16" t="str">
        <f>TEXT(Table1[[#This Row],[DATE]],"mmm")</f>
        <v>Feb</v>
      </c>
      <c r="N372" s="7">
        <f t="shared" si="17"/>
        <v>2022</v>
      </c>
      <c r="O372" s="7">
        <f>IF(COUNTIF(B$4:$B372,B372)=1,1,0)</f>
        <v>1</v>
      </c>
      <c r="P372" s="8" t="s">
        <v>2919</v>
      </c>
      <c r="Q372" s="9"/>
    </row>
    <row r="373" spans="1:17" x14ac:dyDescent="0.25">
      <c r="A373" s="17">
        <v>44600</v>
      </c>
      <c r="B373" s="11" t="s">
        <v>305</v>
      </c>
      <c r="C373" s="11" t="s">
        <v>2920</v>
      </c>
      <c r="D373" s="7">
        <v>7</v>
      </c>
      <c r="E373" s="12">
        <f t="shared" si="15"/>
        <v>1000</v>
      </c>
      <c r="F373" s="13">
        <f t="shared" si="16"/>
        <v>7000</v>
      </c>
      <c r="G373" s="14">
        <f>Data_input!$F373*IF(Data_input!$E373&lt;3000,70%,60%)</f>
        <v>4900</v>
      </c>
      <c r="H373" s="14">
        <f>Data_input!$F373*10%</f>
        <v>700</v>
      </c>
      <c r="I373" s="14">
        <f>Data_input!$F373*10%</f>
        <v>700</v>
      </c>
      <c r="J373" s="14">
        <f>SUM(Table1[[#This Row],[COGS]:[OPERATIONAL COST]])</f>
        <v>6300</v>
      </c>
      <c r="K373" s="14">
        <f>Data_input!$F373-Data_input!$G373-Data_input!$H373-Data_input!$I373</f>
        <v>700</v>
      </c>
      <c r="L373" s="8" t="s">
        <v>2944</v>
      </c>
      <c r="M373" s="16" t="str">
        <f>TEXT(Table1[[#This Row],[DATE]],"mmm")</f>
        <v>Feb</v>
      </c>
      <c r="N373" s="7">
        <f t="shared" si="17"/>
        <v>2022</v>
      </c>
      <c r="O373" s="7">
        <f>IF(COUNTIF(B$4:$B373,B373)=1,1,0)</f>
        <v>1</v>
      </c>
      <c r="P373" s="8" t="s">
        <v>2919</v>
      </c>
      <c r="Q373" s="9"/>
    </row>
    <row r="374" spans="1:17" x14ac:dyDescent="0.25">
      <c r="A374" s="17">
        <v>44600</v>
      </c>
      <c r="B374" s="11" t="s">
        <v>306</v>
      </c>
      <c r="C374" s="11" t="s">
        <v>2924</v>
      </c>
      <c r="D374" s="7">
        <v>8</v>
      </c>
      <c r="E374" s="12">
        <f t="shared" si="15"/>
        <v>3500</v>
      </c>
      <c r="F374" s="13">
        <f t="shared" si="16"/>
        <v>28000</v>
      </c>
      <c r="G374" s="14">
        <f>Data_input!$F374*IF(Data_input!$E374&lt;3000,70%,60%)</f>
        <v>16800</v>
      </c>
      <c r="H374" s="14">
        <f>Data_input!$F374*10%</f>
        <v>2800</v>
      </c>
      <c r="I374" s="14">
        <f>Data_input!$F374*10%</f>
        <v>2800</v>
      </c>
      <c r="J374" s="14">
        <f>SUM(Table1[[#This Row],[COGS]:[OPERATIONAL COST]])</f>
        <v>22400</v>
      </c>
      <c r="K374" s="14">
        <f>Data_input!$F374-Data_input!$G374-Data_input!$H374-Data_input!$I374</f>
        <v>5600</v>
      </c>
      <c r="L374" s="15" t="s">
        <v>2946</v>
      </c>
      <c r="M374" s="16" t="str">
        <f>TEXT(Table1[[#This Row],[DATE]],"mmm")</f>
        <v>Feb</v>
      </c>
      <c r="N374" s="7">
        <f t="shared" si="17"/>
        <v>2022</v>
      </c>
      <c r="O374" s="7">
        <f>IF(COUNTIF(B$4:$B374,B374)=1,1,0)</f>
        <v>1</v>
      </c>
      <c r="P374" s="8" t="s">
        <v>2918</v>
      </c>
      <c r="Q374" s="9"/>
    </row>
    <row r="375" spans="1:17" x14ac:dyDescent="0.25">
      <c r="A375" s="17">
        <v>44600</v>
      </c>
      <c r="B375" s="11" t="s">
        <v>307</v>
      </c>
      <c r="C375" s="11" t="s">
        <v>2923</v>
      </c>
      <c r="D375" s="7">
        <v>1</v>
      </c>
      <c r="E375" s="12">
        <f t="shared" si="15"/>
        <v>2500</v>
      </c>
      <c r="F375" s="13">
        <f t="shared" si="16"/>
        <v>2500</v>
      </c>
      <c r="G375" s="14">
        <f>Data_input!$F375*IF(Data_input!$E375&lt;3000,70%,60%)</f>
        <v>1750</v>
      </c>
      <c r="H375" s="14">
        <f>Data_input!$F375*10%</f>
        <v>250</v>
      </c>
      <c r="I375" s="14">
        <f>Data_input!$F375*10%</f>
        <v>250</v>
      </c>
      <c r="J375" s="14">
        <f>SUM(Table1[[#This Row],[COGS]:[OPERATIONAL COST]])</f>
        <v>2250</v>
      </c>
      <c r="K375" s="14">
        <f>Data_input!$F375-Data_input!$G375-Data_input!$H375-Data_input!$I375</f>
        <v>250</v>
      </c>
      <c r="L375" s="8" t="s">
        <v>2947</v>
      </c>
      <c r="M375" s="16" t="str">
        <f>TEXT(Table1[[#This Row],[DATE]],"mmm")</f>
        <v>Feb</v>
      </c>
      <c r="N375" s="7">
        <f t="shared" si="17"/>
        <v>2022</v>
      </c>
      <c r="O375" s="7">
        <f>IF(COUNTIF(B$4:$B375,B375)=1,1,0)</f>
        <v>1</v>
      </c>
      <c r="P375" s="8" t="s">
        <v>2919</v>
      </c>
      <c r="Q375" s="9"/>
    </row>
    <row r="376" spans="1:17" x14ac:dyDescent="0.25">
      <c r="A376" s="17">
        <v>44600</v>
      </c>
      <c r="B376" s="11" t="s">
        <v>308</v>
      </c>
      <c r="C376" s="11" t="s">
        <v>2929</v>
      </c>
      <c r="D376" s="7">
        <v>2</v>
      </c>
      <c r="E376" s="12">
        <f t="shared" si="15"/>
        <v>3200</v>
      </c>
      <c r="F376" s="13">
        <f t="shared" si="16"/>
        <v>6400</v>
      </c>
      <c r="G376" s="14">
        <f>Data_input!$F376*IF(Data_input!$E376&lt;3000,70%,60%)</f>
        <v>3840</v>
      </c>
      <c r="H376" s="14">
        <f>Data_input!$F376*10%</f>
        <v>640</v>
      </c>
      <c r="I376" s="14">
        <f>Data_input!$F376*10%</f>
        <v>640</v>
      </c>
      <c r="J376" s="14">
        <f>SUM(Table1[[#This Row],[COGS]:[OPERATIONAL COST]])</f>
        <v>5120</v>
      </c>
      <c r="K376" s="14">
        <f>Data_input!$F376-Data_input!$G376-Data_input!$H376-Data_input!$I376</f>
        <v>1280</v>
      </c>
      <c r="L376" s="15" t="s">
        <v>2946</v>
      </c>
      <c r="M376" s="16" t="str">
        <f>TEXT(Table1[[#This Row],[DATE]],"mmm")</f>
        <v>Feb</v>
      </c>
      <c r="N376" s="7">
        <f t="shared" si="17"/>
        <v>2022</v>
      </c>
      <c r="O376" s="7">
        <f>IF(COUNTIF(B$4:$B376,B376)=1,1,0)</f>
        <v>1</v>
      </c>
      <c r="P376" s="8" t="s">
        <v>2919</v>
      </c>
      <c r="Q376" s="9"/>
    </row>
    <row r="377" spans="1:17" x14ac:dyDescent="0.25">
      <c r="A377" s="17">
        <v>44600</v>
      </c>
      <c r="B377" s="11" t="s">
        <v>309</v>
      </c>
      <c r="C377" s="11" t="s">
        <v>2929</v>
      </c>
      <c r="D377" s="7">
        <v>4</v>
      </c>
      <c r="E377" s="12">
        <f t="shared" si="15"/>
        <v>3200</v>
      </c>
      <c r="F377" s="13">
        <f t="shared" si="16"/>
        <v>12800</v>
      </c>
      <c r="G377" s="14">
        <f>Data_input!$F377*IF(Data_input!$E377&lt;3000,70%,60%)</f>
        <v>7680</v>
      </c>
      <c r="H377" s="14">
        <f>Data_input!$F377*10%</f>
        <v>1280</v>
      </c>
      <c r="I377" s="14">
        <f>Data_input!$F377*10%</f>
        <v>1280</v>
      </c>
      <c r="J377" s="14">
        <f>SUM(Table1[[#This Row],[COGS]:[OPERATIONAL COST]])</f>
        <v>10240</v>
      </c>
      <c r="K377" s="14">
        <f>Data_input!$F377-Data_input!$G377-Data_input!$H377-Data_input!$I377</f>
        <v>2560</v>
      </c>
      <c r="L377" s="8" t="s">
        <v>2947</v>
      </c>
      <c r="M377" s="16" t="str">
        <f>TEXT(Table1[[#This Row],[DATE]],"mmm")</f>
        <v>Feb</v>
      </c>
      <c r="N377" s="7">
        <f t="shared" si="17"/>
        <v>2022</v>
      </c>
      <c r="O377" s="7">
        <f>IF(COUNTIF(B$4:$B377,B377)=1,1,0)</f>
        <v>1</v>
      </c>
      <c r="P377" s="8" t="s">
        <v>2919</v>
      </c>
      <c r="Q377" s="9"/>
    </row>
    <row r="378" spans="1:17" x14ac:dyDescent="0.25">
      <c r="A378" s="17">
        <v>44600</v>
      </c>
      <c r="B378" s="11" t="s">
        <v>310</v>
      </c>
      <c r="C378" s="11" t="s">
        <v>2924</v>
      </c>
      <c r="D378" s="7">
        <v>6</v>
      </c>
      <c r="E378" s="12">
        <f t="shared" si="15"/>
        <v>3500</v>
      </c>
      <c r="F378" s="13">
        <f t="shared" si="16"/>
        <v>21000</v>
      </c>
      <c r="G378" s="14">
        <f>Data_input!$F378*IF(Data_input!$E378&lt;3000,70%,60%)</f>
        <v>12600</v>
      </c>
      <c r="H378" s="14">
        <f>Data_input!$F378*10%</f>
        <v>2100</v>
      </c>
      <c r="I378" s="14">
        <f>Data_input!$F378*10%</f>
        <v>2100</v>
      </c>
      <c r="J378" s="14">
        <f>SUM(Table1[[#This Row],[COGS]:[OPERATIONAL COST]])</f>
        <v>16800</v>
      </c>
      <c r="K378" s="14">
        <f>Data_input!$F378-Data_input!$G378-Data_input!$H378-Data_input!$I378</f>
        <v>4200</v>
      </c>
      <c r="L378" s="15" t="s">
        <v>2944</v>
      </c>
      <c r="M378" s="16" t="str">
        <f>TEXT(Table1[[#This Row],[DATE]],"mmm")</f>
        <v>Feb</v>
      </c>
      <c r="N378" s="7">
        <f t="shared" si="17"/>
        <v>2022</v>
      </c>
      <c r="O378" s="7">
        <f>IF(COUNTIF(B$4:$B378,B378)=1,1,0)</f>
        <v>1</v>
      </c>
      <c r="P378" s="8" t="s">
        <v>2919</v>
      </c>
      <c r="Q378" s="9"/>
    </row>
    <row r="379" spans="1:17" x14ac:dyDescent="0.25">
      <c r="A379" s="17">
        <v>44600</v>
      </c>
      <c r="B379" s="11" t="s">
        <v>310</v>
      </c>
      <c r="C379" s="11" t="s">
        <v>2927</v>
      </c>
      <c r="D379" s="7">
        <v>7</v>
      </c>
      <c r="E379" s="12">
        <f t="shared" si="15"/>
        <v>500</v>
      </c>
      <c r="F379" s="13">
        <f t="shared" si="16"/>
        <v>3500</v>
      </c>
      <c r="G379" s="14">
        <f>Data_input!$F379*IF(Data_input!$E379&lt;3000,70%,60%)</f>
        <v>2450</v>
      </c>
      <c r="H379" s="14">
        <f>Data_input!$F379*10%</f>
        <v>350</v>
      </c>
      <c r="I379" s="14">
        <f>Data_input!$F379*10%</f>
        <v>350</v>
      </c>
      <c r="J379" s="14">
        <f>SUM(Table1[[#This Row],[COGS]:[OPERATIONAL COST]])</f>
        <v>3150</v>
      </c>
      <c r="K379" s="14">
        <f>Data_input!$F379-Data_input!$G379-Data_input!$H379-Data_input!$I379</f>
        <v>350</v>
      </c>
      <c r="L379" s="8" t="s">
        <v>2944</v>
      </c>
      <c r="M379" s="16" t="str">
        <f>TEXT(Table1[[#This Row],[DATE]],"mmm")</f>
        <v>Feb</v>
      </c>
      <c r="N379" s="7">
        <f t="shared" si="17"/>
        <v>2022</v>
      </c>
      <c r="O379" s="7">
        <f>IF(COUNTIF(B$4:$B379,B379)=1,1,0)</f>
        <v>0</v>
      </c>
      <c r="P379" s="8" t="s">
        <v>2919</v>
      </c>
      <c r="Q379" s="9"/>
    </row>
    <row r="380" spans="1:17" x14ac:dyDescent="0.25">
      <c r="A380" s="17">
        <v>44600</v>
      </c>
      <c r="B380" s="11" t="s">
        <v>310</v>
      </c>
      <c r="C380" s="11" t="s">
        <v>2923</v>
      </c>
      <c r="D380" s="7">
        <v>4</v>
      </c>
      <c r="E380" s="12">
        <f t="shared" si="15"/>
        <v>2500</v>
      </c>
      <c r="F380" s="13">
        <f t="shared" si="16"/>
        <v>10000</v>
      </c>
      <c r="G380" s="14">
        <f>Data_input!$F380*IF(Data_input!$E380&lt;3000,70%,60%)</f>
        <v>7000</v>
      </c>
      <c r="H380" s="14">
        <f>Data_input!$F380*10%</f>
        <v>1000</v>
      </c>
      <c r="I380" s="14">
        <f>Data_input!$F380*10%</f>
        <v>1000</v>
      </c>
      <c r="J380" s="14">
        <f>SUM(Table1[[#This Row],[COGS]:[OPERATIONAL COST]])</f>
        <v>9000</v>
      </c>
      <c r="K380" s="14">
        <f>Data_input!$F380-Data_input!$G380-Data_input!$H380-Data_input!$I380</f>
        <v>1000</v>
      </c>
      <c r="L380" s="15" t="s">
        <v>2944</v>
      </c>
      <c r="M380" s="16" t="str">
        <f>TEXT(Table1[[#This Row],[DATE]],"mmm")</f>
        <v>Feb</v>
      </c>
      <c r="N380" s="7">
        <f t="shared" si="17"/>
        <v>2022</v>
      </c>
      <c r="O380" s="7">
        <f>IF(COUNTIF(B$4:$B380,B380)=1,1,0)</f>
        <v>0</v>
      </c>
      <c r="P380" s="8" t="s">
        <v>2919</v>
      </c>
      <c r="Q380" s="9"/>
    </row>
    <row r="381" spans="1:17" x14ac:dyDescent="0.25">
      <c r="A381" s="17">
        <v>44601</v>
      </c>
      <c r="B381" s="11" t="s">
        <v>311</v>
      </c>
      <c r="C381" s="11" t="s">
        <v>2925</v>
      </c>
      <c r="D381" s="7">
        <v>1</v>
      </c>
      <c r="E381" s="12">
        <f t="shared" si="15"/>
        <v>1200</v>
      </c>
      <c r="F381" s="13">
        <f t="shared" si="16"/>
        <v>1200</v>
      </c>
      <c r="G381" s="14">
        <f>Data_input!$F381*IF(Data_input!$E381&lt;3000,70%,60%)</f>
        <v>840</v>
      </c>
      <c r="H381" s="14">
        <f>Data_input!$F381*10%</f>
        <v>120</v>
      </c>
      <c r="I381" s="14">
        <f>Data_input!$F381*10%</f>
        <v>120</v>
      </c>
      <c r="J381" s="14">
        <f>SUM(Table1[[#This Row],[COGS]:[OPERATIONAL COST]])</f>
        <v>1080</v>
      </c>
      <c r="K381" s="14">
        <f>Data_input!$F381-Data_input!$G381-Data_input!$H381-Data_input!$I381</f>
        <v>120</v>
      </c>
      <c r="L381" s="8" t="s">
        <v>2944</v>
      </c>
      <c r="M381" s="16" t="str">
        <f>TEXT(Table1[[#This Row],[DATE]],"mmm")</f>
        <v>Feb</v>
      </c>
      <c r="N381" s="7">
        <f t="shared" si="17"/>
        <v>2022</v>
      </c>
      <c r="O381" s="7">
        <f>IF(COUNTIF(B$4:$B381,B381)=1,1,0)</f>
        <v>1</v>
      </c>
      <c r="P381" s="8" t="s">
        <v>2919</v>
      </c>
      <c r="Q381" s="9"/>
    </row>
    <row r="382" spans="1:17" x14ac:dyDescent="0.25">
      <c r="A382" s="17">
        <v>44601</v>
      </c>
      <c r="B382" s="11" t="s">
        <v>312</v>
      </c>
      <c r="C382" s="11" t="s">
        <v>2920</v>
      </c>
      <c r="D382" s="7">
        <v>2</v>
      </c>
      <c r="E382" s="12">
        <f t="shared" si="15"/>
        <v>1000</v>
      </c>
      <c r="F382" s="13">
        <f t="shared" si="16"/>
        <v>2000</v>
      </c>
      <c r="G382" s="14">
        <f>Data_input!$F382*IF(Data_input!$E382&lt;3000,70%,60%)</f>
        <v>1400</v>
      </c>
      <c r="H382" s="14">
        <f>Data_input!$F382*10%</f>
        <v>200</v>
      </c>
      <c r="I382" s="14">
        <f>Data_input!$F382*10%</f>
        <v>200</v>
      </c>
      <c r="J382" s="14">
        <f>SUM(Table1[[#This Row],[COGS]:[OPERATIONAL COST]])</f>
        <v>1800</v>
      </c>
      <c r="K382" s="14">
        <f>Data_input!$F382-Data_input!$G382-Data_input!$H382-Data_input!$I382</f>
        <v>200</v>
      </c>
      <c r="L382" s="15" t="s">
        <v>2945</v>
      </c>
      <c r="M382" s="16" t="str">
        <f>TEXT(Table1[[#This Row],[DATE]],"mmm")</f>
        <v>Feb</v>
      </c>
      <c r="N382" s="7">
        <f t="shared" si="17"/>
        <v>2022</v>
      </c>
      <c r="O382" s="7">
        <f>IF(COUNTIF(B$4:$B382,B382)=1,1,0)</f>
        <v>1</v>
      </c>
      <c r="P382" s="8" t="s">
        <v>2918</v>
      </c>
      <c r="Q382" s="9"/>
    </row>
    <row r="383" spans="1:17" x14ac:dyDescent="0.25">
      <c r="A383" s="17">
        <v>44601</v>
      </c>
      <c r="B383" s="11" t="s">
        <v>313</v>
      </c>
      <c r="C383" s="11" t="s">
        <v>2930</v>
      </c>
      <c r="D383" s="7">
        <v>1</v>
      </c>
      <c r="E383" s="12">
        <f t="shared" si="15"/>
        <v>4000</v>
      </c>
      <c r="F383" s="13">
        <f t="shared" si="16"/>
        <v>4000</v>
      </c>
      <c r="G383" s="14">
        <f>Data_input!$F383*IF(Data_input!$E383&lt;3000,70%,60%)</f>
        <v>2400</v>
      </c>
      <c r="H383" s="14">
        <f>Data_input!$F383*10%</f>
        <v>400</v>
      </c>
      <c r="I383" s="14">
        <f>Data_input!$F383*10%</f>
        <v>400</v>
      </c>
      <c r="J383" s="14">
        <f>SUM(Table1[[#This Row],[COGS]:[OPERATIONAL COST]])</f>
        <v>3200</v>
      </c>
      <c r="K383" s="14">
        <f>Data_input!$F383-Data_input!$G383-Data_input!$H383-Data_input!$I383</f>
        <v>800</v>
      </c>
      <c r="L383" s="8" t="s">
        <v>2943</v>
      </c>
      <c r="M383" s="16" t="str">
        <f>TEXT(Table1[[#This Row],[DATE]],"mmm")</f>
        <v>Feb</v>
      </c>
      <c r="N383" s="7">
        <f t="shared" si="17"/>
        <v>2022</v>
      </c>
      <c r="O383" s="7">
        <f>IF(COUNTIF(B$4:$B383,B383)=1,1,0)</f>
        <v>1</v>
      </c>
      <c r="P383" s="8" t="s">
        <v>2919</v>
      </c>
      <c r="Q383" s="9"/>
    </row>
    <row r="384" spans="1:17" x14ac:dyDescent="0.25">
      <c r="A384" s="17">
        <v>44601</v>
      </c>
      <c r="B384" s="11" t="s">
        <v>314</v>
      </c>
      <c r="C384" s="11" t="s">
        <v>2920</v>
      </c>
      <c r="D384" s="7">
        <v>6</v>
      </c>
      <c r="E384" s="12">
        <f t="shared" si="15"/>
        <v>1000</v>
      </c>
      <c r="F384" s="13">
        <f t="shared" si="16"/>
        <v>6000</v>
      </c>
      <c r="G384" s="14">
        <f>Data_input!$F384*IF(Data_input!$E384&lt;3000,70%,60%)</f>
        <v>4200</v>
      </c>
      <c r="H384" s="14">
        <f>Data_input!$F384*10%</f>
        <v>600</v>
      </c>
      <c r="I384" s="14">
        <f>Data_input!$F384*10%</f>
        <v>600</v>
      </c>
      <c r="J384" s="14">
        <f>SUM(Table1[[#This Row],[COGS]:[OPERATIONAL COST]])</f>
        <v>5400</v>
      </c>
      <c r="K384" s="14">
        <f>Data_input!$F384-Data_input!$G384-Data_input!$H384-Data_input!$I384</f>
        <v>600</v>
      </c>
      <c r="L384" s="15" t="s">
        <v>2948</v>
      </c>
      <c r="M384" s="16" t="str">
        <f>TEXT(Table1[[#This Row],[DATE]],"mmm")</f>
        <v>Feb</v>
      </c>
      <c r="N384" s="7">
        <f t="shared" si="17"/>
        <v>2022</v>
      </c>
      <c r="O384" s="7">
        <f>IF(COUNTIF(B$4:$B384,B384)=1,1,0)</f>
        <v>1</v>
      </c>
      <c r="P384" s="8" t="s">
        <v>2919</v>
      </c>
      <c r="Q384" s="9"/>
    </row>
    <row r="385" spans="1:17" x14ac:dyDescent="0.25">
      <c r="A385" s="17">
        <v>44601</v>
      </c>
      <c r="B385" s="11" t="s">
        <v>315</v>
      </c>
      <c r="C385" s="11" t="s">
        <v>2924</v>
      </c>
      <c r="D385" s="7">
        <v>1</v>
      </c>
      <c r="E385" s="12">
        <f t="shared" si="15"/>
        <v>3500</v>
      </c>
      <c r="F385" s="13">
        <f t="shared" si="16"/>
        <v>3500</v>
      </c>
      <c r="G385" s="14">
        <f>Data_input!$F385*IF(Data_input!$E385&lt;3000,70%,60%)</f>
        <v>2100</v>
      </c>
      <c r="H385" s="14">
        <f>Data_input!$F385*10%</f>
        <v>350</v>
      </c>
      <c r="I385" s="14">
        <f>Data_input!$F385*10%</f>
        <v>350</v>
      </c>
      <c r="J385" s="14">
        <f>SUM(Table1[[#This Row],[COGS]:[OPERATIONAL COST]])</f>
        <v>2800</v>
      </c>
      <c r="K385" s="14">
        <f>Data_input!$F385-Data_input!$G385-Data_input!$H385-Data_input!$I385</f>
        <v>700</v>
      </c>
      <c r="L385" s="8" t="s">
        <v>2944</v>
      </c>
      <c r="M385" s="16" t="str">
        <f>TEXT(Table1[[#This Row],[DATE]],"mmm")</f>
        <v>Feb</v>
      </c>
      <c r="N385" s="7">
        <f t="shared" si="17"/>
        <v>2022</v>
      </c>
      <c r="O385" s="7">
        <f>IF(COUNTIF(B$4:$B385,B385)=1,1,0)</f>
        <v>1</v>
      </c>
      <c r="P385" s="8" t="s">
        <v>2919</v>
      </c>
      <c r="Q385" s="9"/>
    </row>
    <row r="386" spans="1:17" x14ac:dyDescent="0.25">
      <c r="A386" s="17">
        <v>44601</v>
      </c>
      <c r="B386" s="11" t="s">
        <v>316</v>
      </c>
      <c r="C386" s="11" t="s">
        <v>2923</v>
      </c>
      <c r="D386" s="7">
        <v>1</v>
      </c>
      <c r="E386" s="12">
        <f t="shared" si="15"/>
        <v>2500</v>
      </c>
      <c r="F386" s="13">
        <f t="shared" si="16"/>
        <v>2500</v>
      </c>
      <c r="G386" s="14">
        <f>Data_input!$F386*IF(Data_input!$E386&lt;3000,70%,60%)</f>
        <v>1750</v>
      </c>
      <c r="H386" s="14">
        <f>Data_input!$F386*10%</f>
        <v>250</v>
      </c>
      <c r="I386" s="14">
        <f>Data_input!$F386*10%</f>
        <v>250</v>
      </c>
      <c r="J386" s="14">
        <f>SUM(Table1[[#This Row],[COGS]:[OPERATIONAL COST]])</f>
        <v>2250</v>
      </c>
      <c r="K386" s="14">
        <f>Data_input!$F386-Data_input!$G386-Data_input!$H386-Data_input!$I386</f>
        <v>250</v>
      </c>
      <c r="L386" s="15" t="s">
        <v>2946</v>
      </c>
      <c r="M386" s="16" t="str">
        <f>TEXT(Table1[[#This Row],[DATE]],"mmm")</f>
        <v>Feb</v>
      </c>
      <c r="N386" s="7">
        <f t="shared" si="17"/>
        <v>2022</v>
      </c>
      <c r="O386" s="7">
        <f>IF(COUNTIF(B$4:$B386,B386)=1,1,0)</f>
        <v>1</v>
      </c>
      <c r="P386" s="8" t="s">
        <v>2919</v>
      </c>
      <c r="Q386" s="9"/>
    </row>
    <row r="387" spans="1:17" x14ac:dyDescent="0.25">
      <c r="A387" s="17">
        <v>44601</v>
      </c>
      <c r="B387" s="11" t="s">
        <v>317</v>
      </c>
      <c r="C387" s="11" t="s">
        <v>2923</v>
      </c>
      <c r="D387" s="7">
        <v>1</v>
      </c>
      <c r="E387" s="12">
        <f t="shared" si="15"/>
        <v>2500</v>
      </c>
      <c r="F387" s="13">
        <f t="shared" si="16"/>
        <v>2500</v>
      </c>
      <c r="G387" s="14">
        <f>Data_input!$F387*IF(Data_input!$E387&lt;3000,70%,60%)</f>
        <v>1750</v>
      </c>
      <c r="H387" s="14">
        <f>Data_input!$F387*10%</f>
        <v>250</v>
      </c>
      <c r="I387" s="14">
        <f>Data_input!$F387*10%</f>
        <v>250</v>
      </c>
      <c r="J387" s="14">
        <f>SUM(Table1[[#This Row],[COGS]:[OPERATIONAL COST]])</f>
        <v>2250</v>
      </c>
      <c r="K387" s="14">
        <f>Data_input!$F387-Data_input!$G387-Data_input!$H387-Data_input!$I387</f>
        <v>250</v>
      </c>
      <c r="L387" s="8" t="s">
        <v>2947</v>
      </c>
      <c r="M387" s="16" t="str">
        <f>TEXT(Table1[[#This Row],[DATE]],"mmm")</f>
        <v>Feb</v>
      </c>
      <c r="N387" s="7">
        <f t="shared" si="17"/>
        <v>2022</v>
      </c>
      <c r="O387" s="7">
        <f>IF(COUNTIF(B$4:$B387,B387)=1,1,0)</f>
        <v>1</v>
      </c>
      <c r="P387" s="8" t="s">
        <v>2919</v>
      </c>
      <c r="Q387" s="9"/>
    </row>
    <row r="388" spans="1:17" x14ac:dyDescent="0.25">
      <c r="A388" s="17">
        <v>44601</v>
      </c>
      <c r="B388" s="11" t="s">
        <v>318</v>
      </c>
      <c r="C388" s="11" t="s">
        <v>2920</v>
      </c>
      <c r="D388" s="7">
        <v>3</v>
      </c>
      <c r="E388" s="12">
        <f t="shared" ref="E388:E451" si="18">VLOOKUP(C388,$R$4:$S$12,2,FALSE)</f>
        <v>1000</v>
      </c>
      <c r="F388" s="13">
        <f t="shared" ref="F388:F451" si="19">D388*E388</f>
        <v>3000</v>
      </c>
      <c r="G388" s="14">
        <f>Data_input!$F388*IF(Data_input!$E388&lt;3000,70%,60%)</f>
        <v>2100</v>
      </c>
      <c r="H388" s="14">
        <f>Data_input!$F388*10%</f>
        <v>300</v>
      </c>
      <c r="I388" s="14">
        <f>Data_input!$F388*10%</f>
        <v>300</v>
      </c>
      <c r="J388" s="14">
        <f>SUM(Table1[[#This Row],[COGS]:[OPERATIONAL COST]])</f>
        <v>2700</v>
      </c>
      <c r="K388" s="14">
        <f>Data_input!$F388-Data_input!$G388-Data_input!$H388-Data_input!$I388</f>
        <v>300</v>
      </c>
      <c r="L388" s="15" t="s">
        <v>2945</v>
      </c>
      <c r="M388" s="16" t="str">
        <f>TEXT(Table1[[#This Row],[DATE]],"mmm")</f>
        <v>Feb</v>
      </c>
      <c r="N388" s="7">
        <f t="shared" ref="N388:N451" si="20">YEAR(A388)</f>
        <v>2022</v>
      </c>
      <c r="O388" s="7">
        <f>IF(COUNTIF(B$4:$B388,B388)=1,1,0)</f>
        <v>1</v>
      </c>
      <c r="P388" s="8" t="s">
        <v>2919</v>
      </c>
      <c r="Q388" s="9"/>
    </row>
    <row r="389" spans="1:17" x14ac:dyDescent="0.25">
      <c r="A389" s="17">
        <v>44602</v>
      </c>
      <c r="B389" s="11" t="s">
        <v>319</v>
      </c>
      <c r="C389" s="11" t="s">
        <v>2923</v>
      </c>
      <c r="D389" s="7">
        <v>4</v>
      </c>
      <c r="E389" s="12">
        <f t="shared" si="18"/>
        <v>2500</v>
      </c>
      <c r="F389" s="13">
        <f t="shared" si="19"/>
        <v>10000</v>
      </c>
      <c r="G389" s="14">
        <f>Data_input!$F389*IF(Data_input!$E389&lt;3000,70%,60%)</f>
        <v>7000</v>
      </c>
      <c r="H389" s="14">
        <f>Data_input!$F389*10%</f>
        <v>1000</v>
      </c>
      <c r="I389" s="14">
        <f>Data_input!$F389*10%</f>
        <v>1000</v>
      </c>
      <c r="J389" s="14">
        <f>SUM(Table1[[#This Row],[COGS]:[OPERATIONAL COST]])</f>
        <v>9000</v>
      </c>
      <c r="K389" s="14">
        <f>Data_input!$F389-Data_input!$G389-Data_input!$H389-Data_input!$I389</f>
        <v>1000</v>
      </c>
      <c r="L389" s="8" t="s">
        <v>2943</v>
      </c>
      <c r="M389" s="16" t="str">
        <f>TEXT(Table1[[#This Row],[DATE]],"mmm")</f>
        <v>Feb</v>
      </c>
      <c r="N389" s="7">
        <f t="shared" si="20"/>
        <v>2022</v>
      </c>
      <c r="O389" s="7">
        <f>IF(COUNTIF(B$4:$B389,B389)=1,1,0)</f>
        <v>1</v>
      </c>
      <c r="P389" s="8" t="s">
        <v>2919</v>
      </c>
      <c r="Q389" s="9"/>
    </row>
    <row r="390" spans="1:17" x14ac:dyDescent="0.25">
      <c r="A390" s="17">
        <v>44602</v>
      </c>
      <c r="B390" s="11" t="s">
        <v>320</v>
      </c>
      <c r="C390" s="11" t="s">
        <v>2924</v>
      </c>
      <c r="D390" s="7">
        <v>1</v>
      </c>
      <c r="E390" s="12">
        <f t="shared" si="18"/>
        <v>3500</v>
      </c>
      <c r="F390" s="13">
        <f t="shared" si="19"/>
        <v>3500</v>
      </c>
      <c r="G390" s="14">
        <f>Data_input!$F390*IF(Data_input!$E390&lt;3000,70%,60%)</f>
        <v>2100</v>
      </c>
      <c r="H390" s="14">
        <f>Data_input!$F390*10%</f>
        <v>350</v>
      </c>
      <c r="I390" s="14">
        <f>Data_input!$F390*10%</f>
        <v>350</v>
      </c>
      <c r="J390" s="14">
        <f>SUM(Table1[[#This Row],[COGS]:[OPERATIONAL COST]])</f>
        <v>2800</v>
      </c>
      <c r="K390" s="14">
        <f>Data_input!$F390-Data_input!$G390-Data_input!$H390-Data_input!$I390</f>
        <v>700</v>
      </c>
      <c r="L390" s="15" t="s">
        <v>2948</v>
      </c>
      <c r="M390" s="16" t="str">
        <f>TEXT(Table1[[#This Row],[DATE]],"mmm")</f>
        <v>Feb</v>
      </c>
      <c r="N390" s="7">
        <f t="shared" si="20"/>
        <v>2022</v>
      </c>
      <c r="O390" s="7">
        <f>IF(COUNTIF(B$4:$B390,B390)=1,1,0)</f>
        <v>1</v>
      </c>
      <c r="P390" s="8" t="s">
        <v>2918</v>
      </c>
      <c r="Q390" s="9"/>
    </row>
    <row r="391" spans="1:17" x14ac:dyDescent="0.25">
      <c r="A391" s="17">
        <v>44602</v>
      </c>
      <c r="B391" s="11" t="s">
        <v>321</v>
      </c>
      <c r="C391" s="11" t="s">
        <v>2925</v>
      </c>
      <c r="D391" s="7">
        <v>2</v>
      </c>
      <c r="E391" s="12">
        <f t="shared" si="18"/>
        <v>1200</v>
      </c>
      <c r="F391" s="13">
        <f t="shared" si="19"/>
        <v>2400</v>
      </c>
      <c r="G391" s="14">
        <f>Data_input!$F391*IF(Data_input!$E391&lt;3000,70%,60%)</f>
        <v>1680</v>
      </c>
      <c r="H391" s="14">
        <f>Data_input!$F391*10%</f>
        <v>240</v>
      </c>
      <c r="I391" s="14">
        <f>Data_input!$F391*10%</f>
        <v>240</v>
      </c>
      <c r="J391" s="14">
        <f>SUM(Table1[[#This Row],[COGS]:[OPERATIONAL COST]])</f>
        <v>2160</v>
      </c>
      <c r="K391" s="14">
        <f>Data_input!$F391-Data_input!$G391-Data_input!$H391-Data_input!$I391</f>
        <v>240</v>
      </c>
      <c r="L391" s="8" t="s">
        <v>2944</v>
      </c>
      <c r="M391" s="16" t="str">
        <f>TEXT(Table1[[#This Row],[DATE]],"mmm")</f>
        <v>Feb</v>
      </c>
      <c r="N391" s="7">
        <f t="shared" si="20"/>
        <v>2022</v>
      </c>
      <c r="O391" s="7">
        <f>IF(COUNTIF(B$4:$B391,B391)=1,1,0)</f>
        <v>1</v>
      </c>
      <c r="P391" s="8" t="s">
        <v>2919</v>
      </c>
      <c r="Q391" s="9"/>
    </row>
    <row r="392" spans="1:17" x14ac:dyDescent="0.25">
      <c r="A392" s="17">
        <v>44602</v>
      </c>
      <c r="B392" s="11" t="s">
        <v>322</v>
      </c>
      <c r="C392" s="11" t="s">
        <v>2926</v>
      </c>
      <c r="D392" s="7">
        <v>4</v>
      </c>
      <c r="E392" s="12">
        <f t="shared" si="18"/>
        <v>450</v>
      </c>
      <c r="F392" s="13">
        <f t="shared" si="19"/>
        <v>1800</v>
      </c>
      <c r="G392" s="14">
        <f>Data_input!$F392*IF(Data_input!$E392&lt;3000,70%,60%)</f>
        <v>1260</v>
      </c>
      <c r="H392" s="14">
        <f>Data_input!$F392*10%</f>
        <v>180</v>
      </c>
      <c r="I392" s="14">
        <f>Data_input!$F392*10%</f>
        <v>180</v>
      </c>
      <c r="J392" s="14">
        <f>SUM(Table1[[#This Row],[COGS]:[OPERATIONAL COST]])</f>
        <v>1620</v>
      </c>
      <c r="K392" s="14">
        <f>Data_input!$F392-Data_input!$G392-Data_input!$H392-Data_input!$I392</f>
        <v>180</v>
      </c>
      <c r="L392" s="15" t="s">
        <v>2946</v>
      </c>
      <c r="M392" s="16" t="str">
        <f>TEXT(Table1[[#This Row],[DATE]],"mmm")</f>
        <v>Feb</v>
      </c>
      <c r="N392" s="7">
        <f t="shared" si="20"/>
        <v>2022</v>
      </c>
      <c r="O392" s="7">
        <f>IF(COUNTIF(B$4:$B392,B392)=1,1,0)</f>
        <v>1</v>
      </c>
      <c r="P392" s="8" t="s">
        <v>2918</v>
      </c>
      <c r="Q392" s="9"/>
    </row>
    <row r="393" spans="1:17" x14ac:dyDescent="0.25">
      <c r="A393" s="17">
        <v>44602</v>
      </c>
      <c r="B393" s="11" t="s">
        <v>323</v>
      </c>
      <c r="C393" s="11" t="s">
        <v>2927</v>
      </c>
      <c r="D393" s="7">
        <v>1</v>
      </c>
      <c r="E393" s="12">
        <f t="shared" si="18"/>
        <v>500</v>
      </c>
      <c r="F393" s="13">
        <f t="shared" si="19"/>
        <v>500</v>
      </c>
      <c r="G393" s="14">
        <f>Data_input!$F393*IF(Data_input!$E393&lt;3000,70%,60%)</f>
        <v>350</v>
      </c>
      <c r="H393" s="14">
        <f>Data_input!$F393*10%</f>
        <v>50</v>
      </c>
      <c r="I393" s="14">
        <f>Data_input!$F393*10%</f>
        <v>50</v>
      </c>
      <c r="J393" s="14">
        <f>SUM(Table1[[#This Row],[COGS]:[OPERATIONAL COST]])</f>
        <v>450</v>
      </c>
      <c r="K393" s="14">
        <f>Data_input!$F393-Data_input!$G393-Data_input!$H393-Data_input!$I393</f>
        <v>50</v>
      </c>
      <c r="L393" s="8" t="s">
        <v>2947</v>
      </c>
      <c r="M393" s="16" t="str">
        <f>TEXT(Table1[[#This Row],[DATE]],"mmm")</f>
        <v>Feb</v>
      </c>
      <c r="N393" s="7">
        <f t="shared" si="20"/>
        <v>2022</v>
      </c>
      <c r="O393" s="7">
        <f>IF(COUNTIF(B$4:$B393,B393)=1,1,0)</f>
        <v>1</v>
      </c>
      <c r="P393" s="8" t="s">
        <v>2918</v>
      </c>
      <c r="Q393" s="9"/>
    </row>
    <row r="394" spans="1:17" x14ac:dyDescent="0.25">
      <c r="A394" s="17">
        <v>44602</v>
      </c>
      <c r="B394" s="11" t="s">
        <v>324</v>
      </c>
      <c r="C394" s="11" t="s">
        <v>2928</v>
      </c>
      <c r="D394" s="7">
        <v>1</v>
      </c>
      <c r="E394" s="12">
        <f t="shared" si="18"/>
        <v>1000</v>
      </c>
      <c r="F394" s="13">
        <f t="shared" si="19"/>
        <v>1000</v>
      </c>
      <c r="G394" s="14">
        <f>Data_input!$F394*IF(Data_input!$E394&lt;3000,70%,60%)</f>
        <v>700</v>
      </c>
      <c r="H394" s="14">
        <f>Data_input!$F394*10%</f>
        <v>100</v>
      </c>
      <c r="I394" s="14">
        <f>Data_input!$F394*10%</f>
        <v>100</v>
      </c>
      <c r="J394" s="14">
        <f>SUM(Table1[[#This Row],[COGS]:[OPERATIONAL COST]])</f>
        <v>900</v>
      </c>
      <c r="K394" s="14">
        <f>Data_input!$F394-Data_input!$G394-Data_input!$H394-Data_input!$I394</f>
        <v>100</v>
      </c>
      <c r="L394" s="15" t="s">
        <v>2948</v>
      </c>
      <c r="M394" s="16" t="str">
        <f>TEXT(Table1[[#This Row],[DATE]],"mmm")</f>
        <v>Feb</v>
      </c>
      <c r="N394" s="7">
        <f t="shared" si="20"/>
        <v>2022</v>
      </c>
      <c r="O394" s="7">
        <f>IF(COUNTIF(B$4:$B394,B394)=1,1,0)</f>
        <v>1</v>
      </c>
      <c r="P394" s="8" t="s">
        <v>2918</v>
      </c>
      <c r="Q394" s="9"/>
    </row>
    <row r="395" spans="1:17" x14ac:dyDescent="0.25">
      <c r="A395" s="17">
        <v>44602</v>
      </c>
      <c r="B395" s="11" t="s">
        <v>325</v>
      </c>
      <c r="C395" s="11" t="s">
        <v>2929</v>
      </c>
      <c r="D395" s="7">
        <v>3</v>
      </c>
      <c r="E395" s="12">
        <f t="shared" si="18"/>
        <v>3200</v>
      </c>
      <c r="F395" s="13">
        <f t="shared" si="19"/>
        <v>9600</v>
      </c>
      <c r="G395" s="14">
        <f>Data_input!$F395*IF(Data_input!$E395&lt;3000,70%,60%)</f>
        <v>5760</v>
      </c>
      <c r="H395" s="14">
        <f>Data_input!$F395*10%</f>
        <v>960</v>
      </c>
      <c r="I395" s="14">
        <f>Data_input!$F395*10%</f>
        <v>960</v>
      </c>
      <c r="J395" s="14">
        <f>SUM(Table1[[#This Row],[COGS]:[OPERATIONAL COST]])</f>
        <v>7680</v>
      </c>
      <c r="K395" s="14">
        <f>Data_input!$F395-Data_input!$G395-Data_input!$H395-Data_input!$I395</f>
        <v>1920</v>
      </c>
      <c r="L395" s="8" t="s">
        <v>2944</v>
      </c>
      <c r="M395" s="16" t="str">
        <f>TEXT(Table1[[#This Row],[DATE]],"mmm")</f>
        <v>Feb</v>
      </c>
      <c r="N395" s="7">
        <f t="shared" si="20"/>
        <v>2022</v>
      </c>
      <c r="O395" s="7">
        <f>IF(COUNTIF(B$4:$B395,B395)=1,1,0)</f>
        <v>1</v>
      </c>
      <c r="P395" s="8" t="s">
        <v>2918</v>
      </c>
      <c r="Q395" s="9"/>
    </row>
    <row r="396" spans="1:17" x14ac:dyDescent="0.25">
      <c r="A396" s="17">
        <v>44602</v>
      </c>
      <c r="B396" s="11" t="s">
        <v>326</v>
      </c>
      <c r="C396" s="11" t="s">
        <v>2930</v>
      </c>
      <c r="D396" s="7">
        <v>2</v>
      </c>
      <c r="E396" s="12">
        <f t="shared" si="18"/>
        <v>4000</v>
      </c>
      <c r="F396" s="13">
        <f t="shared" si="19"/>
        <v>8000</v>
      </c>
      <c r="G396" s="14">
        <f>Data_input!$F396*IF(Data_input!$E396&lt;3000,70%,60%)</f>
        <v>4800</v>
      </c>
      <c r="H396" s="14">
        <f>Data_input!$F396*10%</f>
        <v>800</v>
      </c>
      <c r="I396" s="14">
        <f>Data_input!$F396*10%</f>
        <v>800</v>
      </c>
      <c r="J396" s="14">
        <f>SUM(Table1[[#This Row],[COGS]:[OPERATIONAL COST]])</f>
        <v>6400</v>
      </c>
      <c r="K396" s="14">
        <f>Data_input!$F396-Data_input!$G396-Data_input!$H396-Data_input!$I396</f>
        <v>1600</v>
      </c>
      <c r="L396" s="15" t="s">
        <v>2943</v>
      </c>
      <c r="M396" s="16" t="str">
        <f>TEXT(Table1[[#This Row],[DATE]],"mmm")</f>
        <v>Feb</v>
      </c>
      <c r="N396" s="7">
        <f t="shared" si="20"/>
        <v>2022</v>
      </c>
      <c r="O396" s="7">
        <f>IF(COUNTIF(B$4:$B396,B396)=1,1,0)</f>
        <v>1</v>
      </c>
      <c r="P396" s="8" t="s">
        <v>2919</v>
      </c>
      <c r="Q396" s="9"/>
    </row>
    <row r="397" spans="1:17" x14ac:dyDescent="0.25">
      <c r="A397" s="17">
        <v>44602</v>
      </c>
      <c r="B397" s="11" t="s">
        <v>326</v>
      </c>
      <c r="C397" s="11" t="s">
        <v>2930</v>
      </c>
      <c r="D397" s="7">
        <v>1</v>
      </c>
      <c r="E397" s="12">
        <f t="shared" si="18"/>
        <v>4000</v>
      </c>
      <c r="F397" s="13">
        <f t="shared" si="19"/>
        <v>4000</v>
      </c>
      <c r="G397" s="14">
        <f>Data_input!$F397*IF(Data_input!$E397&lt;3000,70%,60%)</f>
        <v>2400</v>
      </c>
      <c r="H397" s="14">
        <f>Data_input!$F397*10%</f>
        <v>400</v>
      </c>
      <c r="I397" s="14">
        <f>Data_input!$F397*10%</f>
        <v>400</v>
      </c>
      <c r="J397" s="14">
        <f>SUM(Table1[[#This Row],[COGS]:[OPERATIONAL COST]])</f>
        <v>3200</v>
      </c>
      <c r="K397" s="14">
        <f>Data_input!$F397-Data_input!$G397-Data_input!$H397-Data_input!$I397</f>
        <v>800</v>
      </c>
      <c r="L397" s="8" t="s">
        <v>2943</v>
      </c>
      <c r="M397" s="16" t="str">
        <f>TEXT(Table1[[#This Row],[DATE]],"mmm")</f>
        <v>Feb</v>
      </c>
      <c r="N397" s="7">
        <f t="shared" si="20"/>
        <v>2022</v>
      </c>
      <c r="O397" s="7">
        <f>IF(COUNTIF(B$4:$B397,B397)=1,1,0)</f>
        <v>0</v>
      </c>
      <c r="P397" s="8" t="s">
        <v>2919</v>
      </c>
      <c r="Q397" s="9"/>
    </row>
    <row r="398" spans="1:17" x14ac:dyDescent="0.25">
      <c r="A398" s="17">
        <v>44602</v>
      </c>
      <c r="B398" s="11" t="s">
        <v>326</v>
      </c>
      <c r="C398" s="11" t="s">
        <v>2930</v>
      </c>
      <c r="D398" s="7">
        <v>4</v>
      </c>
      <c r="E398" s="12">
        <f t="shared" si="18"/>
        <v>4000</v>
      </c>
      <c r="F398" s="13">
        <f t="shared" si="19"/>
        <v>16000</v>
      </c>
      <c r="G398" s="14">
        <f>Data_input!$F398*IF(Data_input!$E398&lt;3000,70%,60%)</f>
        <v>9600</v>
      </c>
      <c r="H398" s="14">
        <f>Data_input!$F398*10%</f>
        <v>1600</v>
      </c>
      <c r="I398" s="14">
        <f>Data_input!$F398*10%</f>
        <v>1600</v>
      </c>
      <c r="J398" s="14">
        <f>SUM(Table1[[#This Row],[COGS]:[OPERATIONAL COST]])</f>
        <v>12800</v>
      </c>
      <c r="K398" s="14">
        <f>Data_input!$F398-Data_input!$G398-Data_input!$H398-Data_input!$I398</f>
        <v>3200</v>
      </c>
      <c r="L398" s="15" t="s">
        <v>2943</v>
      </c>
      <c r="M398" s="16" t="str">
        <f>TEXT(Table1[[#This Row],[DATE]],"mmm")</f>
        <v>Feb</v>
      </c>
      <c r="N398" s="7">
        <f t="shared" si="20"/>
        <v>2022</v>
      </c>
      <c r="O398" s="7">
        <f>IF(COUNTIF(B$4:$B398,B398)=1,1,0)</f>
        <v>0</v>
      </c>
      <c r="P398" s="8" t="s">
        <v>2919</v>
      </c>
      <c r="Q398" s="9"/>
    </row>
    <row r="399" spans="1:17" x14ac:dyDescent="0.25">
      <c r="A399" s="17">
        <v>44603</v>
      </c>
      <c r="B399" s="11" t="s">
        <v>327</v>
      </c>
      <c r="C399" s="11" t="s">
        <v>2924</v>
      </c>
      <c r="D399" s="7">
        <v>6</v>
      </c>
      <c r="E399" s="12">
        <f t="shared" si="18"/>
        <v>3500</v>
      </c>
      <c r="F399" s="13">
        <f t="shared" si="19"/>
        <v>21000</v>
      </c>
      <c r="G399" s="14">
        <f>Data_input!$F399*IF(Data_input!$E399&lt;3000,70%,60%)</f>
        <v>12600</v>
      </c>
      <c r="H399" s="14">
        <f>Data_input!$F399*10%</f>
        <v>2100</v>
      </c>
      <c r="I399" s="14">
        <f>Data_input!$F399*10%</f>
        <v>2100</v>
      </c>
      <c r="J399" s="14">
        <f>SUM(Table1[[#This Row],[COGS]:[OPERATIONAL COST]])</f>
        <v>16800</v>
      </c>
      <c r="K399" s="14">
        <f>Data_input!$F399-Data_input!$G399-Data_input!$H399-Data_input!$I399</f>
        <v>4200</v>
      </c>
      <c r="L399" s="8" t="s">
        <v>2943</v>
      </c>
      <c r="M399" s="16" t="str">
        <f>TEXT(Table1[[#This Row],[DATE]],"mmm")</f>
        <v>Feb</v>
      </c>
      <c r="N399" s="7">
        <f t="shared" si="20"/>
        <v>2022</v>
      </c>
      <c r="O399" s="7">
        <f>IF(COUNTIF(B$4:$B399,B399)=1,1,0)</f>
        <v>1</v>
      </c>
      <c r="P399" s="8" t="s">
        <v>2919</v>
      </c>
      <c r="Q399" s="9"/>
    </row>
    <row r="400" spans="1:17" x14ac:dyDescent="0.25">
      <c r="A400" s="17">
        <v>44603</v>
      </c>
      <c r="B400" s="11" t="s">
        <v>328</v>
      </c>
      <c r="C400" s="11" t="s">
        <v>2925</v>
      </c>
      <c r="D400" s="7">
        <v>8</v>
      </c>
      <c r="E400" s="12">
        <f t="shared" si="18"/>
        <v>1200</v>
      </c>
      <c r="F400" s="13">
        <f t="shared" si="19"/>
        <v>9600</v>
      </c>
      <c r="G400" s="14">
        <f>Data_input!$F400*IF(Data_input!$E400&lt;3000,70%,60%)</f>
        <v>6720</v>
      </c>
      <c r="H400" s="14">
        <f>Data_input!$F400*10%</f>
        <v>960</v>
      </c>
      <c r="I400" s="14">
        <f>Data_input!$F400*10%</f>
        <v>960</v>
      </c>
      <c r="J400" s="14">
        <f>SUM(Table1[[#This Row],[COGS]:[OPERATIONAL COST]])</f>
        <v>8640</v>
      </c>
      <c r="K400" s="14">
        <f>Data_input!$F400-Data_input!$G400-Data_input!$H400-Data_input!$I400</f>
        <v>960</v>
      </c>
      <c r="L400" s="15" t="s">
        <v>2948</v>
      </c>
      <c r="M400" s="16" t="str">
        <f>TEXT(Table1[[#This Row],[DATE]],"mmm")</f>
        <v>Feb</v>
      </c>
      <c r="N400" s="7">
        <f t="shared" si="20"/>
        <v>2022</v>
      </c>
      <c r="O400" s="7">
        <f>IF(COUNTIF(B$4:$B400,B400)=1,1,0)</f>
        <v>1</v>
      </c>
      <c r="P400" s="8" t="s">
        <v>2919</v>
      </c>
      <c r="Q400" s="9"/>
    </row>
    <row r="401" spans="1:17" x14ac:dyDescent="0.25">
      <c r="A401" s="17">
        <v>44603</v>
      </c>
      <c r="B401" s="11" t="s">
        <v>329</v>
      </c>
      <c r="C401" s="11" t="s">
        <v>2926</v>
      </c>
      <c r="D401" s="7">
        <v>9</v>
      </c>
      <c r="E401" s="12">
        <f t="shared" si="18"/>
        <v>450</v>
      </c>
      <c r="F401" s="13">
        <f t="shared" si="19"/>
        <v>4050</v>
      </c>
      <c r="G401" s="14">
        <f>Data_input!$F401*IF(Data_input!$E401&lt;3000,70%,60%)</f>
        <v>2835</v>
      </c>
      <c r="H401" s="14">
        <f>Data_input!$F401*10%</f>
        <v>405</v>
      </c>
      <c r="I401" s="14">
        <f>Data_input!$F401*10%</f>
        <v>405</v>
      </c>
      <c r="J401" s="14">
        <f>SUM(Table1[[#This Row],[COGS]:[OPERATIONAL COST]])</f>
        <v>3645</v>
      </c>
      <c r="K401" s="14">
        <f>Data_input!$F401-Data_input!$G401-Data_input!$H401-Data_input!$I401</f>
        <v>405</v>
      </c>
      <c r="L401" s="8" t="s">
        <v>2944</v>
      </c>
      <c r="M401" s="16" t="str">
        <f>TEXT(Table1[[#This Row],[DATE]],"mmm")</f>
        <v>Feb</v>
      </c>
      <c r="N401" s="7">
        <f t="shared" si="20"/>
        <v>2022</v>
      </c>
      <c r="O401" s="7">
        <f>IF(COUNTIF(B$4:$B401,B401)=1,1,0)</f>
        <v>1</v>
      </c>
      <c r="P401" s="8" t="s">
        <v>2919</v>
      </c>
      <c r="Q401" s="9"/>
    </row>
    <row r="402" spans="1:17" x14ac:dyDescent="0.25">
      <c r="A402" s="17">
        <v>44603</v>
      </c>
      <c r="B402" s="11" t="s">
        <v>330</v>
      </c>
      <c r="C402" s="11" t="s">
        <v>2927</v>
      </c>
      <c r="D402" s="7">
        <v>10</v>
      </c>
      <c r="E402" s="12">
        <f t="shared" si="18"/>
        <v>500</v>
      </c>
      <c r="F402" s="13">
        <f t="shared" si="19"/>
        <v>5000</v>
      </c>
      <c r="G402" s="14">
        <f>Data_input!$F402*IF(Data_input!$E402&lt;3000,70%,60%)</f>
        <v>3500</v>
      </c>
      <c r="H402" s="14">
        <f>Data_input!$F402*10%</f>
        <v>500</v>
      </c>
      <c r="I402" s="14">
        <f>Data_input!$F402*10%</f>
        <v>500</v>
      </c>
      <c r="J402" s="14">
        <f>SUM(Table1[[#This Row],[COGS]:[OPERATIONAL COST]])</f>
        <v>4500</v>
      </c>
      <c r="K402" s="14">
        <f>Data_input!$F402-Data_input!$G402-Data_input!$H402-Data_input!$I402</f>
        <v>500</v>
      </c>
      <c r="L402" s="15" t="s">
        <v>2945</v>
      </c>
      <c r="M402" s="16" t="str">
        <f>TEXT(Table1[[#This Row],[DATE]],"mmm")</f>
        <v>Feb</v>
      </c>
      <c r="N402" s="7">
        <f t="shared" si="20"/>
        <v>2022</v>
      </c>
      <c r="O402" s="7">
        <f>IF(COUNTIF(B$4:$B402,B402)=1,1,0)</f>
        <v>1</v>
      </c>
      <c r="P402" s="8" t="s">
        <v>2919</v>
      </c>
      <c r="Q402" s="9"/>
    </row>
    <row r="403" spans="1:17" x14ac:dyDescent="0.25">
      <c r="A403" s="17">
        <v>44603</v>
      </c>
      <c r="B403" s="11" t="s">
        <v>331</v>
      </c>
      <c r="C403" s="11" t="s">
        <v>2928</v>
      </c>
      <c r="D403" s="7">
        <v>12</v>
      </c>
      <c r="E403" s="12">
        <f t="shared" si="18"/>
        <v>1000</v>
      </c>
      <c r="F403" s="13">
        <f t="shared" si="19"/>
        <v>12000</v>
      </c>
      <c r="G403" s="14">
        <f>Data_input!$F403*IF(Data_input!$E403&lt;3000,70%,60%)</f>
        <v>8400</v>
      </c>
      <c r="H403" s="14">
        <f>Data_input!$F403*10%</f>
        <v>1200</v>
      </c>
      <c r="I403" s="14">
        <f>Data_input!$F403*10%</f>
        <v>1200</v>
      </c>
      <c r="J403" s="14">
        <f>SUM(Table1[[#This Row],[COGS]:[OPERATIONAL COST]])</f>
        <v>10800</v>
      </c>
      <c r="K403" s="14">
        <f>Data_input!$F403-Data_input!$G403-Data_input!$H403-Data_input!$I403</f>
        <v>1200</v>
      </c>
      <c r="L403" s="8" t="s">
        <v>2943</v>
      </c>
      <c r="M403" s="16" t="str">
        <f>TEXT(Table1[[#This Row],[DATE]],"mmm")</f>
        <v>Feb</v>
      </c>
      <c r="N403" s="7">
        <f t="shared" si="20"/>
        <v>2022</v>
      </c>
      <c r="O403" s="7">
        <f>IF(COUNTIF(B$4:$B403,B403)=1,1,0)</f>
        <v>1</v>
      </c>
      <c r="P403" s="8" t="s">
        <v>2919</v>
      </c>
      <c r="Q403" s="9"/>
    </row>
    <row r="404" spans="1:17" x14ac:dyDescent="0.25">
      <c r="A404" s="17">
        <v>44603</v>
      </c>
      <c r="B404" s="11" t="s">
        <v>332</v>
      </c>
      <c r="C404" s="11" t="s">
        <v>2928</v>
      </c>
      <c r="D404" s="7">
        <v>5</v>
      </c>
      <c r="E404" s="12">
        <f t="shared" si="18"/>
        <v>1000</v>
      </c>
      <c r="F404" s="13">
        <f t="shared" si="19"/>
        <v>5000</v>
      </c>
      <c r="G404" s="14">
        <f>Data_input!$F404*IF(Data_input!$E404&lt;3000,70%,60%)</f>
        <v>3500</v>
      </c>
      <c r="H404" s="14">
        <f>Data_input!$F404*10%</f>
        <v>500</v>
      </c>
      <c r="I404" s="14">
        <f>Data_input!$F404*10%</f>
        <v>500</v>
      </c>
      <c r="J404" s="14">
        <f>SUM(Table1[[#This Row],[COGS]:[OPERATIONAL COST]])</f>
        <v>4500</v>
      </c>
      <c r="K404" s="14">
        <f>Data_input!$F404-Data_input!$G404-Data_input!$H404-Data_input!$I404</f>
        <v>500</v>
      </c>
      <c r="L404" s="15" t="s">
        <v>2948</v>
      </c>
      <c r="M404" s="16" t="str">
        <f>TEXT(Table1[[#This Row],[DATE]],"mmm")</f>
        <v>Feb</v>
      </c>
      <c r="N404" s="7">
        <f t="shared" si="20"/>
        <v>2022</v>
      </c>
      <c r="O404" s="7">
        <f>IF(COUNTIF(B$4:$B404,B404)=1,1,0)</f>
        <v>1</v>
      </c>
      <c r="P404" s="8" t="s">
        <v>2918</v>
      </c>
      <c r="Q404" s="9"/>
    </row>
    <row r="405" spans="1:17" x14ac:dyDescent="0.25">
      <c r="A405" s="17">
        <v>44603</v>
      </c>
      <c r="B405" s="11" t="s">
        <v>333</v>
      </c>
      <c r="C405" s="11" t="s">
        <v>2930</v>
      </c>
      <c r="D405" s="7">
        <v>1</v>
      </c>
      <c r="E405" s="12">
        <f t="shared" si="18"/>
        <v>4000</v>
      </c>
      <c r="F405" s="13">
        <f t="shared" si="19"/>
        <v>4000</v>
      </c>
      <c r="G405" s="14">
        <f>Data_input!$F405*IF(Data_input!$E405&lt;3000,70%,60%)</f>
        <v>2400</v>
      </c>
      <c r="H405" s="14">
        <f>Data_input!$F405*10%</f>
        <v>400</v>
      </c>
      <c r="I405" s="14">
        <f>Data_input!$F405*10%</f>
        <v>400</v>
      </c>
      <c r="J405" s="14">
        <f>SUM(Table1[[#This Row],[COGS]:[OPERATIONAL COST]])</f>
        <v>3200</v>
      </c>
      <c r="K405" s="14">
        <f>Data_input!$F405-Data_input!$G405-Data_input!$H405-Data_input!$I405</f>
        <v>800</v>
      </c>
      <c r="L405" s="8" t="s">
        <v>2944</v>
      </c>
      <c r="M405" s="16" t="str">
        <f>TEXT(Table1[[#This Row],[DATE]],"mmm")</f>
        <v>Feb</v>
      </c>
      <c r="N405" s="7">
        <f t="shared" si="20"/>
        <v>2022</v>
      </c>
      <c r="O405" s="7">
        <f>IF(COUNTIF(B$4:$B405,B405)=1,1,0)</f>
        <v>1</v>
      </c>
      <c r="P405" s="8" t="s">
        <v>2919</v>
      </c>
      <c r="Q405" s="9"/>
    </row>
    <row r="406" spans="1:17" x14ac:dyDescent="0.25">
      <c r="A406" s="17">
        <v>44603</v>
      </c>
      <c r="B406" s="11" t="s">
        <v>334</v>
      </c>
      <c r="C406" s="11" t="s">
        <v>2920</v>
      </c>
      <c r="D406" s="7">
        <v>1</v>
      </c>
      <c r="E406" s="12">
        <f t="shared" si="18"/>
        <v>1000</v>
      </c>
      <c r="F406" s="13">
        <f t="shared" si="19"/>
        <v>1000</v>
      </c>
      <c r="G406" s="14">
        <f>Data_input!$F406*IF(Data_input!$E406&lt;3000,70%,60%)</f>
        <v>700</v>
      </c>
      <c r="H406" s="14">
        <f>Data_input!$F406*10%</f>
        <v>100</v>
      </c>
      <c r="I406" s="14">
        <f>Data_input!$F406*10%</f>
        <v>100</v>
      </c>
      <c r="J406" s="14">
        <f>SUM(Table1[[#This Row],[COGS]:[OPERATIONAL COST]])</f>
        <v>900</v>
      </c>
      <c r="K406" s="14">
        <f>Data_input!$F406-Data_input!$G406-Data_input!$H406-Data_input!$I406</f>
        <v>100</v>
      </c>
      <c r="L406" s="15" t="s">
        <v>2948</v>
      </c>
      <c r="M406" s="16" t="str">
        <f>TEXT(Table1[[#This Row],[DATE]],"mmm")</f>
        <v>Feb</v>
      </c>
      <c r="N406" s="7">
        <f t="shared" si="20"/>
        <v>2022</v>
      </c>
      <c r="O406" s="7">
        <f>IF(COUNTIF(B$4:$B406,B406)=1,1,0)</f>
        <v>1</v>
      </c>
      <c r="P406" s="8" t="s">
        <v>2919</v>
      </c>
      <c r="Q406" s="9"/>
    </row>
    <row r="407" spans="1:17" x14ac:dyDescent="0.25">
      <c r="A407" s="17">
        <v>44604</v>
      </c>
      <c r="B407" s="11" t="s">
        <v>335</v>
      </c>
      <c r="C407" s="11" t="s">
        <v>2923</v>
      </c>
      <c r="D407" s="7">
        <v>1</v>
      </c>
      <c r="E407" s="12">
        <f t="shared" si="18"/>
        <v>2500</v>
      </c>
      <c r="F407" s="13">
        <f t="shared" si="19"/>
        <v>2500</v>
      </c>
      <c r="G407" s="14">
        <f>Data_input!$F407*IF(Data_input!$E407&lt;3000,70%,60%)</f>
        <v>1750</v>
      </c>
      <c r="H407" s="14">
        <f>Data_input!$F407*10%</f>
        <v>250</v>
      </c>
      <c r="I407" s="14">
        <f>Data_input!$F407*10%</f>
        <v>250</v>
      </c>
      <c r="J407" s="14">
        <f>SUM(Table1[[#This Row],[COGS]:[OPERATIONAL COST]])</f>
        <v>2250</v>
      </c>
      <c r="K407" s="14">
        <f>Data_input!$F407-Data_input!$G407-Data_input!$H407-Data_input!$I407</f>
        <v>250</v>
      </c>
      <c r="L407" s="8" t="s">
        <v>2944</v>
      </c>
      <c r="M407" s="16" t="str">
        <f>TEXT(Table1[[#This Row],[DATE]],"mmm")</f>
        <v>Feb</v>
      </c>
      <c r="N407" s="7">
        <f t="shared" si="20"/>
        <v>2022</v>
      </c>
      <c r="O407" s="7">
        <f>IF(COUNTIF(B$4:$B407,B407)=1,1,0)</f>
        <v>1</v>
      </c>
      <c r="P407" s="8" t="s">
        <v>2919</v>
      </c>
      <c r="Q407" s="9"/>
    </row>
    <row r="408" spans="1:17" x14ac:dyDescent="0.25">
      <c r="A408" s="17">
        <v>44604</v>
      </c>
      <c r="B408" s="11" t="s">
        <v>336</v>
      </c>
      <c r="C408" s="11" t="s">
        <v>2920</v>
      </c>
      <c r="D408" s="7">
        <v>2</v>
      </c>
      <c r="E408" s="12">
        <f t="shared" si="18"/>
        <v>1000</v>
      </c>
      <c r="F408" s="13">
        <f t="shared" si="19"/>
        <v>2000</v>
      </c>
      <c r="G408" s="14">
        <f>Data_input!$F408*IF(Data_input!$E408&lt;3000,70%,60%)</f>
        <v>1400</v>
      </c>
      <c r="H408" s="14">
        <f>Data_input!$F408*10%</f>
        <v>200</v>
      </c>
      <c r="I408" s="14">
        <f>Data_input!$F408*10%</f>
        <v>200</v>
      </c>
      <c r="J408" s="14">
        <f>SUM(Table1[[#This Row],[COGS]:[OPERATIONAL COST]])</f>
        <v>1800</v>
      </c>
      <c r="K408" s="14">
        <f>Data_input!$F408-Data_input!$G408-Data_input!$H408-Data_input!$I408</f>
        <v>200</v>
      </c>
      <c r="L408" s="15" t="s">
        <v>2946</v>
      </c>
      <c r="M408" s="16" t="str">
        <f>TEXT(Table1[[#This Row],[DATE]],"mmm")</f>
        <v>Feb</v>
      </c>
      <c r="N408" s="7">
        <f t="shared" si="20"/>
        <v>2022</v>
      </c>
      <c r="O408" s="7">
        <f>IF(COUNTIF(B$4:$B408,B408)=1,1,0)</f>
        <v>1</v>
      </c>
      <c r="P408" s="8" t="s">
        <v>2918</v>
      </c>
      <c r="Q408" s="9"/>
    </row>
    <row r="409" spans="1:17" x14ac:dyDescent="0.25">
      <c r="A409" s="17">
        <v>44604</v>
      </c>
      <c r="B409" s="11" t="s">
        <v>337</v>
      </c>
      <c r="C409" s="11" t="s">
        <v>2923</v>
      </c>
      <c r="D409" s="7">
        <v>5</v>
      </c>
      <c r="E409" s="12">
        <f t="shared" si="18"/>
        <v>2500</v>
      </c>
      <c r="F409" s="13">
        <f t="shared" si="19"/>
        <v>12500</v>
      </c>
      <c r="G409" s="14">
        <f>Data_input!$F409*IF(Data_input!$E409&lt;3000,70%,60%)</f>
        <v>8750</v>
      </c>
      <c r="H409" s="14">
        <f>Data_input!$F409*10%</f>
        <v>1250</v>
      </c>
      <c r="I409" s="14">
        <f>Data_input!$F409*10%</f>
        <v>1250</v>
      </c>
      <c r="J409" s="14">
        <f>SUM(Table1[[#This Row],[COGS]:[OPERATIONAL COST]])</f>
        <v>11250</v>
      </c>
      <c r="K409" s="14">
        <f>Data_input!$F409-Data_input!$G409-Data_input!$H409-Data_input!$I409</f>
        <v>1250</v>
      </c>
      <c r="L409" s="8" t="s">
        <v>2947</v>
      </c>
      <c r="M409" s="16" t="str">
        <f>TEXT(Table1[[#This Row],[DATE]],"mmm")</f>
        <v>Feb</v>
      </c>
      <c r="N409" s="7">
        <f t="shared" si="20"/>
        <v>2022</v>
      </c>
      <c r="O409" s="7">
        <f>IF(COUNTIF(B$4:$B409,B409)=1,1,0)</f>
        <v>1</v>
      </c>
      <c r="P409" s="8" t="s">
        <v>2919</v>
      </c>
      <c r="Q409" s="9"/>
    </row>
    <row r="410" spans="1:17" x14ac:dyDescent="0.25">
      <c r="A410" s="17">
        <v>44604</v>
      </c>
      <c r="B410" s="11" t="s">
        <v>338</v>
      </c>
      <c r="C410" s="11" t="s">
        <v>2930</v>
      </c>
      <c r="D410" s="7">
        <v>7</v>
      </c>
      <c r="E410" s="12">
        <f t="shared" si="18"/>
        <v>4000</v>
      </c>
      <c r="F410" s="13">
        <f t="shared" si="19"/>
        <v>28000</v>
      </c>
      <c r="G410" s="14">
        <f>Data_input!$F410*IF(Data_input!$E410&lt;3000,70%,60%)</f>
        <v>16800</v>
      </c>
      <c r="H410" s="14">
        <f>Data_input!$F410*10%</f>
        <v>2800</v>
      </c>
      <c r="I410" s="14">
        <f>Data_input!$F410*10%</f>
        <v>2800</v>
      </c>
      <c r="J410" s="14">
        <f>SUM(Table1[[#This Row],[COGS]:[OPERATIONAL COST]])</f>
        <v>22400</v>
      </c>
      <c r="K410" s="14">
        <f>Data_input!$F410-Data_input!$G410-Data_input!$H410-Data_input!$I410</f>
        <v>5600</v>
      </c>
      <c r="L410" s="15" t="s">
        <v>2945</v>
      </c>
      <c r="M410" s="16" t="str">
        <f>TEXT(Table1[[#This Row],[DATE]],"mmm")</f>
        <v>Feb</v>
      </c>
      <c r="N410" s="7">
        <f t="shared" si="20"/>
        <v>2022</v>
      </c>
      <c r="O410" s="7">
        <f>IF(COUNTIF(B$4:$B410,B410)=1,1,0)</f>
        <v>1</v>
      </c>
      <c r="P410" s="8" t="s">
        <v>2919</v>
      </c>
      <c r="Q410" s="9"/>
    </row>
    <row r="411" spans="1:17" x14ac:dyDescent="0.25">
      <c r="A411" s="17">
        <v>44604</v>
      </c>
      <c r="B411" s="11" t="s">
        <v>339</v>
      </c>
      <c r="C411" s="11" t="s">
        <v>2924</v>
      </c>
      <c r="D411" s="7">
        <v>8</v>
      </c>
      <c r="E411" s="12">
        <f t="shared" si="18"/>
        <v>3500</v>
      </c>
      <c r="F411" s="13">
        <f t="shared" si="19"/>
        <v>28000</v>
      </c>
      <c r="G411" s="14">
        <f>Data_input!$F411*IF(Data_input!$E411&lt;3000,70%,60%)</f>
        <v>16800</v>
      </c>
      <c r="H411" s="14">
        <f>Data_input!$F411*10%</f>
        <v>2800</v>
      </c>
      <c r="I411" s="14">
        <f>Data_input!$F411*10%</f>
        <v>2800</v>
      </c>
      <c r="J411" s="14">
        <f>SUM(Table1[[#This Row],[COGS]:[OPERATIONAL COST]])</f>
        <v>22400</v>
      </c>
      <c r="K411" s="14">
        <f>Data_input!$F411-Data_input!$G411-Data_input!$H411-Data_input!$I411</f>
        <v>5600</v>
      </c>
      <c r="L411" s="8" t="s">
        <v>2943</v>
      </c>
      <c r="M411" s="16" t="str">
        <f>TEXT(Table1[[#This Row],[DATE]],"mmm")</f>
        <v>Feb</v>
      </c>
      <c r="N411" s="7">
        <f t="shared" si="20"/>
        <v>2022</v>
      </c>
      <c r="O411" s="7">
        <f>IF(COUNTIF(B$4:$B411,B411)=1,1,0)</f>
        <v>1</v>
      </c>
      <c r="P411" s="8" t="s">
        <v>2919</v>
      </c>
      <c r="Q411" s="9"/>
    </row>
    <row r="412" spans="1:17" x14ac:dyDescent="0.25">
      <c r="A412" s="17">
        <v>44604</v>
      </c>
      <c r="B412" s="11" t="s">
        <v>340</v>
      </c>
      <c r="C412" s="11" t="s">
        <v>2925</v>
      </c>
      <c r="D412" s="7">
        <v>1</v>
      </c>
      <c r="E412" s="12">
        <f t="shared" si="18"/>
        <v>1200</v>
      </c>
      <c r="F412" s="13">
        <f t="shared" si="19"/>
        <v>1200</v>
      </c>
      <c r="G412" s="14">
        <f>Data_input!$F412*IF(Data_input!$E412&lt;3000,70%,60%)</f>
        <v>840</v>
      </c>
      <c r="H412" s="14">
        <f>Data_input!$F412*10%</f>
        <v>120</v>
      </c>
      <c r="I412" s="14">
        <f>Data_input!$F412*10%</f>
        <v>120</v>
      </c>
      <c r="J412" s="14">
        <f>SUM(Table1[[#This Row],[COGS]:[OPERATIONAL COST]])</f>
        <v>1080</v>
      </c>
      <c r="K412" s="14">
        <f>Data_input!$F412-Data_input!$G412-Data_input!$H412-Data_input!$I412</f>
        <v>120</v>
      </c>
      <c r="L412" s="15" t="s">
        <v>2948</v>
      </c>
      <c r="M412" s="16" t="str">
        <f>TEXT(Table1[[#This Row],[DATE]],"mmm")</f>
        <v>Feb</v>
      </c>
      <c r="N412" s="7">
        <f t="shared" si="20"/>
        <v>2022</v>
      </c>
      <c r="O412" s="7">
        <f>IF(COUNTIF(B$4:$B412,B412)=1,1,0)</f>
        <v>1</v>
      </c>
      <c r="P412" s="8" t="s">
        <v>2919</v>
      </c>
      <c r="Q412" s="9"/>
    </row>
    <row r="413" spans="1:17" x14ac:dyDescent="0.25">
      <c r="A413" s="17">
        <v>44604</v>
      </c>
      <c r="B413" s="11" t="s">
        <v>341</v>
      </c>
      <c r="C413" s="11" t="s">
        <v>2926</v>
      </c>
      <c r="D413" s="7">
        <v>1</v>
      </c>
      <c r="E413" s="12">
        <f t="shared" si="18"/>
        <v>450</v>
      </c>
      <c r="F413" s="13">
        <f t="shared" si="19"/>
        <v>450</v>
      </c>
      <c r="G413" s="14">
        <f>Data_input!$F413*IF(Data_input!$E413&lt;3000,70%,60%)</f>
        <v>315</v>
      </c>
      <c r="H413" s="14">
        <f>Data_input!$F413*10%</f>
        <v>45</v>
      </c>
      <c r="I413" s="14">
        <f>Data_input!$F413*10%</f>
        <v>45</v>
      </c>
      <c r="J413" s="14">
        <f>SUM(Table1[[#This Row],[COGS]:[OPERATIONAL COST]])</f>
        <v>405</v>
      </c>
      <c r="K413" s="14">
        <f>Data_input!$F413-Data_input!$G413-Data_input!$H413-Data_input!$I413</f>
        <v>45</v>
      </c>
      <c r="L413" s="8" t="s">
        <v>2944</v>
      </c>
      <c r="M413" s="16" t="str">
        <f>TEXT(Table1[[#This Row],[DATE]],"mmm")</f>
        <v>Feb</v>
      </c>
      <c r="N413" s="7">
        <f t="shared" si="20"/>
        <v>2022</v>
      </c>
      <c r="O413" s="7">
        <f>IF(COUNTIF(B$4:$B413,B413)=1,1,0)</f>
        <v>1</v>
      </c>
      <c r="P413" s="8" t="s">
        <v>2919</v>
      </c>
      <c r="Q413" s="9"/>
    </row>
    <row r="414" spans="1:17" x14ac:dyDescent="0.25">
      <c r="A414" s="17">
        <v>44604</v>
      </c>
      <c r="B414" s="11" t="s">
        <v>342</v>
      </c>
      <c r="C414" s="11" t="s">
        <v>2920</v>
      </c>
      <c r="D414" s="7">
        <v>2</v>
      </c>
      <c r="E414" s="12">
        <f t="shared" si="18"/>
        <v>1000</v>
      </c>
      <c r="F414" s="13">
        <f t="shared" si="19"/>
        <v>2000</v>
      </c>
      <c r="G414" s="14">
        <f>Data_input!$F414*IF(Data_input!$E414&lt;3000,70%,60%)</f>
        <v>1400</v>
      </c>
      <c r="H414" s="14">
        <f>Data_input!$F414*10%</f>
        <v>200</v>
      </c>
      <c r="I414" s="14">
        <f>Data_input!$F414*10%</f>
        <v>200</v>
      </c>
      <c r="J414" s="14">
        <f>SUM(Table1[[#This Row],[COGS]:[OPERATIONAL COST]])</f>
        <v>1800</v>
      </c>
      <c r="K414" s="14">
        <f>Data_input!$F414-Data_input!$G414-Data_input!$H414-Data_input!$I414</f>
        <v>200</v>
      </c>
      <c r="L414" s="15" t="s">
        <v>2943</v>
      </c>
      <c r="M414" s="16" t="str">
        <f>TEXT(Table1[[#This Row],[DATE]],"mmm")</f>
        <v>Feb</v>
      </c>
      <c r="N414" s="7">
        <f t="shared" si="20"/>
        <v>2022</v>
      </c>
      <c r="O414" s="7">
        <f>IF(COUNTIF(B$4:$B414,B414)=1,1,0)</f>
        <v>1</v>
      </c>
      <c r="P414" s="8" t="s">
        <v>2919</v>
      </c>
      <c r="Q414" s="9"/>
    </row>
    <row r="415" spans="1:17" x14ac:dyDescent="0.25">
      <c r="A415" s="17">
        <v>44604</v>
      </c>
      <c r="B415" s="11" t="s">
        <v>342</v>
      </c>
      <c r="C415" s="11" t="s">
        <v>2930</v>
      </c>
      <c r="D415" s="7">
        <v>3</v>
      </c>
      <c r="E415" s="12">
        <f t="shared" si="18"/>
        <v>4000</v>
      </c>
      <c r="F415" s="13">
        <f t="shared" si="19"/>
        <v>12000</v>
      </c>
      <c r="G415" s="14">
        <f>Data_input!$F415*IF(Data_input!$E415&lt;3000,70%,60%)</f>
        <v>7200</v>
      </c>
      <c r="H415" s="14">
        <f>Data_input!$F415*10%</f>
        <v>1200</v>
      </c>
      <c r="I415" s="14">
        <f>Data_input!$F415*10%</f>
        <v>1200</v>
      </c>
      <c r="J415" s="14">
        <f>SUM(Table1[[#This Row],[COGS]:[OPERATIONAL COST]])</f>
        <v>9600</v>
      </c>
      <c r="K415" s="14">
        <f>Data_input!$F415-Data_input!$G415-Data_input!$H415-Data_input!$I415</f>
        <v>2400</v>
      </c>
      <c r="L415" s="8" t="s">
        <v>2943</v>
      </c>
      <c r="M415" s="16" t="str">
        <f>TEXT(Table1[[#This Row],[DATE]],"mmm")</f>
        <v>Feb</v>
      </c>
      <c r="N415" s="7">
        <f t="shared" si="20"/>
        <v>2022</v>
      </c>
      <c r="O415" s="7">
        <f>IF(COUNTIF(B$4:$B415,B415)=1,1,0)</f>
        <v>0</v>
      </c>
      <c r="P415" s="8" t="s">
        <v>2919</v>
      </c>
      <c r="Q415" s="9"/>
    </row>
    <row r="416" spans="1:17" x14ac:dyDescent="0.25">
      <c r="A416" s="17">
        <v>44604</v>
      </c>
      <c r="B416" s="11" t="s">
        <v>342</v>
      </c>
      <c r="C416" s="11" t="s">
        <v>2923</v>
      </c>
      <c r="D416" s="7">
        <v>4</v>
      </c>
      <c r="E416" s="12">
        <f t="shared" si="18"/>
        <v>2500</v>
      </c>
      <c r="F416" s="13">
        <f t="shared" si="19"/>
        <v>10000</v>
      </c>
      <c r="G416" s="14">
        <f>Data_input!$F416*IF(Data_input!$E416&lt;3000,70%,60%)</f>
        <v>7000</v>
      </c>
      <c r="H416" s="14">
        <f>Data_input!$F416*10%</f>
        <v>1000</v>
      </c>
      <c r="I416" s="14">
        <f>Data_input!$F416*10%</f>
        <v>1000</v>
      </c>
      <c r="J416" s="14">
        <f>SUM(Table1[[#This Row],[COGS]:[OPERATIONAL COST]])</f>
        <v>9000</v>
      </c>
      <c r="K416" s="14">
        <f>Data_input!$F416-Data_input!$G416-Data_input!$H416-Data_input!$I416</f>
        <v>1000</v>
      </c>
      <c r="L416" s="15" t="s">
        <v>2943</v>
      </c>
      <c r="M416" s="16" t="str">
        <f>TEXT(Table1[[#This Row],[DATE]],"mmm")</f>
        <v>Feb</v>
      </c>
      <c r="N416" s="7">
        <f t="shared" si="20"/>
        <v>2022</v>
      </c>
      <c r="O416" s="7">
        <f>IF(COUNTIF(B$4:$B416,B416)=1,1,0)</f>
        <v>0</v>
      </c>
      <c r="P416" s="8" t="s">
        <v>2919</v>
      </c>
      <c r="Q416" s="9"/>
    </row>
    <row r="417" spans="1:17" x14ac:dyDescent="0.25">
      <c r="A417" s="17">
        <v>44605</v>
      </c>
      <c r="B417" s="11" t="s">
        <v>343</v>
      </c>
      <c r="C417" s="11" t="s">
        <v>2924</v>
      </c>
      <c r="D417" s="7">
        <v>4</v>
      </c>
      <c r="E417" s="12">
        <f t="shared" si="18"/>
        <v>3500</v>
      </c>
      <c r="F417" s="13">
        <f t="shared" si="19"/>
        <v>14000</v>
      </c>
      <c r="G417" s="14">
        <f>Data_input!$F417*IF(Data_input!$E417&lt;3000,70%,60%)</f>
        <v>8400</v>
      </c>
      <c r="H417" s="14">
        <f>Data_input!$F417*10%</f>
        <v>1400</v>
      </c>
      <c r="I417" s="14">
        <f>Data_input!$F417*10%</f>
        <v>1400</v>
      </c>
      <c r="J417" s="14">
        <f>SUM(Table1[[#This Row],[COGS]:[OPERATIONAL COST]])</f>
        <v>11200</v>
      </c>
      <c r="K417" s="14">
        <f>Data_input!$F417-Data_input!$G417-Data_input!$H417-Data_input!$I417</f>
        <v>2800</v>
      </c>
      <c r="L417" s="8" t="s">
        <v>2944</v>
      </c>
      <c r="M417" s="16" t="str">
        <f>TEXT(Table1[[#This Row],[DATE]],"mmm")</f>
        <v>Feb</v>
      </c>
      <c r="N417" s="7">
        <f t="shared" si="20"/>
        <v>2022</v>
      </c>
      <c r="O417" s="7">
        <f>IF(COUNTIF(B$4:$B417,B417)=1,1,0)</f>
        <v>1</v>
      </c>
      <c r="P417" s="8" t="s">
        <v>2918</v>
      </c>
      <c r="Q417" s="9"/>
    </row>
    <row r="418" spans="1:17" x14ac:dyDescent="0.25">
      <c r="A418" s="17">
        <v>44605</v>
      </c>
      <c r="B418" s="11" t="s">
        <v>344</v>
      </c>
      <c r="C418" s="11" t="s">
        <v>2928</v>
      </c>
      <c r="D418" s="7">
        <v>1</v>
      </c>
      <c r="E418" s="12">
        <f t="shared" si="18"/>
        <v>1000</v>
      </c>
      <c r="F418" s="13">
        <f t="shared" si="19"/>
        <v>1000</v>
      </c>
      <c r="G418" s="14">
        <f>Data_input!$F418*IF(Data_input!$E418&lt;3000,70%,60%)</f>
        <v>700</v>
      </c>
      <c r="H418" s="14">
        <f>Data_input!$F418*10%</f>
        <v>100</v>
      </c>
      <c r="I418" s="14">
        <f>Data_input!$F418*10%</f>
        <v>100</v>
      </c>
      <c r="J418" s="14">
        <f>SUM(Table1[[#This Row],[COGS]:[OPERATIONAL COST]])</f>
        <v>900</v>
      </c>
      <c r="K418" s="14">
        <f>Data_input!$F418-Data_input!$G418-Data_input!$H418-Data_input!$I418</f>
        <v>100</v>
      </c>
      <c r="L418" s="15" t="s">
        <v>2945</v>
      </c>
      <c r="M418" s="16" t="str">
        <f>TEXT(Table1[[#This Row],[DATE]],"mmm")</f>
        <v>Feb</v>
      </c>
      <c r="N418" s="7">
        <f t="shared" si="20"/>
        <v>2022</v>
      </c>
      <c r="O418" s="7">
        <f>IF(COUNTIF(B$4:$B418,B418)=1,1,0)</f>
        <v>1</v>
      </c>
      <c r="P418" s="8" t="s">
        <v>2919</v>
      </c>
      <c r="Q418" s="9"/>
    </row>
    <row r="419" spans="1:17" x14ac:dyDescent="0.25">
      <c r="A419" s="17">
        <v>44605</v>
      </c>
      <c r="B419" s="11" t="s">
        <v>345</v>
      </c>
      <c r="C419" s="11" t="s">
        <v>2926</v>
      </c>
      <c r="D419" s="7">
        <v>20</v>
      </c>
      <c r="E419" s="12">
        <f t="shared" si="18"/>
        <v>450</v>
      </c>
      <c r="F419" s="13">
        <f t="shared" si="19"/>
        <v>9000</v>
      </c>
      <c r="G419" s="14">
        <f>Data_input!$F419*IF(Data_input!$E419&lt;3000,70%,60%)</f>
        <v>6300</v>
      </c>
      <c r="H419" s="14">
        <f>Data_input!$F419*10%</f>
        <v>900</v>
      </c>
      <c r="I419" s="14">
        <f>Data_input!$F419*10%</f>
        <v>900</v>
      </c>
      <c r="J419" s="14">
        <f>SUM(Table1[[#This Row],[COGS]:[OPERATIONAL COST]])</f>
        <v>8100</v>
      </c>
      <c r="K419" s="14">
        <f>Data_input!$F419-Data_input!$G419-Data_input!$H419-Data_input!$I419</f>
        <v>900</v>
      </c>
      <c r="L419" s="8" t="s">
        <v>2943</v>
      </c>
      <c r="M419" s="16" t="str">
        <f>TEXT(Table1[[#This Row],[DATE]],"mmm")</f>
        <v>Feb</v>
      </c>
      <c r="N419" s="7">
        <f t="shared" si="20"/>
        <v>2022</v>
      </c>
      <c r="O419" s="7">
        <f>IF(COUNTIF(B$4:$B419,B419)=1,1,0)</f>
        <v>1</v>
      </c>
      <c r="P419" s="8" t="s">
        <v>2919</v>
      </c>
      <c r="Q419" s="9"/>
    </row>
    <row r="420" spans="1:17" x14ac:dyDescent="0.25">
      <c r="A420" s="17">
        <v>44605</v>
      </c>
      <c r="B420" s="11" t="s">
        <v>346</v>
      </c>
      <c r="C420" s="11" t="s">
        <v>2927</v>
      </c>
      <c r="D420" s="7">
        <v>1</v>
      </c>
      <c r="E420" s="12">
        <f t="shared" si="18"/>
        <v>500</v>
      </c>
      <c r="F420" s="13">
        <f t="shared" si="19"/>
        <v>500</v>
      </c>
      <c r="G420" s="14">
        <f>Data_input!$F420*IF(Data_input!$E420&lt;3000,70%,60%)</f>
        <v>350</v>
      </c>
      <c r="H420" s="14">
        <f>Data_input!$F420*10%</f>
        <v>50</v>
      </c>
      <c r="I420" s="14">
        <f>Data_input!$F420*10%</f>
        <v>50</v>
      </c>
      <c r="J420" s="14">
        <f>SUM(Table1[[#This Row],[COGS]:[OPERATIONAL COST]])</f>
        <v>450</v>
      </c>
      <c r="K420" s="14">
        <f>Data_input!$F420-Data_input!$G420-Data_input!$H420-Data_input!$I420</f>
        <v>50</v>
      </c>
      <c r="L420" s="15" t="s">
        <v>2948</v>
      </c>
      <c r="M420" s="16" t="str">
        <f>TEXT(Table1[[#This Row],[DATE]],"mmm")</f>
        <v>Feb</v>
      </c>
      <c r="N420" s="7">
        <f t="shared" si="20"/>
        <v>2022</v>
      </c>
      <c r="O420" s="7">
        <f>IF(COUNTIF(B$4:$B420,B420)=1,1,0)</f>
        <v>1</v>
      </c>
      <c r="P420" s="8" t="s">
        <v>2919</v>
      </c>
      <c r="Q420" s="9"/>
    </row>
    <row r="421" spans="1:17" x14ac:dyDescent="0.25">
      <c r="A421" s="17">
        <v>44605</v>
      </c>
      <c r="B421" s="11" t="s">
        <v>347</v>
      </c>
      <c r="C421" s="11" t="s">
        <v>2927</v>
      </c>
      <c r="D421" s="7">
        <v>2</v>
      </c>
      <c r="E421" s="12">
        <f t="shared" si="18"/>
        <v>500</v>
      </c>
      <c r="F421" s="13">
        <f t="shared" si="19"/>
        <v>1000</v>
      </c>
      <c r="G421" s="14">
        <f>Data_input!$F421*IF(Data_input!$E421&lt;3000,70%,60%)</f>
        <v>700</v>
      </c>
      <c r="H421" s="14">
        <f>Data_input!$F421*10%</f>
        <v>100</v>
      </c>
      <c r="I421" s="14">
        <f>Data_input!$F421*10%</f>
        <v>100</v>
      </c>
      <c r="J421" s="14">
        <f>SUM(Table1[[#This Row],[COGS]:[OPERATIONAL COST]])</f>
        <v>900</v>
      </c>
      <c r="K421" s="14">
        <f>Data_input!$F421-Data_input!$G421-Data_input!$H421-Data_input!$I421</f>
        <v>100</v>
      </c>
      <c r="L421" s="8" t="s">
        <v>2944</v>
      </c>
      <c r="M421" s="16" t="str">
        <f>TEXT(Table1[[#This Row],[DATE]],"mmm")</f>
        <v>Feb</v>
      </c>
      <c r="N421" s="7">
        <f t="shared" si="20"/>
        <v>2022</v>
      </c>
      <c r="O421" s="7">
        <f>IF(COUNTIF(B$4:$B421,B421)=1,1,0)</f>
        <v>1</v>
      </c>
      <c r="P421" s="8" t="s">
        <v>2919</v>
      </c>
      <c r="Q421" s="9"/>
    </row>
    <row r="422" spans="1:17" x14ac:dyDescent="0.25">
      <c r="A422" s="17">
        <v>44605</v>
      </c>
      <c r="B422" s="11" t="s">
        <v>348</v>
      </c>
      <c r="C422" s="11" t="s">
        <v>2920</v>
      </c>
      <c r="D422" s="7">
        <v>2</v>
      </c>
      <c r="E422" s="12">
        <f t="shared" si="18"/>
        <v>1000</v>
      </c>
      <c r="F422" s="13">
        <f t="shared" si="19"/>
        <v>2000</v>
      </c>
      <c r="G422" s="14">
        <f>Data_input!$F422*IF(Data_input!$E422&lt;3000,70%,60%)</f>
        <v>1400</v>
      </c>
      <c r="H422" s="14">
        <f>Data_input!$F422*10%</f>
        <v>200</v>
      </c>
      <c r="I422" s="14">
        <f>Data_input!$F422*10%</f>
        <v>200</v>
      </c>
      <c r="J422" s="14">
        <f>SUM(Table1[[#This Row],[COGS]:[OPERATIONAL COST]])</f>
        <v>1800</v>
      </c>
      <c r="K422" s="14">
        <f>Data_input!$F422-Data_input!$G422-Data_input!$H422-Data_input!$I422</f>
        <v>200</v>
      </c>
      <c r="L422" s="15" t="s">
        <v>2946</v>
      </c>
      <c r="M422" s="16" t="str">
        <f>TEXT(Table1[[#This Row],[DATE]],"mmm")</f>
        <v>Feb</v>
      </c>
      <c r="N422" s="7">
        <f t="shared" si="20"/>
        <v>2022</v>
      </c>
      <c r="O422" s="7">
        <f>IF(COUNTIF(B$4:$B422,B422)=1,1,0)</f>
        <v>1</v>
      </c>
      <c r="P422" s="8" t="s">
        <v>2918</v>
      </c>
      <c r="Q422" s="9"/>
    </row>
    <row r="423" spans="1:17" x14ac:dyDescent="0.25">
      <c r="A423" s="17">
        <v>44605</v>
      </c>
      <c r="B423" s="11" t="s">
        <v>349</v>
      </c>
      <c r="C423" s="11" t="s">
        <v>2924</v>
      </c>
      <c r="D423" s="7">
        <v>3</v>
      </c>
      <c r="E423" s="12">
        <f t="shared" si="18"/>
        <v>3500</v>
      </c>
      <c r="F423" s="13">
        <f t="shared" si="19"/>
        <v>10500</v>
      </c>
      <c r="G423" s="14">
        <f>Data_input!$F423*IF(Data_input!$E423&lt;3000,70%,60%)</f>
        <v>6300</v>
      </c>
      <c r="H423" s="14">
        <f>Data_input!$F423*10%</f>
        <v>1050</v>
      </c>
      <c r="I423" s="14">
        <f>Data_input!$F423*10%</f>
        <v>1050</v>
      </c>
      <c r="J423" s="14">
        <f>SUM(Table1[[#This Row],[COGS]:[OPERATIONAL COST]])</f>
        <v>8400</v>
      </c>
      <c r="K423" s="14">
        <f>Data_input!$F423-Data_input!$G423-Data_input!$H423-Data_input!$I423</f>
        <v>2100</v>
      </c>
      <c r="L423" s="8" t="s">
        <v>2947</v>
      </c>
      <c r="M423" s="16" t="str">
        <f>TEXT(Table1[[#This Row],[DATE]],"mmm")</f>
        <v>Feb</v>
      </c>
      <c r="N423" s="7">
        <f t="shared" si="20"/>
        <v>2022</v>
      </c>
      <c r="O423" s="7">
        <f>IF(COUNTIF(B$4:$B423,B423)=1,1,0)</f>
        <v>1</v>
      </c>
      <c r="P423" s="8" t="s">
        <v>2918</v>
      </c>
      <c r="Q423" s="9"/>
    </row>
    <row r="424" spans="1:17" x14ac:dyDescent="0.25">
      <c r="A424" s="17">
        <v>44605</v>
      </c>
      <c r="B424" s="11" t="s">
        <v>350</v>
      </c>
      <c r="C424" s="11" t="s">
        <v>2923</v>
      </c>
      <c r="D424" s="7">
        <v>8</v>
      </c>
      <c r="E424" s="12">
        <f t="shared" si="18"/>
        <v>2500</v>
      </c>
      <c r="F424" s="13">
        <f t="shared" si="19"/>
        <v>20000</v>
      </c>
      <c r="G424" s="14">
        <f>Data_input!$F424*IF(Data_input!$E424&lt;3000,70%,60%)</f>
        <v>14000</v>
      </c>
      <c r="H424" s="14">
        <f>Data_input!$F424*10%</f>
        <v>2000</v>
      </c>
      <c r="I424" s="14">
        <f>Data_input!$F424*10%</f>
        <v>2000</v>
      </c>
      <c r="J424" s="14">
        <f>SUM(Table1[[#This Row],[COGS]:[OPERATIONAL COST]])</f>
        <v>18000</v>
      </c>
      <c r="K424" s="14">
        <f>Data_input!$F424-Data_input!$G424-Data_input!$H424-Data_input!$I424</f>
        <v>2000</v>
      </c>
      <c r="L424" s="15" t="s">
        <v>2945</v>
      </c>
      <c r="M424" s="16" t="str">
        <f>TEXT(Table1[[#This Row],[DATE]],"mmm")</f>
        <v>Feb</v>
      </c>
      <c r="N424" s="7">
        <f t="shared" si="20"/>
        <v>2022</v>
      </c>
      <c r="O424" s="7">
        <f>IF(COUNTIF(B$4:$B424,B424)=1,1,0)</f>
        <v>1</v>
      </c>
      <c r="P424" s="8" t="s">
        <v>2919</v>
      </c>
      <c r="Q424" s="9"/>
    </row>
    <row r="425" spans="1:17" x14ac:dyDescent="0.25">
      <c r="A425" s="17">
        <v>44606</v>
      </c>
      <c r="B425" s="11" t="s">
        <v>351</v>
      </c>
      <c r="C425" s="11" t="s">
        <v>2929</v>
      </c>
      <c r="D425" s="7">
        <v>9</v>
      </c>
      <c r="E425" s="12">
        <f t="shared" si="18"/>
        <v>3200</v>
      </c>
      <c r="F425" s="13">
        <f t="shared" si="19"/>
        <v>28800</v>
      </c>
      <c r="G425" s="14">
        <f>Data_input!$F425*IF(Data_input!$E425&lt;3000,70%,60%)</f>
        <v>17280</v>
      </c>
      <c r="H425" s="14">
        <f>Data_input!$F425*10%</f>
        <v>2880</v>
      </c>
      <c r="I425" s="14">
        <f>Data_input!$F425*10%</f>
        <v>2880</v>
      </c>
      <c r="J425" s="14">
        <f>SUM(Table1[[#This Row],[COGS]:[OPERATIONAL COST]])</f>
        <v>23040</v>
      </c>
      <c r="K425" s="14">
        <f>Data_input!$F425-Data_input!$G425-Data_input!$H425-Data_input!$I425</f>
        <v>5760</v>
      </c>
      <c r="L425" s="8" t="s">
        <v>2943</v>
      </c>
      <c r="M425" s="16" t="str">
        <f>TEXT(Table1[[#This Row],[DATE]],"mmm")</f>
        <v>Feb</v>
      </c>
      <c r="N425" s="7">
        <f t="shared" si="20"/>
        <v>2022</v>
      </c>
      <c r="O425" s="7">
        <f>IF(COUNTIF(B$4:$B425,B425)=1,1,0)</f>
        <v>1</v>
      </c>
      <c r="P425" s="8" t="s">
        <v>2919</v>
      </c>
      <c r="Q425" s="9"/>
    </row>
    <row r="426" spans="1:17" x14ac:dyDescent="0.25">
      <c r="A426" s="17">
        <v>44606</v>
      </c>
      <c r="B426" s="11" t="s">
        <v>352</v>
      </c>
      <c r="C426" s="11" t="s">
        <v>2929</v>
      </c>
      <c r="D426" s="7">
        <v>1</v>
      </c>
      <c r="E426" s="12">
        <f t="shared" si="18"/>
        <v>3200</v>
      </c>
      <c r="F426" s="13">
        <f t="shared" si="19"/>
        <v>3200</v>
      </c>
      <c r="G426" s="14">
        <f>Data_input!$F426*IF(Data_input!$E426&lt;3000,70%,60%)</f>
        <v>1920</v>
      </c>
      <c r="H426" s="14">
        <f>Data_input!$F426*10%</f>
        <v>320</v>
      </c>
      <c r="I426" s="14">
        <f>Data_input!$F426*10%</f>
        <v>320</v>
      </c>
      <c r="J426" s="14">
        <f>SUM(Table1[[#This Row],[COGS]:[OPERATIONAL COST]])</f>
        <v>2560</v>
      </c>
      <c r="K426" s="14">
        <f>Data_input!$F426-Data_input!$G426-Data_input!$H426-Data_input!$I426</f>
        <v>640</v>
      </c>
      <c r="L426" s="15" t="s">
        <v>2948</v>
      </c>
      <c r="M426" s="16" t="str">
        <f>TEXT(Table1[[#This Row],[DATE]],"mmm")</f>
        <v>Feb</v>
      </c>
      <c r="N426" s="7">
        <f t="shared" si="20"/>
        <v>2022</v>
      </c>
      <c r="O426" s="7">
        <f>IF(COUNTIF(B$4:$B426,B426)=1,1,0)</f>
        <v>1</v>
      </c>
      <c r="P426" s="8" t="s">
        <v>2918</v>
      </c>
      <c r="Q426" s="9"/>
    </row>
    <row r="427" spans="1:17" x14ac:dyDescent="0.25">
      <c r="A427" s="17">
        <v>44606</v>
      </c>
      <c r="B427" s="11" t="s">
        <v>353</v>
      </c>
      <c r="C427" s="11" t="s">
        <v>2924</v>
      </c>
      <c r="D427" s="7">
        <v>3</v>
      </c>
      <c r="E427" s="12">
        <f t="shared" si="18"/>
        <v>3500</v>
      </c>
      <c r="F427" s="13">
        <f t="shared" si="19"/>
        <v>10500</v>
      </c>
      <c r="G427" s="14">
        <f>Data_input!$F427*IF(Data_input!$E427&lt;3000,70%,60%)</f>
        <v>6300</v>
      </c>
      <c r="H427" s="14">
        <f>Data_input!$F427*10%</f>
        <v>1050</v>
      </c>
      <c r="I427" s="14">
        <f>Data_input!$F427*10%</f>
        <v>1050</v>
      </c>
      <c r="J427" s="14">
        <f>SUM(Table1[[#This Row],[COGS]:[OPERATIONAL COST]])</f>
        <v>8400</v>
      </c>
      <c r="K427" s="14">
        <f>Data_input!$F427-Data_input!$G427-Data_input!$H427-Data_input!$I427</f>
        <v>2100</v>
      </c>
      <c r="L427" s="8" t="s">
        <v>2944</v>
      </c>
      <c r="M427" s="16" t="str">
        <f>TEXT(Table1[[#This Row],[DATE]],"mmm")</f>
        <v>Feb</v>
      </c>
      <c r="N427" s="7">
        <f t="shared" si="20"/>
        <v>2022</v>
      </c>
      <c r="O427" s="7">
        <f>IF(COUNTIF(B$4:$B427,B427)=1,1,0)</f>
        <v>1</v>
      </c>
      <c r="P427" s="8" t="s">
        <v>2919</v>
      </c>
      <c r="Q427" s="9"/>
    </row>
    <row r="428" spans="1:17" x14ac:dyDescent="0.25">
      <c r="A428" s="17">
        <v>44606</v>
      </c>
      <c r="B428" s="11" t="s">
        <v>354</v>
      </c>
      <c r="C428" s="11" t="s">
        <v>2927</v>
      </c>
      <c r="D428" s="7">
        <v>6</v>
      </c>
      <c r="E428" s="12">
        <f t="shared" si="18"/>
        <v>500</v>
      </c>
      <c r="F428" s="13">
        <f t="shared" si="19"/>
        <v>3000</v>
      </c>
      <c r="G428" s="14">
        <f>Data_input!$F428*IF(Data_input!$E428&lt;3000,70%,60%)</f>
        <v>2100</v>
      </c>
      <c r="H428" s="14">
        <f>Data_input!$F428*10%</f>
        <v>300</v>
      </c>
      <c r="I428" s="14">
        <f>Data_input!$F428*10%</f>
        <v>300</v>
      </c>
      <c r="J428" s="14">
        <f>SUM(Table1[[#This Row],[COGS]:[OPERATIONAL COST]])</f>
        <v>2700</v>
      </c>
      <c r="K428" s="14">
        <f>Data_input!$F428-Data_input!$G428-Data_input!$H428-Data_input!$I428</f>
        <v>300</v>
      </c>
      <c r="L428" s="15" t="s">
        <v>2946</v>
      </c>
      <c r="M428" s="16" t="str">
        <f>TEXT(Table1[[#This Row],[DATE]],"mmm")</f>
        <v>Feb</v>
      </c>
      <c r="N428" s="7">
        <f t="shared" si="20"/>
        <v>2022</v>
      </c>
      <c r="O428" s="7">
        <f>IF(COUNTIF(B$4:$B428,B428)=1,1,0)</f>
        <v>1</v>
      </c>
      <c r="P428" s="8" t="s">
        <v>2919</v>
      </c>
      <c r="Q428" s="9"/>
    </row>
    <row r="429" spans="1:17" x14ac:dyDescent="0.25">
      <c r="A429" s="17">
        <v>44606</v>
      </c>
      <c r="B429" s="11" t="s">
        <v>355</v>
      </c>
      <c r="C429" s="11" t="s">
        <v>2923</v>
      </c>
      <c r="D429" s="7">
        <v>15</v>
      </c>
      <c r="E429" s="12">
        <f t="shared" si="18"/>
        <v>2500</v>
      </c>
      <c r="F429" s="13">
        <f t="shared" si="19"/>
        <v>37500</v>
      </c>
      <c r="G429" s="14">
        <f>Data_input!$F429*IF(Data_input!$E429&lt;3000,70%,60%)</f>
        <v>26250</v>
      </c>
      <c r="H429" s="14">
        <f>Data_input!$F429*10%</f>
        <v>3750</v>
      </c>
      <c r="I429" s="14">
        <f>Data_input!$F429*10%</f>
        <v>3750</v>
      </c>
      <c r="J429" s="14">
        <f>SUM(Table1[[#This Row],[COGS]:[OPERATIONAL COST]])</f>
        <v>33750</v>
      </c>
      <c r="K429" s="14">
        <f>Data_input!$F429-Data_input!$G429-Data_input!$H429-Data_input!$I429</f>
        <v>3750</v>
      </c>
      <c r="L429" s="8" t="s">
        <v>2947</v>
      </c>
      <c r="M429" s="16" t="str">
        <f>TEXT(Table1[[#This Row],[DATE]],"mmm")</f>
        <v>Feb</v>
      </c>
      <c r="N429" s="7">
        <f t="shared" si="20"/>
        <v>2022</v>
      </c>
      <c r="O429" s="7">
        <f>IF(COUNTIF(B$4:$B429,B429)=1,1,0)</f>
        <v>1</v>
      </c>
      <c r="P429" s="8" t="s">
        <v>2919</v>
      </c>
      <c r="Q429" s="9"/>
    </row>
    <row r="430" spans="1:17" x14ac:dyDescent="0.25">
      <c r="A430" s="17">
        <v>44606</v>
      </c>
      <c r="B430" s="11" t="s">
        <v>356</v>
      </c>
      <c r="C430" s="11" t="s">
        <v>2925</v>
      </c>
      <c r="D430" s="7">
        <v>10</v>
      </c>
      <c r="E430" s="12">
        <f t="shared" si="18"/>
        <v>1200</v>
      </c>
      <c r="F430" s="13">
        <f t="shared" si="19"/>
        <v>12000</v>
      </c>
      <c r="G430" s="14">
        <f>Data_input!$F430*IF(Data_input!$E430&lt;3000,70%,60%)</f>
        <v>8400</v>
      </c>
      <c r="H430" s="14">
        <f>Data_input!$F430*10%</f>
        <v>1200</v>
      </c>
      <c r="I430" s="14">
        <f>Data_input!$F430*10%</f>
        <v>1200</v>
      </c>
      <c r="J430" s="14">
        <f>SUM(Table1[[#This Row],[COGS]:[OPERATIONAL COST]])</f>
        <v>10800</v>
      </c>
      <c r="K430" s="14">
        <f>Data_input!$F430-Data_input!$G430-Data_input!$H430-Data_input!$I430</f>
        <v>1200</v>
      </c>
      <c r="L430" s="15" t="s">
        <v>2946</v>
      </c>
      <c r="M430" s="16" t="str">
        <f>TEXT(Table1[[#This Row],[DATE]],"mmm")</f>
        <v>Feb</v>
      </c>
      <c r="N430" s="7">
        <f t="shared" si="20"/>
        <v>2022</v>
      </c>
      <c r="O430" s="7">
        <f>IF(COUNTIF(B$4:$B430,B430)=1,1,0)</f>
        <v>1</v>
      </c>
      <c r="P430" s="8" t="s">
        <v>2919</v>
      </c>
      <c r="Q430" s="9"/>
    </row>
    <row r="431" spans="1:17" x14ac:dyDescent="0.25">
      <c r="A431" s="17">
        <v>44606</v>
      </c>
      <c r="B431" s="11" t="s">
        <v>357</v>
      </c>
      <c r="C431" s="11" t="s">
        <v>2920</v>
      </c>
      <c r="D431" s="7">
        <v>7</v>
      </c>
      <c r="E431" s="12">
        <f t="shared" si="18"/>
        <v>1000</v>
      </c>
      <c r="F431" s="13">
        <f t="shared" si="19"/>
        <v>7000</v>
      </c>
      <c r="G431" s="14">
        <f>Data_input!$F431*IF(Data_input!$E431&lt;3000,70%,60%)</f>
        <v>4900</v>
      </c>
      <c r="H431" s="14">
        <f>Data_input!$F431*10%</f>
        <v>700</v>
      </c>
      <c r="I431" s="14">
        <f>Data_input!$F431*10%</f>
        <v>700</v>
      </c>
      <c r="J431" s="14">
        <f>SUM(Table1[[#This Row],[COGS]:[OPERATIONAL COST]])</f>
        <v>6300</v>
      </c>
      <c r="K431" s="14">
        <f>Data_input!$F431-Data_input!$G431-Data_input!$H431-Data_input!$I431</f>
        <v>700</v>
      </c>
      <c r="L431" s="8" t="s">
        <v>2947</v>
      </c>
      <c r="M431" s="16" t="str">
        <f>TEXT(Table1[[#This Row],[DATE]],"mmm")</f>
        <v>Feb</v>
      </c>
      <c r="N431" s="7">
        <f t="shared" si="20"/>
        <v>2022</v>
      </c>
      <c r="O431" s="7">
        <f>IF(COUNTIF(B$4:$B431,B431)=1,1,0)</f>
        <v>1</v>
      </c>
      <c r="P431" s="8" t="s">
        <v>2919</v>
      </c>
      <c r="Q431" s="9"/>
    </row>
    <row r="432" spans="1:17" x14ac:dyDescent="0.25">
      <c r="A432" s="17">
        <v>44606</v>
      </c>
      <c r="B432" s="11" t="s">
        <v>358</v>
      </c>
      <c r="C432" s="11" t="s">
        <v>2930</v>
      </c>
      <c r="D432" s="7">
        <v>4</v>
      </c>
      <c r="E432" s="12">
        <f t="shared" si="18"/>
        <v>4000</v>
      </c>
      <c r="F432" s="13">
        <f t="shared" si="19"/>
        <v>16000</v>
      </c>
      <c r="G432" s="14">
        <f>Data_input!$F432*IF(Data_input!$E432&lt;3000,70%,60%)</f>
        <v>9600</v>
      </c>
      <c r="H432" s="14">
        <f>Data_input!$F432*10%</f>
        <v>1600</v>
      </c>
      <c r="I432" s="14">
        <f>Data_input!$F432*10%</f>
        <v>1600</v>
      </c>
      <c r="J432" s="14">
        <f>SUM(Table1[[#This Row],[COGS]:[OPERATIONAL COST]])</f>
        <v>12800</v>
      </c>
      <c r="K432" s="14">
        <f>Data_input!$F432-Data_input!$G432-Data_input!$H432-Data_input!$I432</f>
        <v>3200</v>
      </c>
      <c r="L432" s="15" t="s">
        <v>2948</v>
      </c>
      <c r="M432" s="16" t="str">
        <f>TEXT(Table1[[#This Row],[DATE]],"mmm")</f>
        <v>Feb</v>
      </c>
      <c r="N432" s="7">
        <f t="shared" si="20"/>
        <v>2022</v>
      </c>
      <c r="O432" s="7">
        <f>IF(COUNTIF(B$4:$B432,B432)=1,1,0)</f>
        <v>1</v>
      </c>
      <c r="P432" s="8" t="s">
        <v>2919</v>
      </c>
      <c r="Q432" s="9"/>
    </row>
    <row r="433" spans="1:17" x14ac:dyDescent="0.25">
      <c r="A433" s="17">
        <v>44606</v>
      </c>
      <c r="B433" s="11" t="s">
        <v>358</v>
      </c>
      <c r="C433" s="11" t="s">
        <v>2923</v>
      </c>
      <c r="D433" s="7">
        <v>1</v>
      </c>
      <c r="E433" s="12">
        <f t="shared" si="18"/>
        <v>2500</v>
      </c>
      <c r="F433" s="13">
        <f t="shared" si="19"/>
        <v>2500</v>
      </c>
      <c r="G433" s="14">
        <f>Data_input!$F433*IF(Data_input!$E433&lt;3000,70%,60%)</f>
        <v>1750</v>
      </c>
      <c r="H433" s="14">
        <f>Data_input!$F433*10%</f>
        <v>250</v>
      </c>
      <c r="I433" s="14">
        <f>Data_input!$F433*10%</f>
        <v>250</v>
      </c>
      <c r="J433" s="14">
        <f>SUM(Table1[[#This Row],[COGS]:[OPERATIONAL COST]])</f>
        <v>2250</v>
      </c>
      <c r="K433" s="14">
        <f>Data_input!$F433-Data_input!$G433-Data_input!$H433-Data_input!$I433</f>
        <v>250</v>
      </c>
      <c r="L433" s="8" t="s">
        <v>2948</v>
      </c>
      <c r="M433" s="16" t="str">
        <f>TEXT(Table1[[#This Row],[DATE]],"mmm")</f>
        <v>Feb</v>
      </c>
      <c r="N433" s="7">
        <f t="shared" si="20"/>
        <v>2022</v>
      </c>
      <c r="O433" s="7">
        <f>IF(COUNTIF(B$4:$B433,B433)=1,1,0)</f>
        <v>0</v>
      </c>
      <c r="P433" s="8" t="s">
        <v>2919</v>
      </c>
      <c r="Q433" s="9"/>
    </row>
    <row r="434" spans="1:17" x14ac:dyDescent="0.25">
      <c r="A434" s="17">
        <v>44606</v>
      </c>
      <c r="B434" s="11" t="s">
        <v>358</v>
      </c>
      <c r="C434" s="11" t="s">
        <v>2924</v>
      </c>
      <c r="D434" s="7">
        <v>5</v>
      </c>
      <c r="E434" s="12">
        <f t="shared" si="18"/>
        <v>3500</v>
      </c>
      <c r="F434" s="13">
        <f t="shared" si="19"/>
        <v>17500</v>
      </c>
      <c r="G434" s="14">
        <f>Data_input!$F434*IF(Data_input!$E434&lt;3000,70%,60%)</f>
        <v>10500</v>
      </c>
      <c r="H434" s="14">
        <f>Data_input!$F434*10%</f>
        <v>1750</v>
      </c>
      <c r="I434" s="14">
        <f>Data_input!$F434*10%</f>
        <v>1750</v>
      </c>
      <c r="J434" s="14">
        <f>SUM(Table1[[#This Row],[COGS]:[OPERATIONAL COST]])</f>
        <v>14000</v>
      </c>
      <c r="K434" s="14">
        <f>Data_input!$F434-Data_input!$G434-Data_input!$H434-Data_input!$I434</f>
        <v>3500</v>
      </c>
      <c r="L434" s="15" t="s">
        <v>2948</v>
      </c>
      <c r="M434" s="16" t="str">
        <f>TEXT(Table1[[#This Row],[DATE]],"mmm")</f>
        <v>Feb</v>
      </c>
      <c r="N434" s="7">
        <f t="shared" si="20"/>
        <v>2022</v>
      </c>
      <c r="O434" s="7">
        <f>IF(COUNTIF(B$4:$B434,B434)=1,1,0)</f>
        <v>0</v>
      </c>
      <c r="P434" s="8" t="s">
        <v>2919</v>
      </c>
      <c r="Q434" s="9"/>
    </row>
    <row r="435" spans="1:17" x14ac:dyDescent="0.25">
      <c r="A435" s="17">
        <v>44607</v>
      </c>
      <c r="B435" s="11" t="s">
        <v>359</v>
      </c>
      <c r="C435" s="11" t="s">
        <v>2928</v>
      </c>
      <c r="D435" s="7">
        <v>1</v>
      </c>
      <c r="E435" s="12">
        <f t="shared" si="18"/>
        <v>1000</v>
      </c>
      <c r="F435" s="13">
        <f t="shared" si="19"/>
        <v>1000</v>
      </c>
      <c r="G435" s="14">
        <f>Data_input!$F435*IF(Data_input!$E435&lt;3000,70%,60%)</f>
        <v>700</v>
      </c>
      <c r="H435" s="14">
        <f>Data_input!$F435*10%</f>
        <v>100</v>
      </c>
      <c r="I435" s="14">
        <f>Data_input!$F435*10%</f>
        <v>100</v>
      </c>
      <c r="J435" s="14">
        <f>SUM(Table1[[#This Row],[COGS]:[OPERATIONAL COST]])</f>
        <v>900</v>
      </c>
      <c r="K435" s="14">
        <f>Data_input!$F435-Data_input!$G435-Data_input!$H435-Data_input!$I435</f>
        <v>100</v>
      </c>
      <c r="L435" s="8" t="s">
        <v>2944</v>
      </c>
      <c r="M435" s="16" t="str">
        <f>TEXT(Table1[[#This Row],[DATE]],"mmm")</f>
        <v>Feb</v>
      </c>
      <c r="N435" s="7">
        <f t="shared" si="20"/>
        <v>2022</v>
      </c>
      <c r="O435" s="7">
        <f>IF(COUNTIF(B$4:$B435,B435)=1,1,0)</f>
        <v>1</v>
      </c>
      <c r="P435" s="8" t="s">
        <v>2918</v>
      </c>
      <c r="Q435" s="9"/>
    </row>
    <row r="436" spans="1:17" x14ac:dyDescent="0.25">
      <c r="A436" s="17">
        <v>44607</v>
      </c>
      <c r="B436" s="11" t="s">
        <v>360</v>
      </c>
      <c r="C436" s="11" t="s">
        <v>2920</v>
      </c>
      <c r="D436" s="7">
        <v>1</v>
      </c>
      <c r="E436" s="12">
        <f t="shared" si="18"/>
        <v>1000</v>
      </c>
      <c r="F436" s="13">
        <f t="shared" si="19"/>
        <v>1000</v>
      </c>
      <c r="G436" s="14">
        <f>Data_input!$F436*IF(Data_input!$E436&lt;3000,70%,60%)</f>
        <v>700</v>
      </c>
      <c r="H436" s="14">
        <f>Data_input!$F436*10%</f>
        <v>100</v>
      </c>
      <c r="I436" s="14">
        <f>Data_input!$F436*10%</f>
        <v>100</v>
      </c>
      <c r="J436" s="14">
        <f>SUM(Table1[[#This Row],[COGS]:[OPERATIONAL COST]])</f>
        <v>900</v>
      </c>
      <c r="K436" s="14">
        <f>Data_input!$F436-Data_input!$G436-Data_input!$H436-Data_input!$I436</f>
        <v>100</v>
      </c>
      <c r="L436" s="15" t="s">
        <v>2945</v>
      </c>
      <c r="M436" s="16" t="str">
        <f>TEXT(Table1[[#This Row],[DATE]],"mmm")</f>
        <v>Feb</v>
      </c>
      <c r="N436" s="7">
        <f t="shared" si="20"/>
        <v>2022</v>
      </c>
      <c r="O436" s="7">
        <f>IF(COUNTIF(B$4:$B436,B436)=1,1,0)</f>
        <v>1</v>
      </c>
      <c r="P436" s="8" t="s">
        <v>2919</v>
      </c>
      <c r="Q436" s="9"/>
    </row>
    <row r="437" spans="1:17" x14ac:dyDescent="0.25">
      <c r="A437" s="17">
        <v>44607</v>
      </c>
      <c r="B437" s="11" t="s">
        <v>361</v>
      </c>
      <c r="C437" s="11" t="s">
        <v>2923</v>
      </c>
      <c r="D437" s="7">
        <v>1</v>
      </c>
      <c r="E437" s="12">
        <f t="shared" si="18"/>
        <v>2500</v>
      </c>
      <c r="F437" s="13">
        <f t="shared" si="19"/>
        <v>2500</v>
      </c>
      <c r="G437" s="14">
        <f>Data_input!$F437*IF(Data_input!$E437&lt;3000,70%,60%)</f>
        <v>1750</v>
      </c>
      <c r="H437" s="14">
        <f>Data_input!$F437*10%</f>
        <v>250</v>
      </c>
      <c r="I437" s="14">
        <f>Data_input!$F437*10%</f>
        <v>250</v>
      </c>
      <c r="J437" s="14">
        <f>SUM(Table1[[#This Row],[COGS]:[OPERATIONAL COST]])</f>
        <v>2250</v>
      </c>
      <c r="K437" s="14">
        <f>Data_input!$F437-Data_input!$G437-Data_input!$H437-Data_input!$I437</f>
        <v>250</v>
      </c>
      <c r="L437" s="8" t="s">
        <v>2943</v>
      </c>
      <c r="M437" s="16" t="str">
        <f>TEXT(Table1[[#This Row],[DATE]],"mmm")</f>
        <v>Feb</v>
      </c>
      <c r="N437" s="7">
        <f t="shared" si="20"/>
        <v>2022</v>
      </c>
      <c r="O437" s="7">
        <f>IF(COUNTIF(B$4:$B437,B437)=1,1,0)</f>
        <v>1</v>
      </c>
      <c r="P437" s="8" t="s">
        <v>2919</v>
      </c>
      <c r="Q437" s="9"/>
    </row>
    <row r="438" spans="1:17" x14ac:dyDescent="0.25">
      <c r="A438" s="17">
        <v>44607</v>
      </c>
      <c r="B438" s="11" t="s">
        <v>362</v>
      </c>
      <c r="C438" s="11" t="s">
        <v>2920</v>
      </c>
      <c r="D438" s="7">
        <v>1</v>
      </c>
      <c r="E438" s="12">
        <f t="shared" si="18"/>
        <v>1000</v>
      </c>
      <c r="F438" s="13">
        <f t="shared" si="19"/>
        <v>1000</v>
      </c>
      <c r="G438" s="14">
        <f>Data_input!$F438*IF(Data_input!$E438&lt;3000,70%,60%)</f>
        <v>700</v>
      </c>
      <c r="H438" s="14">
        <f>Data_input!$F438*10%</f>
        <v>100</v>
      </c>
      <c r="I438" s="14">
        <f>Data_input!$F438*10%</f>
        <v>100</v>
      </c>
      <c r="J438" s="14">
        <f>SUM(Table1[[#This Row],[COGS]:[OPERATIONAL COST]])</f>
        <v>900</v>
      </c>
      <c r="K438" s="14">
        <f>Data_input!$F438-Data_input!$G438-Data_input!$H438-Data_input!$I438</f>
        <v>100</v>
      </c>
      <c r="L438" s="15" t="s">
        <v>2948</v>
      </c>
      <c r="M438" s="16" t="str">
        <f>TEXT(Table1[[#This Row],[DATE]],"mmm")</f>
        <v>Feb</v>
      </c>
      <c r="N438" s="7">
        <f t="shared" si="20"/>
        <v>2022</v>
      </c>
      <c r="O438" s="7">
        <f>IF(COUNTIF(B$4:$B438,B438)=1,1,0)</f>
        <v>1</v>
      </c>
      <c r="P438" s="8" t="s">
        <v>2919</v>
      </c>
      <c r="Q438" s="9"/>
    </row>
    <row r="439" spans="1:17" x14ac:dyDescent="0.25">
      <c r="A439" s="17">
        <v>44607</v>
      </c>
      <c r="B439" s="11" t="s">
        <v>363</v>
      </c>
      <c r="C439" s="11" t="s">
        <v>2928</v>
      </c>
      <c r="D439" s="7">
        <v>5</v>
      </c>
      <c r="E439" s="12">
        <f t="shared" si="18"/>
        <v>1000</v>
      </c>
      <c r="F439" s="13">
        <f t="shared" si="19"/>
        <v>5000</v>
      </c>
      <c r="G439" s="14">
        <f>Data_input!$F439*IF(Data_input!$E439&lt;3000,70%,60%)</f>
        <v>3500</v>
      </c>
      <c r="H439" s="14">
        <f>Data_input!$F439*10%</f>
        <v>500</v>
      </c>
      <c r="I439" s="14">
        <f>Data_input!$F439*10%</f>
        <v>500</v>
      </c>
      <c r="J439" s="14">
        <f>SUM(Table1[[#This Row],[COGS]:[OPERATIONAL COST]])</f>
        <v>4500</v>
      </c>
      <c r="K439" s="14">
        <f>Data_input!$F439-Data_input!$G439-Data_input!$H439-Data_input!$I439</f>
        <v>500</v>
      </c>
      <c r="L439" s="8" t="s">
        <v>2944</v>
      </c>
      <c r="M439" s="16" t="str">
        <f>TEXT(Table1[[#This Row],[DATE]],"mmm")</f>
        <v>Feb</v>
      </c>
      <c r="N439" s="7">
        <f t="shared" si="20"/>
        <v>2022</v>
      </c>
      <c r="O439" s="7">
        <f>IF(COUNTIF(B$4:$B439,B439)=1,1,0)</f>
        <v>1</v>
      </c>
      <c r="P439" s="8" t="s">
        <v>2919</v>
      </c>
      <c r="Q439" s="9"/>
    </row>
    <row r="440" spans="1:17" x14ac:dyDescent="0.25">
      <c r="A440" s="17">
        <v>44607</v>
      </c>
      <c r="B440" s="11" t="s">
        <v>364</v>
      </c>
      <c r="C440" s="11" t="s">
        <v>2929</v>
      </c>
      <c r="D440" s="7">
        <v>1</v>
      </c>
      <c r="E440" s="12">
        <f t="shared" si="18"/>
        <v>3200</v>
      </c>
      <c r="F440" s="13">
        <f t="shared" si="19"/>
        <v>3200</v>
      </c>
      <c r="G440" s="14">
        <f>Data_input!$F440*IF(Data_input!$E440&lt;3000,70%,60%)</f>
        <v>1920</v>
      </c>
      <c r="H440" s="14">
        <f>Data_input!$F440*10%</f>
        <v>320</v>
      </c>
      <c r="I440" s="14">
        <f>Data_input!$F440*10%</f>
        <v>320</v>
      </c>
      <c r="J440" s="14">
        <f>SUM(Table1[[#This Row],[COGS]:[OPERATIONAL COST]])</f>
        <v>2560</v>
      </c>
      <c r="K440" s="14">
        <f>Data_input!$F440-Data_input!$G440-Data_input!$H440-Data_input!$I440</f>
        <v>640</v>
      </c>
      <c r="L440" s="15" t="s">
        <v>2946</v>
      </c>
      <c r="M440" s="16" t="str">
        <f>TEXT(Table1[[#This Row],[DATE]],"mmm")</f>
        <v>Feb</v>
      </c>
      <c r="N440" s="7">
        <f t="shared" si="20"/>
        <v>2022</v>
      </c>
      <c r="O440" s="7">
        <f>IF(COUNTIF(B$4:$B440,B440)=1,1,0)</f>
        <v>1</v>
      </c>
      <c r="P440" s="8" t="s">
        <v>2919</v>
      </c>
      <c r="Q440" s="9"/>
    </row>
    <row r="441" spans="1:17" x14ac:dyDescent="0.25">
      <c r="A441" s="17">
        <v>44607</v>
      </c>
      <c r="B441" s="11" t="s">
        <v>365</v>
      </c>
      <c r="C441" s="11" t="s">
        <v>2930</v>
      </c>
      <c r="D441" s="7">
        <v>3</v>
      </c>
      <c r="E441" s="12">
        <f t="shared" si="18"/>
        <v>4000</v>
      </c>
      <c r="F441" s="13">
        <f t="shared" si="19"/>
        <v>12000</v>
      </c>
      <c r="G441" s="14">
        <f>Data_input!$F441*IF(Data_input!$E441&lt;3000,70%,60%)</f>
        <v>7200</v>
      </c>
      <c r="H441" s="14">
        <f>Data_input!$F441*10%</f>
        <v>1200</v>
      </c>
      <c r="I441" s="14">
        <f>Data_input!$F441*10%</f>
        <v>1200</v>
      </c>
      <c r="J441" s="14">
        <f>SUM(Table1[[#This Row],[COGS]:[OPERATIONAL COST]])</f>
        <v>9600</v>
      </c>
      <c r="K441" s="14">
        <f>Data_input!$F441-Data_input!$G441-Data_input!$H441-Data_input!$I441</f>
        <v>2400</v>
      </c>
      <c r="L441" s="8" t="s">
        <v>2947</v>
      </c>
      <c r="M441" s="16" t="str">
        <f>TEXT(Table1[[#This Row],[DATE]],"mmm")</f>
        <v>Feb</v>
      </c>
      <c r="N441" s="7">
        <f t="shared" si="20"/>
        <v>2022</v>
      </c>
      <c r="O441" s="7">
        <f>IF(COUNTIF(B$4:$B441,B441)=1,1,0)</f>
        <v>1</v>
      </c>
      <c r="P441" s="8" t="s">
        <v>2919</v>
      </c>
      <c r="Q441" s="9"/>
    </row>
    <row r="442" spans="1:17" x14ac:dyDescent="0.25">
      <c r="A442" s="17">
        <v>44607</v>
      </c>
      <c r="B442" s="11" t="s">
        <v>366</v>
      </c>
      <c r="C442" s="11" t="s">
        <v>2930</v>
      </c>
      <c r="D442" s="7">
        <v>5</v>
      </c>
      <c r="E442" s="12">
        <f t="shared" si="18"/>
        <v>4000</v>
      </c>
      <c r="F442" s="13">
        <f t="shared" si="19"/>
        <v>20000</v>
      </c>
      <c r="G442" s="14">
        <f>Data_input!$F442*IF(Data_input!$E442&lt;3000,70%,60%)</f>
        <v>12000</v>
      </c>
      <c r="H442" s="14">
        <f>Data_input!$F442*10%</f>
        <v>2000</v>
      </c>
      <c r="I442" s="14">
        <f>Data_input!$F442*10%</f>
        <v>2000</v>
      </c>
      <c r="J442" s="14">
        <f>SUM(Table1[[#This Row],[COGS]:[OPERATIONAL COST]])</f>
        <v>16000</v>
      </c>
      <c r="K442" s="14">
        <f>Data_input!$F442-Data_input!$G442-Data_input!$H442-Data_input!$I442</f>
        <v>4000</v>
      </c>
      <c r="L442" s="15" t="s">
        <v>2945</v>
      </c>
      <c r="M442" s="16" t="str">
        <f>TEXT(Table1[[#This Row],[DATE]],"mmm")</f>
        <v>Feb</v>
      </c>
      <c r="N442" s="7">
        <f t="shared" si="20"/>
        <v>2022</v>
      </c>
      <c r="O442" s="7">
        <f>IF(COUNTIF(B$4:$B442,B442)=1,1,0)</f>
        <v>1</v>
      </c>
      <c r="P442" s="8" t="s">
        <v>2919</v>
      </c>
      <c r="Q442" s="9"/>
    </row>
    <row r="443" spans="1:17" x14ac:dyDescent="0.25">
      <c r="A443" s="17">
        <v>44607</v>
      </c>
      <c r="B443" s="11" t="s">
        <v>366</v>
      </c>
      <c r="C443" s="11" t="s">
        <v>2930</v>
      </c>
      <c r="D443" s="7">
        <v>1</v>
      </c>
      <c r="E443" s="12">
        <f t="shared" si="18"/>
        <v>4000</v>
      </c>
      <c r="F443" s="13">
        <f t="shared" si="19"/>
        <v>4000</v>
      </c>
      <c r="G443" s="14">
        <f>Data_input!$F443*IF(Data_input!$E443&lt;3000,70%,60%)</f>
        <v>2400</v>
      </c>
      <c r="H443" s="14">
        <f>Data_input!$F443*10%</f>
        <v>400</v>
      </c>
      <c r="I443" s="14">
        <f>Data_input!$F443*10%</f>
        <v>400</v>
      </c>
      <c r="J443" s="14">
        <f>SUM(Table1[[#This Row],[COGS]:[OPERATIONAL COST]])</f>
        <v>3200</v>
      </c>
      <c r="K443" s="14">
        <f>Data_input!$F443-Data_input!$G443-Data_input!$H443-Data_input!$I443</f>
        <v>800</v>
      </c>
      <c r="L443" s="8" t="s">
        <v>2945</v>
      </c>
      <c r="M443" s="16" t="str">
        <f>TEXT(Table1[[#This Row],[DATE]],"mmm")</f>
        <v>Feb</v>
      </c>
      <c r="N443" s="7">
        <f t="shared" si="20"/>
        <v>2022</v>
      </c>
      <c r="O443" s="7">
        <f>IF(COUNTIF(B$4:$B443,B443)=1,1,0)</f>
        <v>0</v>
      </c>
      <c r="P443" s="8" t="s">
        <v>2919</v>
      </c>
      <c r="Q443" s="9"/>
    </row>
    <row r="444" spans="1:17" x14ac:dyDescent="0.25">
      <c r="A444" s="17">
        <v>44607</v>
      </c>
      <c r="B444" s="11" t="s">
        <v>366</v>
      </c>
      <c r="C444" s="11" t="s">
        <v>2924</v>
      </c>
      <c r="D444" s="7">
        <v>1</v>
      </c>
      <c r="E444" s="12">
        <f t="shared" si="18"/>
        <v>3500</v>
      </c>
      <c r="F444" s="13">
        <f t="shared" si="19"/>
        <v>3500</v>
      </c>
      <c r="G444" s="14">
        <f>Data_input!$F444*IF(Data_input!$E444&lt;3000,70%,60%)</f>
        <v>2100</v>
      </c>
      <c r="H444" s="14">
        <f>Data_input!$F444*10%</f>
        <v>350</v>
      </c>
      <c r="I444" s="14">
        <f>Data_input!$F444*10%</f>
        <v>350</v>
      </c>
      <c r="J444" s="14">
        <f>SUM(Table1[[#This Row],[COGS]:[OPERATIONAL COST]])</f>
        <v>2800</v>
      </c>
      <c r="K444" s="14">
        <f>Data_input!$F444-Data_input!$G444-Data_input!$H444-Data_input!$I444</f>
        <v>700</v>
      </c>
      <c r="L444" s="15" t="s">
        <v>2945</v>
      </c>
      <c r="M444" s="16" t="str">
        <f>TEXT(Table1[[#This Row],[DATE]],"mmm")</f>
        <v>Feb</v>
      </c>
      <c r="N444" s="7">
        <f t="shared" si="20"/>
        <v>2022</v>
      </c>
      <c r="O444" s="7">
        <f>IF(COUNTIF(B$4:$B444,B444)=1,1,0)</f>
        <v>0</v>
      </c>
      <c r="P444" s="8" t="s">
        <v>2919</v>
      </c>
      <c r="Q444" s="9"/>
    </row>
    <row r="445" spans="1:17" x14ac:dyDescent="0.25">
      <c r="A445" s="17">
        <v>44607</v>
      </c>
      <c r="B445" s="11" t="s">
        <v>366</v>
      </c>
      <c r="C445" s="11" t="s">
        <v>2925</v>
      </c>
      <c r="D445" s="7">
        <v>3</v>
      </c>
      <c r="E445" s="12">
        <f t="shared" si="18"/>
        <v>1200</v>
      </c>
      <c r="F445" s="13">
        <f t="shared" si="19"/>
        <v>3600</v>
      </c>
      <c r="G445" s="14">
        <f>Data_input!$F445*IF(Data_input!$E445&lt;3000,70%,60%)</f>
        <v>2520</v>
      </c>
      <c r="H445" s="14">
        <f>Data_input!$F445*10%</f>
        <v>360</v>
      </c>
      <c r="I445" s="14">
        <f>Data_input!$F445*10%</f>
        <v>360</v>
      </c>
      <c r="J445" s="14">
        <f>SUM(Table1[[#This Row],[COGS]:[OPERATIONAL COST]])</f>
        <v>3240</v>
      </c>
      <c r="K445" s="14">
        <f>Data_input!$F445-Data_input!$G445-Data_input!$H445-Data_input!$I445</f>
        <v>360</v>
      </c>
      <c r="L445" s="8" t="s">
        <v>2945</v>
      </c>
      <c r="M445" s="16" t="str">
        <f>TEXT(Table1[[#This Row],[DATE]],"mmm")</f>
        <v>Feb</v>
      </c>
      <c r="N445" s="7">
        <f t="shared" si="20"/>
        <v>2022</v>
      </c>
      <c r="O445" s="7">
        <f>IF(COUNTIF(B$4:$B445,B445)=1,1,0)</f>
        <v>0</v>
      </c>
      <c r="P445" s="8" t="s">
        <v>2919</v>
      </c>
      <c r="Q445" s="9"/>
    </row>
    <row r="446" spans="1:17" x14ac:dyDescent="0.25">
      <c r="A446" s="17">
        <v>44607</v>
      </c>
      <c r="B446" s="11" t="s">
        <v>366</v>
      </c>
      <c r="C446" s="11" t="s">
        <v>2926</v>
      </c>
      <c r="D446" s="7">
        <v>2</v>
      </c>
      <c r="E446" s="12">
        <f t="shared" si="18"/>
        <v>450</v>
      </c>
      <c r="F446" s="13">
        <f t="shared" si="19"/>
        <v>900</v>
      </c>
      <c r="G446" s="14">
        <f>Data_input!$F446*IF(Data_input!$E446&lt;3000,70%,60%)</f>
        <v>630</v>
      </c>
      <c r="H446" s="14">
        <f>Data_input!$F446*10%</f>
        <v>90</v>
      </c>
      <c r="I446" s="14">
        <f>Data_input!$F446*10%</f>
        <v>90</v>
      </c>
      <c r="J446" s="14">
        <f>SUM(Table1[[#This Row],[COGS]:[OPERATIONAL COST]])</f>
        <v>810</v>
      </c>
      <c r="K446" s="14">
        <f>Data_input!$F446-Data_input!$G446-Data_input!$H446-Data_input!$I446</f>
        <v>90</v>
      </c>
      <c r="L446" s="15" t="s">
        <v>2945</v>
      </c>
      <c r="M446" s="16" t="str">
        <f>TEXT(Table1[[#This Row],[DATE]],"mmm")</f>
        <v>Feb</v>
      </c>
      <c r="N446" s="7">
        <f t="shared" si="20"/>
        <v>2022</v>
      </c>
      <c r="O446" s="7">
        <f>IF(COUNTIF(B$4:$B446,B446)=1,1,0)</f>
        <v>0</v>
      </c>
      <c r="P446" s="8" t="s">
        <v>2919</v>
      </c>
      <c r="Q446" s="9"/>
    </row>
    <row r="447" spans="1:17" x14ac:dyDescent="0.25">
      <c r="A447" s="17">
        <v>44607</v>
      </c>
      <c r="B447" s="11" t="s">
        <v>366</v>
      </c>
      <c r="C447" s="11" t="s">
        <v>2927</v>
      </c>
      <c r="D447" s="7">
        <v>1</v>
      </c>
      <c r="E447" s="12">
        <f t="shared" si="18"/>
        <v>500</v>
      </c>
      <c r="F447" s="13">
        <f t="shared" si="19"/>
        <v>500</v>
      </c>
      <c r="G447" s="14">
        <f>Data_input!$F447*IF(Data_input!$E447&lt;3000,70%,60%)</f>
        <v>350</v>
      </c>
      <c r="H447" s="14">
        <f>Data_input!$F447*10%</f>
        <v>50</v>
      </c>
      <c r="I447" s="14">
        <f>Data_input!$F447*10%</f>
        <v>50</v>
      </c>
      <c r="J447" s="14">
        <f>SUM(Table1[[#This Row],[COGS]:[OPERATIONAL COST]])</f>
        <v>450</v>
      </c>
      <c r="K447" s="14">
        <f>Data_input!$F447-Data_input!$G447-Data_input!$H447-Data_input!$I447</f>
        <v>50</v>
      </c>
      <c r="L447" s="8" t="s">
        <v>2945</v>
      </c>
      <c r="M447" s="16" t="str">
        <f>TEXT(Table1[[#This Row],[DATE]],"mmm")</f>
        <v>Feb</v>
      </c>
      <c r="N447" s="7">
        <f t="shared" si="20"/>
        <v>2022</v>
      </c>
      <c r="O447" s="7">
        <f>IF(COUNTIF(B$4:$B447,B447)=1,1,0)</f>
        <v>0</v>
      </c>
      <c r="P447" s="8" t="s">
        <v>2919</v>
      </c>
      <c r="Q447" s="9"/>
    </row>
    <row r="448" spans="1:17" x14ac:dyDescent="0.25">
      <c r="A448" s="17">
        <v>44608</v>
      </c>
      <c r="B448" s="11" t="s">
        <v>367</v>
      </c>
      <c r="C448" s="11" t="s">
        <v>2928</v>
      </c>
      <c r="D448" s="7">
        <v>4</v>
      </c>
      <c r="E448" s="12">
        <f t="shared" si="18"/>
        <v>1000</v>
      </c>
      <c r="F448" s="13">
        <f t="shared" si="19"/>
        <v>4000</v>
      </c>
      <c r="G448" s="14">
        <f>Data_input!$F448*IF(Data_input!$E448&lt;3000,70%,60%)</f>
        <v>2800</v>
      </c>
      <c r="H448" s="14">
        <f>Data_input!$F448*10%</f>
        <v>400</v>
      </c>
      <c r="I448" s="14">
        <f>Data_input!$F448*10%</f>
        <v>400</v>
      </c>
      <c r="J448" s="14">
        <f>SUM(Table1[[#This Row],[COGS]:[OPERATIONAL COST]])</f>
        <v>3600</v>
      </c>
      <c r="K448" s="14">
        <f>Data_input!$F448-Data_input!$G448-Data_input!$H448-Data_input!$I448</f>
        <v>400</v>
      </c>
      <c r="L448" s="15" t="s">
        <v>2948</v>
      </c>
      <c r="M448" s="16" t="str">
        <f>TEXT(Table1[[#This Row],[DATE]],"mmm")</f>
        <v>Feb</v>
      </c>
      <c r="N448" s="7">
        <f t="shared" si="20"/>
        <v>2022</v>
      </c>
      <c r="O448" s="7">
        <f>IF(COUNTIF(B$4:$B448,B448)=1,1,0)</f>
        <v>1</v>
      </c>
      <c r="P448" s="8" t="s">
        <v>2919</v>
      </c>
      <c r="Q448" s="9"/>
    </row>
    <row r="449" spans="1:17" x14ac:dyDescent="0.25">
      <c r="A449" s="17">
        <v>44608</v>
      </c>
      <c r="B449" s="11" t="s">
        <v>368</v>
      </c>
      <c r="C449" s="11" t="s">
        <v>2928</v>
      </c>
      <c r="D449" s="7">
        <v>10</v>
      </c>
      <c r="E449" s="12">
        <f t="shared" si="18"/>
        <v>1000</v>
      </c>
      <c r="F449" s="13">
        <f t="shared" si="19"/>
        <v>10000</v>
      </c>
      <c r="G449" s="14">
        <f>Data_input!$F449*IF(Data_input!$E449&lt;3000,70%,60%)</f>
        <v>7000</v>
      </c>
      <c r="H449" s="14">
        <f>Data_input!$F449*10%</f>
        <v>1000</v>
      </c>
      <c r="I449" s="14">
        <f>Data_input!$F449*10%</f>
        <v>1000</v>
      </c>
      <c r="J449" s="14">
        <f>SUM(Table1[[#This Row],[COGS]:[OPERATIONAL COST]])</f>
        <v>9000</v>
      </c>
      <c r="K449" s="14">
        <f>Data_input!$F449-Data_input!$G449-Data_input!$H449-Data_input!$I449</f>
        <v>1000</v>
      </c>
      <c r="L449" s="8" t="s">
        <v>2944</v>
      </c>
      <c r="M449" s="16" t="str">
        <f>TEXT(Table1[[#This Row],[DATE]],"mmm")</f>
        <v>Feb</v>
      </c>
      <c r="N449" s="7">
        <f t="shared" si="20"/>
        <v>2022</v>
      </c>
      <c r="O449" s="7">
        <f>IF(COUNTIF(B$4:$B449,B449)=1,1,0)</f>
        <v>1</v>
      </c>
      <c r="P449" s="8" t="s">
        <v>2919</v>
      </c>
      <c r="Q449" s="9"/>
    </row>
    <row r="450" spans="1:17" x14ac:dyDescent="0.25">
      <c r="A450" s="17">
        <v>44608</v>
      </c>
      <c r="B450" s="11" t="s">
        <v>369</v>
      </c>
      <c r="C450" s="11" t="s">
        <v>2930</v>
      </c>
      <c r="D450" s="7">
        <v>7</v>
      </c>
      <c r="E450" s="12">
        <f t="shared" si="18"/>
        <v>4000</v>
      </c>
      <c r="F450" s="13">
        <f t="shared" si="19"/>
        <v>28000</v>
      </c>
      <c r="G450" s="14">
        <f>Data_input!$F450*IF(Data_input!$E450&lt;3000,70%,60%)</f>
        <v>16800</v>
      </c>
      <c r="H450" s="14">
        <f>Data_input!$F450*10%</f>
        <v>2800</v>
      </c>
      <c r="I450" s="14">
        <f>Data_input!$F450*10%</f>
        <v>2800</v>
      </c>
      <c r="J450" s="14">
        <f>SUM(Table1[[#This Row],[COGS]:[OPERATIONAL COST]])</f>
        <v>22400</v>
      </c>
      <c r="K450" s="14">
        <f>Data_input!$F450-Data_input!$G450-Data_input!$H450-Data_input!$I450</f>
        <v>5600</v>
      </c>
      <c r="L450" s="15" t="s">
        <v>2946</v>
      </c>
      <c r="M450" s="16" t="str">
        <f>TEXT(Table1[[#This Row],[DATE]],"mmm")</f>
        <v>Feb</v>
      </c>
      <c r="N450" s="7">
        <f t="shared" si="20"/>
        <v>2022</v>
      </c>
      <c r="O450" s="7">
        <f>IF(COUNTIF(B$4:$B450,B450)=1,1,0)</f>
        <v>1</v>
      </c>
      <c r="P450" s="8" t="s">
        <v>2919</v>
      </c>
      <c r="Q450" s="9"/>
    </row>
    <row r="451" spans="1:17" x14ac:dyDescent="0.25">
      <c r="A451" s="17">
        <v>44608</v>
      </c>
      <c r="B451" s="11" t="s">
        <v>370</v>
      </c>
      <c r="C451" s="11" t="s">
        <v>2920</v>
      </c>
      <c r="D451" s="7">
        <v>4</v>
      </c>
      <c r="E451" s="12">
        <f t="shared" si="18"/>
        <v>1000</v>
      </c>
      <c r="F451" s="13">
        <f t="shared" si="19"/>
        <v>4000</v>
      </c>
      <c r="G451" s="14">
        <f>Data_input!$F451*IF(Data_input!$E451&lt;3000,70%,60%)</f>
        <v>2800</v>
      </c>
      <c r="H451" s="14">
        <f>Data_input!$F451*10%</f>
        <v>400</v>
      </c>
      <c r="I451" s="14">
        <f>Data_input!$F451*10%</f>
        <v>400</v>
      </c>
      <c r="J451" s="14">
        <f>SUM(Table1[[#This Row],[COGS]:[OPERATIONAL COST]])</f>
        <v>3600</v>
      </c>
      <c r="K451" s="14">
        <f>Data_input!$F451-Data_input!$G451-Data_input!$H451-Data_input!$I451</f>
        <v>400</v>
      </c>
      <c r="L451" s="8" t="s">
        <v>2947</v>
      </c>
      <c r="M451" s="16" t="str">
        <f>TEXT(Table1[[#This Row],[DATE]],"mmm")</f>
        <v>Feb</v>
      </c>
      <c r="N451" s="7">
        <f t="shared" si="20"/>
        <v>2022</v>
      </c>
      <c r="O451" s="7">
        <f>IF(COUNTIF(B$4:$B451,B451)=1,1,0)</f>
        <v>1</v>
      </c>
      <c r="P451" s="8" t="s">
        <v>2919</v>
      </c>
      <c r="Q451" s="9"/>
    </row>
    <row r="452" spans="1:17" x14ac:dyDescent="0.25">
      <c r="A452" s="17">
        <v>44608</v>
      </c>
      <c r="B452" s="11" t="s">
        <v>371</v>
      </c>
      <c r="C452" s="11" t="s">
        <v>2923</v>
      </c>
      <c r="D452" s="7">
        <v>1</v>
      </c>
      <c r="E452" s="12">
        <f t="shared" ref="E452:E515" si="21">VLOOKUP(C452,$R$4:$S$12,2,FALSE)</f>
        <v>2500</v>
      </c>
      <c r="F452" s="13">
        <f t="shared" ref="F452:F515" si="22">D452*E452</f>
        <v>2500</v>
      </c>
      <c r="G452" s="14">
        <f>Data_input!$F452*IF(Data_input!$E452&lt;3000,70%,60%)</f>
        <v>1750</v>
      </c>
      <c r="H452" s="14">
        <f>Data_input!$F452*10%</f>
        <v>250</v>
      </c>
      <c r="I452" s="14">
        <f>Data_input!$F452*10%</f>
        <v>250</v>
      </c>
      <c r="J452" s="14">
        <f>SUM(Table1[[#This Row],[COGS]:[OPERATIONAL COST]])</f>
        <v>2250</v>
      </c>
      <c r="K452" s="14">
        <f>Data_input!$F452-Data_input!$G452-Data_input!$H452-Data_input!$I452</f>
        <v>250</v>
      </c>
      <c r="L452" s="15" t="s">
        <v>2945</v>
      </c>
      <c r="M452" s="16" t="str">
        <f>TEXT(Table1[[#This Row],[DATE]],"mmm")</f>
        <v>Feb</v>
      </c>
      <c r="N452" s="7">
        <f t="shared" ref="N452:N515" si="23">YEAR(A452)</f>
        <v>2022</v>
      </c>
      <c r="O452" s="7">
        <f>IF(COUNTIF(B$4:$B452,B452)=1,1,0)</f>
        <v>1</v>
      </c>
      <c r="P452" s="8" t="s">
        <v>2919</v>
      </c>
      <c r="Q452" s="9"/>
    </row>
    <row r="453" spans="1:17" x14ac:dyDescent="0.25">
      <c r="A453" s="17">
        <v>44608</v>
      </c>
      <c r="B453" s="11" t="s">
        <v>372</v>
      </c>
      <c r="C453" s="11" t="s">
        <v>2920</v>
      </c>
      <c r="D453" s="7">
        <v>5</v>
      </c>
      <c r="E453" s="12">
        <f t="shared" si="21"/>
        <v>1000</v>
      </c>
      <c r="F453" s="13">
        <f t="shared" si="22"/>
        <v>5000</v>
      </c>
      <c r="G453" s="14">
        <f>Data_input!$F453*IF(Data_input!$E453&lt;3000,70%,60%)</f>
        <v>3500</v>
      </c>
      <c r="H453" s="14">
        <f>Data_input!$F453*10%</f>
        <v>500</v>
      </c>
      <c r="I453" s="14">
        <f>Data_input!$F453*10%</f>
        <v>500</v>
      </c>
      <c r="J453" s="14">
        <f>SUM(Table1[[#This Row],[COGS]:[OPERATIONAL COST]])</f>
        <v>4500</v>
      </c>
      <c r="K453" s="14">
        <f>Data_input!$F453-Data_input!$G453-Data_input!$H453-Data_input!$I453</f>
        <v>500</v>
      </c>
      <c r="L453" s="8" t="s">
        <v>2943</v>
      </c>
      <c r="M453" s="16" t="str">
        <f>TEXT(Table1[[#This Row],[DATE]],"mmm")</f>
        <v>Feb</v>
      </c>
      <c r="N453" s="7">
        <f t="shared" si="23"/>
        <v>2022</v>
      </c>
      <c r="O453" s="7">
        <f>IF(COUNTIF(B$4:$B453,B453)=1,1,0)</f>
        <v>1</v>
      </c>
      <c r="P453" s="8" t="s">
        <v>2919</v>
      </c>
      <c r="Q453" s="9"/>
    </row>
    <row r="454" spans="1:17" x14ac:dyDescent="0.25">
      <c r="A454" s="17">
        <v>44608</v>
      </c>
      <c r="B454" s="11" t="s">
        <v>373</v>
      </c>
      <c r="C454" s="11" t="s">
        <v>2923</v>
      </c>
      <c r="D454" s="7">
        <v>1</v>
      </c>
      <c r="E454" s="12">
        <f t="shared" si="21"/>
        <v>2500</v>
      </c>
      <c r="F454" s="13">
        <f t="shared" si="22"/>
        <v>2500</v>
      </c>
      <c r="G454" s="14">
        <f>Data_input!$F454*IF(Data_input!$E454&lt;3000,70%,60%)</f>
        <v>1750</v>
      </c>
      <c r="H454" s="14">
        <f>Data_input!$F454*10%</f>
        <v>250</v>
      </c>
      <c r="I454" s="14">
        <f>Data_input!$F454*10%</f>
        <v>250</v>
      </c>
      <c r="J454" s="14">
        <f>SUM(Table1[[#This Row],[COGS]:[OPERATIONAL COST]])</f>
        <v>2250</v>
      </c>
      <c r="K454" s="14">
        <f>Data_input!$F454-Data_input!$G454-Data_input!$H454-Data_input!$I454</f>
        <v>250</v>
      </c>
      <c r="L454" s="15" t="s">
        <v>2948</v>
      </c>
      <c r="M454" s="16" t="str">
        <f>TEXT(Table1[[#This Row],[DATE]],"mmm")</f>
        <v>Feb</v>
      </c>
      <c r="N454" s="7">
        <f t="shared" si="23"/>
        <v>2022</v>
      </c>
      <c r="O454" s="7">
        <f>IF(COUNTIF(B$4:$B454,B454)=1,1,0)</f>
        <v>1</v>
      </c>
      <c r="P454" s="8" t="s">
        <v>2919</v>
      </c>
      <c r="Q454" s="9"/>
    </row>
    <row r="455" spans="1:17" x14ac:dyDescent="0.25">
      <c r="A455" s="17">
        <v>44608</v>
      </c>
      <c r="B455" s="11" t="s">
        <v>374</v>
      </c>
      <c r="C455" s="11" t="s">
        <v>2930</v>
      </c>
      <c r="D455" s="7">
        <v>1</v>
      </c>
      <c r="E455" s="12">
        <f t="shared" si="21"/>
        <v>4000</v>
      </c>
      <c r="F455" s="13">
        <f t="shared" si="22"/>
        <v>4000</v>
      </c>
      <c r="G455" s="14">
        <f>Data_input!$F455*IF(Data_input!$E455&lt;3000,70%,60%)</f>
        <v>2400</v>
      </c>
      <c r="H455" s="14">
        <f>Data_input!$F455*10%</f>
        <v>400</v>
      </c>
      <c r="I455" s="14">
        <f>Data_input!$F455*10%</f>
        <v>400</v>
      </c>
      <c r="J455" s="14">
        <f>SUM(Table1[[#This Row],[COGS]:[OPERATIONAL COST]])</f>
        <v>3200</v>
      </c>
      <c r="K455" s="14">
        <f>Data_input!$F455-Data_input!$G455-Data_input!$H455-Data_input!$I455</f>
        <v>800</v>
      </c>
      <c r="L455" s="8" t="s">
        <v>2944</v>
      </c>
      <c r="M455" s="16" t="str">
        <f>TEXT(Table1[[#This Row],[DATE]],"mmm")</f>
        <v>Feb</v>
      </c>
      <c r="N455" s="7">
        <f t="shared" si="23"/>
        <v>2022</v>
      </c>
      <c r="O455" s="7">
        <f>IF(COUNTIF(B$4:$B455,B455)=1,1,0)</f>
        <v>1</v>
      </c>
      <c r="P455" s="8" t="s">
        <v>2919</v>
      </c>
      <c r="Q455" s="9"/>
    </row>
    <row r="456" spans="1:17" x14ac:dyDescent="0.25">
      <c r="A456" s="17">
        <v>44608</v>
      </c>
      <c r="B456" s="11" t="s">
        <v>374</v>
      </c>
      <c r="C456" s="11" t="s">
        <v>2924</v>
      </c>
      <c r="D456" s="7">
        <v>1</v>
      </c>
      <c r="E456" s="12">
        <f t="shared" si="21"/>
        <v>3500</v>
      </c>
      <c r="F456" s="13">
        <f t="shared" si="22"/>
        <v>3500</v>
      </c>
      <c r="G456" s="14">
        <f>Data_input!$F456*IF(Data_input!$E456&lt;3000,70%,60%)</f>
        <v>2100</v>
      </c>
      <c r="H456" s="14">
        <f>Data_input!$F456*10%</f>
        <v>350</v>
      </c>
      <c r="I456" s="14">
        <f>Data_input!$F456*10%</f>
        <v>350</v>
      </c>
      <c r="J456" s="14">
        <f>SUM(Table1[[#This Row],[COGS]:[OPERATIONAL COST]])</f>
        <v>2800</v>
      </c>
      <c r="K456" s="14">
        <f>Data_input!$F456-Data_input!$G456-Data_input!$H456-Data_input!$I456</f>
        <v>700</v>
      </c>
      <c r="L456" s="15" t="s">
        <v>2944</v>
      </c>
      <c r="M456" s="16" t="str">
        <f>TEXT(Table1[[#This Row],[DATE]],"mmm")</f>
        <v>Feb</v>
      </c>
      <c r="N456" s="7">
        <f t="shared" si="23"/>
        <v>2022</v>
      </c>
      <c r="O456" s="7">
        <f>IF(COUNTIF(B$4:$B456,B456)=1,1,0)</f>
        <v>0</v>
      </c>
      <c r="P456" s="8" t="s">
        <v>2919</v>
      </c>
      <c r="Q456" s="9"/>
    </row>
    <row r="457" spans="1:17" x14ac:dyDescent="0.25">
      <c r="A457" s="17">
        <v>44608</v>
      </c>
      <c r="B457" s="11" t="s">
        <v>374</v>
      </c>
      <c r="C457" s="11" t="s">
        <v>2925</v>
      </c>
      <c r="D457" s="7">
        <v>1</v>
      </c>
      <c r="E457" s="12">
        <f t="shared" si="21"/>
        <v>1200</v>
      </c>
      <c r="F457" s="13">
        <f t="shared" si="22"/>
        <v>1200</v>
      </c>
      <c r="G457" s="14">
        <f>Data_input!$F457*IF(Data_input!$E457&lt;3000,70%,60%)</f>
        <v>840</v>
      </c>
      <c r="H457" s="14">
        <f>Data_input!$F457*10%</f>
        <v>120</v>
      </c>
      <c r="I457" s="14">
        <f>Data_input!$F457*10%</f>
        <v>120</v>
      </c>
      <c r="J457" s="14">
        <f>SUM(Table1[[#This Row],[COGS]:[OPERATIONAL COST]])</f>
        <v>1080</v>
      </c>
      <c r="K457" s="14">
        <f>Data_input!$F457-Data_input!$G457-Data_input!$H457-Data_input!$I457</f>
        <v>120</v>
      </c>
      <c r="L457" s="8" t="s">
        <v>2944</v>
      </c>
      <c r="M457" s="16" t="str">
        <f>TEXT(Table1[[#This Row],[DATE]],"mmm")</f>
        <v>Feb</v>
      </c>
      <c r="N457" s="7">
        <f t="shared" si="23"/>
        <v>2022</v>
      </c>
      <c r="O457" s="7">
        <f>IF(COUNTIF(B$4:$B457,B457)=1,1,0)</f>
        <v>0</v>
      </c>
      <c r="P457" s="8" t="s">
        <v>2919</v>
      </c>
      <c r="Q457" s="9"/>
    </row>
    <row r="458" spans="1:17" x14ac:dyDescent="0.25">
      <c r="A458" s="17">
        <v>44609</v>
      </c>
      <c r="B458" s="11" t="s">
        <v>375</v>
      </c>
      <c r="C458" s="11" t="s">
        <v>2926</v>
      </c>
      <c r="D458" s="7">
        <v>5</v>
      </c>
      <c r="E458" s="12">
        <f t="shared" si="21"/>
        <v>450</v>
      </c>
      <c r="F458" s="13">
        <f t="shared" si="22"/>
        <v>2250</v>
      </c>
      <c r="G458" s="14">
        <f>Data_input!$F458*IF(Data_input!$E458&lt;3000,70%,60%)</f>
        <v>1575</v>
      </c>
      <c r="H458" s="14">
        <f>Data_input!$F458*10%</f>
        <v>225</v>
      </c>
      <c r="I458" s="14">
        <f>Data_input!$F458*10%</f>
        <v>225</v>
      </c>
      <c r="J458" s="14">
        <f>SUM(Table1[[#This Row],[COGS]:[OPERATIONAL COST]])</f>
        <v>2025</v>
      </c>
      <c r="K458" s="14">
        <f>Data_input!$F458-Data_input!$G458-Data_input!$H458-Data_input!$I458</f>
        <v>225</v>
      </c>
      <c r="L458" s="15" t="s">
        <v>2948</v>
      </c>
      <c r="M458" s="16" t="str">
        <f>TEXT(Table1[[#This Row],[DATE]],"mmm")</f>
        <v>Feb</v>
      </c>
      <c r="N458" s="7">
        <f t="shared" si="23"/>
        <v>2022</v>
      </c>
      <c r="O458" s="7">
        <f>IF(COUNTIF(B$4:$B458,B458)=1,1,0)</f>
        <v>1</v>
      </c>
      <c r="P458" s="8" t="s">
        <v>2919</v>
      </c>
      <c r="Q458" s="9"/>
    </row>
    <row r="459" spans="1:17" x14ac:dyDescent="0.25">
      <c r="A459" s="17">
        <v>44609</v>
      </c>
      <c r="B459" s="11" t="s">
        <v>376</v>
      </c>
      <c r="C459" s="11" t="s">
        <v>2920</v>
      </c>
      <c r="D459" s="7">
        <v>1</v>
      </c>
      <c r="E459" s="12">
        <f t="shared" si="21"/>
        <v>1000</v>
      </c>
      <c r="F459" s="13">
        <f t="shared" si="22"/>
        <v>1000</v>
      </c>
      <c r="G459" s="14">
        <f>Data_input!$F459*IF(Data_input!$E459&lt;3000,70%,60%)</f>
        <v>700</v>
      </c>
      <c r="H459" s="14">
        <f>Data_input!$F459*10%</f>
        <v>100</v>
      </c>
      <c r="I459" s="14">
        <f>Data_input!$F459*10%</f>
        <v>100</v>
      </c>
      <c r="J459" s="14">
        <f>SUM(Table1[[#This Row],[COGS]:[OPERATIONAL COST]])</f>
        <v>900</v>
      </c>
      <c r="K459" s="14">
        <f>Data_input!$F459-Data_input!$G459-Data_input!$H459-Data_input!$I459</f>
        <v>100</v>
      </c>
      <c r="L459" s="8" t="s">
        <v>2944</v>
      </c>
      <c r="M459" s="16" t="str">
        <f>TEXT(Table1[[#This Row],[DATE]],"mmm")</f>
        <v>Feb</v>
      </c>
      <c r="N459" s="7">
        <f t="shared" si="23"/>
        <v>2022</v>
      </c>
      <c r="O459" s="7">
        <f>IF(COUNTIF(B$4:$B459,B459)=1,1,0)</f>
        <v>1</v>
      </c>
      <c r="P459" s="8" t="s">
        <v>2919</v>
      </c>
      <c r="Q459" s="9"/>
    </row>
    <row r="460" spans="1:17" x14ac:dyDescent="0.25">
      <c r="A460" s="17">
        <v>44609</v>
      </c>
      <c r="B460" s="11" t="s">
        <v>377</v>
      </c>
      <c r="C460" s="11" t="s">
        <v>2930</v>
      </c>
      <c r="D460" s="7">
        <v>3</v>
      </c>
      <c r="E460" s="12">
        <f t="shared" si="21"/>
        <v>4000</v>
      </c>
      <c r="F460" s="13">
        <f t="shared" si="22"/>
        <v>12000</v>
      </c>
      <c r="G460" s="14">
        <f>Data_input!$F460*IF(Data_input!$E460&lt;3000,70%,60%)</f>
        <v>7200</v>
      </c>
      <c r="H460" s="14">
        <f>Data_input!$F460*10%</f>
        <v>1200</v>
      </c>
      <c r="I460" s="14">
        <f>Data_input!$F460*10%</f>
        <v>1200</v>
      </c>
      <c r="J460" s="14">
        <f>SUM(Table1[[#This Row],[COGS]:[OPERATIONAL COST]])</f>
        <v>9600</v>
      </c>
      <c r="K460" s="14">
        <f>Data_input!$F460-Data_input!$G460-Data_input!$H460-Data_input!$I460</f>
        <v>2400</v>
      </c>
      <c r="L460" s="15" t="s">
        <v>2948</v>
      </c>
      <c r="M460" s="16" t="str">
        <f>TEXT(Table1[[#This Row],[DATE]],"mmm")</f>
        <v>Feb</v>
      </c>
      <c r="N460" s="7">
        <f t="shared" si="23"/>
        <v>2022</v>
      </c>
      <c r="O460" s="7">
        <f>IF(COUNTIF(B$4:$B460,B460)=1,1,0)</f>
        <v>1</v>
      </c>
      <c r="P460" s="8" t="s">
        <v>2919</v>
      </c>
      <c r="Q460" s="9"/>
    </row>
    <row r="461" spans="1:17" x14ac:dyDescent="0.25">
      <c r="A461" s="17">
        <v>44609</v>
      </c>
      <c r="B461" s="11" t="s">
        <v>378</v>
      </c>
      <c r="C461" s="11" t="s">
        <v>2923</v>
      </c>
      <c r="D461" s="7">
        <v>5</v>
      </c>
      <c r="E461" s="12">
        <f t="shared" si="21"/>
        <v>2500</v>
      </c>
      <c r="F461" s="13">
        <f t="shared" si="22"/>
        <v>12500</v>
      </c>
      <c r="G461" s="14">
        <f>Data_input!$F461*IF(Data_input!$E461&lt;3000,70%,60%)</f>
        <v>8750</v>
      </c>
      <c r="H461" s="14">
        <f>Data_input!$F461*10%</f>
        <v>1250</v>
      </c>
      <c r="I461" s="14">
        <f>Data_input!$F461*10%</f>
        <v>1250</v>
      </c>
      <c r="J461" s="14">
        <f>SUM(Table1[[#This Row],[COGS]:[OPERATIONAL COST]])</f>
        <v>11250</v>
      </c>
      <c r="K461" s="14">
        <f>Data_input!$F461-Data_input!$G461-Data_input!$H461-Data_input!$I461</f>
        <v>1250</v>
      </c>
      <c r="L461" s="8" t="s">
        <v>2944</v>
      </c>
      <c r="M461" s="16" t="str">
        <f>TEXT(Table1[[#This Row],[DATE]],"mmm")</f>
        <v>Feb</v>
      </c>
      <c r="N461" s="7">
        <f t="shared" si="23"/>
        <v>2022</v>
      </c>
      <c r="O461" s="7">
        <f>IF(COUNTIF(B$4:$B461,B461)=1,1,0)</f>
        <v>1</v>
      </c>
      <c r="P461" s="8" t="s">
        <v>2919</v>
      </c>
      <c r="Q461" s="9"/>
    </row>
    <row r="462" spans="1:17" x14ac:dyDescent="0.25">
      <c r="A462" s="17">
        <v>44609</v>
      </c>
      <c r="B462" s="11" t="s">
        <v>379</v>
      </c>
      <c r="C462" s="11" t="s">
        <v>2924</v>
      </c>
      <c r="D462" s="7">
        <v>1</v>
      </c>
      <c r="E462" s="12">
        <f t="shared" si="21"/>
        <v>3500</v>
      </c>
      <c r="F462" s="13">
        <f t="shared" si="22"/>
        <v>3500</v>
      </c>
      <c r="G462" s="14">
        <f>Data_input!$F462*IF(Data_input!$E462&lt;3000,70%,60%)</f>
        <v>2100</v>
      </c>
      <c r="H462" s="14">
        <f>Data_input!$F462*10%</f>
        <v>350</v>
      </c>
      <c r="I462" s="14">
        <f>Data_input!$F462*10%</f>
        <v>350</v>
      </c>
      <c r="J462" s="14">
        <f>SUM(Table1[[#This Row],[COGS]:[OPERATIONAL COST]])</f>
        <v>2800</v>
      </c>
      <c r="K462" s="14">
        <f>Data_input!$F462-Data_input!$G462-Data_input!$H462-Data_input!$I462</f>
        <v>700</v>
      </c>
      <c r="L462" s="15" t="s">
        <v>2946</v>
      </c>
      <c r="M462" s="16" t="str">
        <f>TEXT(Table1[[#This Row],[DATE]],"mmm")</f>
        <v>Feb</v>
      </c>
      <c r="N462" s="7">
        <f t="shared" si="23"/>
        <v>2022</v>
      </c>
      <c r="O462" s="7">
        <f>IF(COUNTIF(B$4:$B462,B462)=1,1,0)</f>
        <v>1</v>
      </c>
      <c r="P462" s="8" t="s">
        <v>2918</v>
      </c>
      <c r="Q462" s="9"/>
    </row>
    <row r="463" spans="1:17" x14ac:dyDescent="0.25">
      <c r="A463" s="17">
        <v>44609</v>
      </c>
      <c r="B463" s="11" t="s">
        <v>380</v>
      </c>
      <c r="C463" s="11" t="s">
        <v>2928</v>
      </c>
      <c r="D463" s="7">
        <v>1</v>
      </c>
      <c r="E463" s="12">
        <f t="shared" si="21"/>
        <v>1000</v>
      </c>
      <c r="F463" s="13">
        <f t="shared" si="22"/>
        <v>1000</v>
      </c>
      <c r="G463" s="14">
        <f>Data_input!$F463*IF(Data_input!$E463&lt;3000,70%,60%)</f>
        <v>700</v>
      </c>
      <c r="H463" s="14">
        <f>Data_input!$F463*10%</f>
        <v>100</v>
      </c>
      <c r="I463" s="14">
        <f>Data_input!$F463*10%</f>
        <v>100</v>
      </c>
      <c r="J463" s="14">
        <f>SUM(Table1[[#This Row],[COGS]:[OPERATIONAL COST]])</f>
        <v>900</v>
      </c>
      <c r="K463" s="14">
        <f>Data_input!$F463-Data_input!$G463-Data_input!$H463-Data_input!$I463</f>
        <v>100</v>
      </c>
      <c r="L463" s="8" t="s">
        <v>2947</v>
      </c>
      <c r="M463" s="16" t="str">
        <f>TEXT(Table1[[#This Row],[DATE]],"mmm")</f>
        <v>Feb</v>
      </c>
      <c r="N463" s="7">
        <f t="shared" si="23"/>
        <v>2022</v>
      </c>
      <c r="O463" s="7">
        <f>IF(COUNTIF(B$4:$B463,B463)=1,1,0)</f>
        <v>1</v>
      </c>
      <c r="P463" s="8" t="s">
        <v>2918</v>
      </c>
      <c r="Q463" s="9"/>
    </row>
    <row r="464" spans="1:17" x14ac:dyDescent="0.25">
      <c r="A464" s="17">
        <v>44609</v>
      </c>
      <c r="B464" s="11" t="s">
        <v>381</v>
      </c>
      <c r="C464" s="11" t="s">
        <v>2926</v>
      </c>
      <c r="D464" s="7">
        <v>3</v>
      </c>
      <c r="E464" s="12">
        <f t="shared" si="21"/>
        <v>450</v>
      </c>
      <c r="F464" s="13">
        <f t="shared" si="22"/>
        <v>1350</v>
      </c>
      <c r="G464" s="14">
        <f>Data_input!$F464*IF(Data_input!$E464&lt;3000,70%,60%)</f>
        <v>944.99999999999989</v>
      </c>
      <c r="H464" s="14">
        <f>Data_input!$F464*10%</f>
        <v>135</v>
      </c>
      <c r="I464" s="14">
        <f>Data_input!$F464*10%</f>
        <v>135</v>
      </c>
      <c r="J464" s="14">
        <f>SUM(Table1[[#This Row],[COGS]:[OPERATIONAL COST]])</f>
        <v>1215</v>
      </c>
      <c r="K464" s="14">
        <f>Data_input!$F464-Data_input!$G464-Data_input!$H464-Data_input!$I464</f>
        <v>135.00000000000011</v>
      </c>
      <c r="L464" s="15" t="s">
        <v>2945</v>
      </c>
      <c r="M464" s="16" t="str">
        <f>TEXT(Table1[[#This Row],[DATE]],"mmm")</f>
        <v>Feb</v>
      </c>
      <c r="N464" s="7">
        <f t="shared" si="23"/>
        <v>2022</v>
      </c>
      <c r="O464" s="7">
        <f>IF(COUNTIF(B$4:$B464,B464)=1,1,0)</f>
        <v>1</v>
      </c>
      <c r="P464" s="8" t="s">
        <v>2919</v>
      </c>
      <c r="Q464" s="9"/>
    </row>
    <row r="465" spans="1:17" x14ac:dyDescent="0.25">
      <c r="A465" s="17">
        <v>44609</v>
      </c>
      <c r="B465" s="11" t="s">
        <v>382</v>
      </c>
      <c r="C465" s="11" t="s">
        <v>2927</v>
      </c>
      <c r="D465" s="7">
        <v>2</v>
      </c>
      <c r="E465" s="12">
        <f t="shared" si="21"/>
        <v>500</v>
      </c>
      <c r="F465" s="13">
        <f t="shared" si="22"/>
        <v>1000</v>
      </c>
      <c r="G465" s="14">
        <f>Data_input!$F465*IF(Data_input!$E465&lt;3000,70%,60%)</f>
        <v>700</v>
      </c>
      <c r="H465" s="14">
        <f>Data_input!$F465*10%</f>
        <v>100</v>
      </c>
      <c r="I465" s="14">
        <f>Data_input!$F465*10%</f>
        <v>100</v>
      </c>
      <c r="J465" s="14">
        <f>SUM(Table1[[#This Row],[COGS]:[OPERATIONAL COST]])</f>
        <v>900</v>
      </c>
      <c r="K465" s="14">
        <f>Data_input!$F465-Data_input!$G465-Data_input!$H465-Data_input!$I465</f>
        <v>100</v>
      </c>
      <c r="L465" s="8" t="s">
        <v>2943</v>
      </c>
      <c r="M465" s="16" t="str">
        <f>TEXT(Table1[[#This Row],[DATE]],"mmm")</f>
        <v>Feb</v>
      </c>
      <c r="N465" s="7">
        <f t="shared" si="23"/>
        <v>2022</v>
      </c>
      <c r="O465" s="7">
        <f>IF(COUNTIF(B$4:$B465,B465)=1,1,0)</f>
        <v>1</v>
      </c>
      <c r="P465" s="8" t="s">
        <v>2919</v>
      </c>
      <c r="Q465" s="9"/>
    </row>
    <row r="466" spans="1:17" x14ac:dyDescent="0.25">
      <c r="A466" s="17">
        <v>44610</v>
      </c>
      <c r="B466" s="11" t="s">
        <v>383</v>
      </c>
      <c r="C466" s="11" t="s">
        <v>2927</v>
      </c>
      <c r="D466" s="7">
        <v>1</v>
      </c>
      <c r="E466" s="12">
        <f t="shared" si="21"/>
        <v>500</v>
      </c>
      <c r="F466" s="13">
        <f t="shared" si="22"/>
        <v>500</v>
      </c>
      <c r="G466" s="14">
        <f>Data_input!$F466*IF(Data_input!$E466&lt;3000,70%,60%)</f>
        <v>350</v>
      </c>
      <c r="H466" s="14">
        <f>Data_input!$F466*10%</f>
        <v>50</v>
      </c>
      <c r="I466" s="14">
        <f>Data_input!$F466*10%</f>
        <v>50</v>
      </c>
      <c r="J466" s="14">
        <f>SUM(Table1[[#This Row],[COGS]:[OPERATIONAL COST]])</f>
        <v>450</v>
      </c>
      <c r="K466" s="14">
        <f>Data_input!$F466-Data_input!$G466-Data_input!$H466-Data_input!$I466</f>
        <v>50</v>
      </c>
      <c r="L466" s="15" t="s">
        <v>2948</v>
      </c>
      <c r="M466" s="16" t="str">
        <f>TEXT(Table1[[#This Row],[DATE]],"mmm")</f>
        <v>Feb</v>
      </c>
      <c r="N466" s="7">
        <f t="shared" si="23"/>
        <v>2022</v>
      </c>
      <c r="O466" s="7">
        <f>IF(COUNTIF(B$4:$B466,B466)=1,1,0)</f>
        <v>1</v>
      </c>
      <c r="P466" s="8" t="s">
        <v>2918</v>
      </c>
      <c r="Q466" s="9"/>
    </row>
    <row r="467" spans="1:17" x14ac:dyDescent="0.25">
      <c r="A467" s="17">
        <v>44610</v>
      </c>
      <c r="B467" s="11" t="s">
        <v>384</v>
      </c>
      <c r="C467" s="11" t="s">
        <v>2920</v>
      </c>
      <c r="D467" s="7">
        <v>4</v>
      </c>
      <c r="E467" s="12">
        <f t="shared" si="21"/>
        <v>1000</v>
      </c>
      <c r="F467" s="13">
        <f t="shared" si="22"/>
        <v>4000</v>
      </c>
      <c r="G467" s="14">
        <f>Data_input!$F467*IF(Data_input!$E467&lt;3000,70%,60%)</f>
        <v>2800</v>
      </c>
      <c r="H467" s="14">
        <f>Data_input!$F467*10%</f>
        <v>400</v>
      </c>
      <c r="I467" s="14">
        <f>Data_input!$F467*10%</f>
        <v>400</v>
      </c>
      <c r="J467" s="14">
        <f>SUM(Table1[[#This Row],[COGS]:[OPERATIONAL COST]])</f>
        <v>3600</v>
      </c>
      <c r="K467" s="14">
        <f>Data_input!$F467-Data_input!$G467-Data_input!$H467-Data_input!$I467</f>
        <v>400</v>
      </c>
      <c r="L467" s="8" t="s">
        <v>2944</v>
      </c>
      <c r="M467" s="16" t="str">
        <f>TEXT(Table1[[#This Row],[DATE]],"mmm")</f>
        <v>Feb</v>
      </c>
      <c r="N467" s="7">
        <f t="shared" si="23"/>
        <v>2022</v>
      </c>
      <c r="O467" s="7">
        <f>IF(COUNTIF(B$4:$B467,B467)=1,1,0)</f>
        <v>1</v>
      </c>
      <c r="P467" s="8" t="s">
        <v>2919</v>
      </c>
      <c r="Q467" s="9"/>
    </row>
    <row r="468" spans="1:17" x14ac:dyDescent="0.25">
      <c r="A468" s="17">
        <v>44610</v>
      </c>
      <c r="B468" s="11" t="s">
        <v>385</v>
      </c>
      <c r="C468" s="11" t="s">
        <v>2924</v>
      </c>
      <c r="D468" s="7">
        <v>2</v>
      </c>
      <c r="E468" s="12">
        <f t="shared" si="21"/>
        <v>3500</v>
      </c>
      <c r="F468" s="13">
        <f t="shared" si="22"/>
        <v>7000</v>
      </c>
      <c r="G468" s="14">
        <f>Data_input!$F468*IF(Data_input!$E468&lt;3000,70%,60%)</f>
        <v>4200</v>
      </c>
      <c r="H468" s="14">
        <f>Data_input!$F468*10%</f>
        <v>700</v>
      </c>
      <c r="I468" s="14">
        <f>Data_input!$F468*10%</f>
        <v>700</v>
      </c>
      <c r="J468" s="14">
        <f>SUM(Table1[[#This Row],[COGS]:[OPERATIONAL COST]])</f>
        <v>5600</v>
      </c>
      <c r="K468" s="14">
        <f>Data_input!$F468-Data_input!$G468-Data_input!$H468-Data_input!$I468</f>
        <v>1400</v>
      </c>
      <c r="L468" s="15" t="s">
        <v>2945</v>
      </c>
      <c r="M468" s="16" t="str">
        <f>TEXT(Table1[[#This Row],[DATE]],"mmm")</f>
        <v>Feb</v>
      </c>
      <c r="N468" s="7">
        <f t="shared" si="23"/>
        <v>2022</v>
      </c>
      <c r="O468" s="7">
        <f>IF(COUNTIF(B$4:$B468,B468)=1,1,0)</f>
        <v>1</v>
      </c>
      <c r="P468" s="8" t="s">
        <v>2919</v>
      </c>
      <c r="Q468" s="9"/>
    </row>
    <row r="469" spans="1:17" x14ac:dyDescent="0.25">
      <c r="A469" s="17">
        <v>44610</v>
      </c>
      <c r="B469" s="11" t="s">
        <v>386</v>
      </c>
      <c r="C469" s="11" t="s">
        <v>2923</v>
      </c>
      <c r="D469" s="7">
        <v>4</v>
      </c>
      <c r="E469" s="12">
        <f t="shared" si="21"/>
        <v>2500</v>
      </c>
      <c r="F469" s="13">
        <f t="shared" si="22"/>
        <v>10000</v>
      </c>
      <c r="G469" s="14">
        <f>Data_input!$F469*IF(Data_input!$E469&lt;3000,70%,60%)</f>
        <v>7000</v>
      </c>
      <c r="H469" s="14">
        <f>Data_input!$F469*10%</f>
        <v>1000</v>
      </c>
      <c r="I469" s="14">
        <f>Data_input!$F469*10%</f>
        <v>1000</v>
      </c>
      <c r="J469" s="14">
        <f>SUM(Table1[[#This Row],[COGS]:[OPERATIONAL COST]])</f>
        <v>9000</v>
      </c>
      <c r="K469" s="14">
        <f>Data_input!$F469-Data_input!$G469-Data_input!$H469-Data_input!$I469</f>
        <v>1000</v>
      </c>
      <c r="L469" s="8" t="s">
        <v>2943</v>
      </c>
      <c r="M469" s="16" t="str">
        <f>TEXT(Table1[[#This Row],[DATE]],"mmm")</f>
        <v>Feb</v>
      </c>
      <c r="N469" s="7">
        <f t="shared" si="23"/>
        <v>2022</v>
      </c>
      <c r="O469" s="7">
        <f>IF(COUNTIF(B$4:$B469,B469)=1,1,0)</f>
        <v>1</v>
      </c>
      <c r="P469" s="8" t="s">
        <v>2919</v>
      </c>
      <c r="Q469" s="9"/>
    </row>
    <row r="470" spans="1:17" x14ac:dyDescent="0.25">
      <c r="A470" s="17">
        <v>44610</v>
      </c>
      <c r="B470" s="11" t="s">
        <v>387</v>
      </c>
      <c r="C470" s="11" t="s">
        <v>2929</v>
      </c>
      <c r="D470" s="7">
        <v>3</v>
      </c>
      <c r="E470" s="12">
        <f t="shared" si="21"/>
        <v>3200</v>
      </c>
      <c r="F470" s="13">
        <f t="shared" si="22"/>
        <v>9600</v>
      </c>
      <c r="G470" s="14">
        <f>Data_input!$F470*IF(Data_input!$E470&lt;3000,70%,60%)</f>
        <v>5760</v>
      </c>
      <c r="H470" s="14">
        <f>Data_input!$F470*10%</f>
        <v>960</v>
      </c>
      <c r="I470" s="14">
        <f>Data_input!$F470*10%</f>
        <v>960</v>
      </c>
      <c r="J470" s="14">
        <f>SUM(Table1[[#This Row],[COGS]:[OPERATIONAL COST]])</f>
        <v>7680</v>
      </c>
      <c r="K470" s="14">
        <f>Data_input!$F470-Data_input!$G470-Data_input!$H470-Data_input!$I470</f>
        <v>1920</v>
      </c>
      <c r="L470" s="15" t="s">
        <v>2948</v>
      </c>
      <c r="M470" s="16" t="str">
        <f>TEXT(Table1[[#This Row],[DATE]],"mmm")</f>
        <v>Feb</v>
      </c>
      <c r="N470" s="7">
        <f t="shared" si="23"/>
        <v>2022</v>
      </c>
      <c r="O470" s="7">
        <f>IF(COUNTIF(B$4:$B470,B470)=1,1,0)</f>
        <v>1</v>
      </c>
      <c r="P470" s="8" t="s">
        <v>2919</v>
      </c>
      <c r="Q470" s="9"/>
    </row>
    <row r="471" spans="1:17" x14ac:dyDescent="0.25">
      <c r="A471" s="17">
        <v>44610</v>
      </c>
      <c r="B471" s="11" t="s">
        <v>388</v>
      </c>
      <c r="C471" s="11" t="s">
        <v>2929</v>
      </c>
      <c r="D471" s="7">
        <v>1</v>
      </c>
      <c r="E471" s="12">
        <f t="shared" si="21"/>
        <v>3200</v>
      </c>
      <c r="F471" s="13">
        <f t="shared" si="22"/>
        <v>3200</v>
      </c>
      <c r="G471" s="14">
        <f>Data_input!$F471*IF(Data_input!$E471&lt;3000,70%,60%)</f>
        <v>1920</v>
      </c>
      <c r="H471" s="14">
        <f>Data_input!$F471*10%</f>
        <v>320</v>
      </c>
      <c r="I471" s="14">
        <f>Data_input!$F471*10%</f>
        <v>320</v>
      </c>
      <c r="J471" s="14">
        <f>SUM(Table1[[#This Row],[COGS]:[OPERATIONAL COST]])</f>
        <v>2560</v>
      </c>
      <c r="K471" s="14">
        <f>Data_input!$F471-Data_input!$G471-Data_input!$H471-Data_input!$I471</f>
        <v>640</v>
      </c>
      <c r="L471" s="8" t="s">
        <v>2944</v>
      </c>
      <c r="M471" s="16" t="str">
        <f>TEXT(Table1[[#This Row],[DATE]],"mmm")</f>
        <v>Feb</v>
      </c>
      <c r="N471" s="7">
        <f t="shared" si="23"/>
        <v>2022</v>
      </c>
      <c r="O471" s="7">
        <f>IF(COUNTIF(B$4:$B471,B471)=1,1,0)</f>
        <v>1</v>
      </c>
      <c r="P471" s="8" t="s">
        <v>2919</v>
      </c>
      <c r="Q471" s="9"/>
    </row>
    <row r="472" spans="1:17" x14ac:dyDescent="0.25">
      <c r="A472" s="17">
        <v>44610</v>
      </c>
      <c r="B472" s="11" t="s">
        <v>389</v>
      </c>
      <c r="C472" s="11" t="s">
        <v>2924</v>
      </c>
      <c r="D472" s="7">
        <v>2</v>
      </c>
      <c r="E472" s="12">
        <f t="shared" si="21"/>
        <v>3500</v>
      </c>
      <c r="F472" s="13">
        <f t="shared" si="22"/>
        <v>7000</v>
      </c>
      <c r="G472" s="14">
        <f>Data_input!$F472*IF(Data_input!$E472&lt;3000,70%,60%)</f>
        <v>4200</v>
      </c>
      <c r="H472" s="14">
        <f>Data_input!$F472*10%</f>
        <v>700</v>
      </c>
      <c r="I472" s="14">
        <f>Data_input!$F472*10%</f>
        <v>700</v>
      </c>
      <c r="J472" s="14">
        <f>SUM(Table1[[#This Row],[COGS]:[OPERATIONAL COST]])</f>
        <v>5600</v>
      </c>
      <c r="K472" s="14">
        <f>Data_input!$F472-Data_input!$G472-Data_input!$H472-Data_input!$I472</f>
        <v>1400</v>
      </c>
      <c r="L472" s="15" t="s">
        <v>2945</v>
      </c>
      <c r="M472" s="16" t="str">
        <f>TEXT(Table1[[#This Row],[DATE]],"mmm")</f>
        <v>Feb</v>
      </c>
      <c r="N472" s="7">
        <f t="shared" si="23"/>
        <v>2022</v>
      </c>
      <c r="O472" s="7">
        <f>IF(COUNTIF(B$4:$B472,B472)=1,1,0)</f>
        <v>1</v>
      </c>
      <c r="P472" s="8" t="s">
        <v>2919</v>
      </c>
      <c r="Q472" s="9"/>
    </row>
    <row r="473" spans="1:17" x14ac:dyDescent="0.25">
      <c r="A473" s="17">
        <v>44610</v>
      </c>
      <c r="B473" s="11" t="s">
        <v>390</v>
      </c>
      <c r="C473" s="11" t="s">
        <v>2927</v>
      </c>
      <c r="D473" s="7">
        <v>4</v>
      </c>
      <c r="E473" s="12">
        <f t="shared" si="21"/>
        <v>500</v>
      </c>
      <c r="F473" s="13">
        <f t="shared" si="22"/>
        <v>2000</v>
      </c>
      <c r="G473" s="14">
        <f>Data_input!$F473*IF(Data_input!$E473&lt;3000,70%,60%)</f>
        <v>1400</v>
      </c>
      <c r="H473" s="14">
        <f>Data_input!$F473*10%</f>
        <v>200</v>
      </c>
      <c r="I473" s="14">
        <f>Data_input!$F473*10%</f>
        <v>200</v>
      </c>
      <c r="J473" s="14">
        <f>SUM(Table1[[#This Row],[COGS]:[OPERATIONAL COST]])</f>
        <v>1800</v>
      </c>
      <c r="K473" s="14">
        <f>Data_input!$F473-Data_input!$G473-Data_input!$H473-Data_input!$I473</f>
        <v>200</v>
      </c>
      <c r="L473" s="8" t="s">
        <v>2943</v>
      </c>
      <c r="M473" s="16" t="str">
        <f>TEXT(Table1[[#This Row],[DATE]],"mmm")</f>
        <v>Feb</v>
      </c>
      <c r="N473" s="7">
        <f t="shared" si="23"/>
        <v>2022</v>
      </c>
      <c r="O473" s="7">
        <f>IF(COUNTIF(B$4:$B473,B473)=1,1,0)</f>
        <v>1</v>
      </c>
      <c r="P473" s="8" t="s">
        <v>2919</v>
      </c>
      <c r="Q473" s="9"/>
    </row>
    <row r="474" spans="1:17" x14ac:dyDescent="0.25">
      <c r="A474" s="17">
        <v>44610</v>
      </c>
      <c r="B474" s="11" t="s">
        <v>390</v>
      </c>
      <c r="C474" s="11" t="s">
        <v>2923</v>
      </c>
      <c r="D474" s="7">
        <v>5</v>
      </c>
      <c r="E474" s="12">
        <f t="shared" si="21"/>
        <v>2500</v>
      </c>
      <c r="F474" s="13">
        <f t="shared" si="22"/>
        <v>12500</v>
      </c>
      <c r="G474" s="14">
        <f>Data_input!$F474*IF(Data_input!$E474&lt;3000,70%,60%)</f>
        <v>8750</v>
      </c>
      <c r="H474" s="14">
        <f>Data_input!$F474*10%</f>
        <v>1250</v>
      </c>
      <c r="I474" s="14">
        <f>Data_input!$F474*10%</f>
        <v>1250</v>
      </c>
      <c r="J474" s="14">
        <f>SUM(Table1[[#This Row],[COGS]:[OPERATIONAL COST]])</f>
        <v>11250</v>
      </c>
      <c r="K474" s="14">
        <f>Data_input!$F474-Data_input!$G474-Data_input!$H474-Data_input!$I474</f>
        <v>1250</v>
      </c>
      <c r="L474" s="15" t="s">
        <v>2943</v>
      </c>
      <c r="M474" s="16" t="str">
        <f>TEXT(Table1[[#This Row],[DATE]],"mmm")</f>
        <v>Feb</v>
      </c>
      <c r="N474" s="7">
        <f t="shared" si="23"/>
        <v>2022</v>
      </c>
      <c r="O474" s="7">
        <f>IF(COUNTIF(B$4:$B474,B474)=1,1,0)</f>
        <v>0</v>
      </c>
      <c r="P474" s="8" t="s">
        <v>2919</v>
      </c>
      <c r="Q474" s="9"/>
    </row>
    <row r="475" spans="1:17" x14ac:dyDescent="0.25">
      <c r="A475" s="17">
        <v>44610</v>
      </c>
      <c r="B475" s="11" t="s">
        <v>390</v>
      </c>
      <c r="C475" s="11" t="s">
        <v>2925</v>
      </c>
      <c r="D475" s="7">
        <v>8</v>
      </c>
      <c r="E475" s="12">
        <f t="shared" si="21"/>
        <v>1200</v>
      </c>
      <c r="F475" s="13">
        <f t="shared" si="22"/>
        <v>9600</v>
      </c>
      <c r="G475" s="14">
        <f>Data_input!$F475*IF(Data_input!$E475&lt;3000,70%,60%)</f>
        <v>6720</v>
      </c>
      <c r="H475" s="14">
        <f>Data_input!$F475*10%</f>
        <v>960</v>
      </c>
      <c r="I475" s="14">
        <f>Data_input!$F475*10%</f>
        <v>960</v>
      </c>
      <c r="J475" s="14">
        <f>SUM(Table1[[#This Row],[COGS]:[OPERATIONAL COST]])</f>
        <v>8640</v>
      </c>
      <c r="K475" s="14">
        <f>Data_input!$F475-Data_input!$G475-Data_input!$H475-Data_input!$I475</f>
        <v>960</v>
      </c>
      <c r="L475" s="8" t="s">
        <v>2943</v>
      </c>
      <c r="M475" s="16" t="str">
        <f>TEXT(Table1[[#This Row],[DATE]],"mmm")</f>
        <v>Feb</v>
      </c>
      <c r="N475" s="7">
        <f t="shared" si="23"/>
        <v>2022</v>
      </c>
      <c r="O475" s="7">
        <f>IF(COUNTIF(B$4:$B475,B475)=1,1,0)</f>
        <v>0</v>
      </c>
      <c r="P475" s="8" t="s">
        <v>2919</v>
      </c>
      <c r="Q475" s="9"/>
    </row>
    <row r="476" spans="1:17" x14ac:dyDescent="0.25">
      <c r="A476" s="17">
        <v>44611</v>
      </c>
      <c r="B476" s="11" t="s">
        <v>391</v>
      </c>
      <c r="C476" s="11" t="s">
        <v>2920</v>
      </c>
      <c r="D476" s="7">
        <v>2</v>
      </c>
      <c r="E476" s="12">
        <f t="shared" si="21"/>
        <v>1000</v>
      </c>
      <c r="F476" s="13">
        <f t="shared" si="22"/>
        <v>2000</v>
      </c>
      <c r="G476" s="14">
        <f>Data_input!$F476*IF(Data_input!$E476&lt;3000,70%,60%)</f>
        <v>1400</v>
      </c>
      <c r="H476" s="14">
        <f>Data_input!$F476*10%</f>
        <v>200</v>
      </c>
      <c r="I476" s="14">
        <f>Data_input!$F476*10%</f>
        <v>200</v>
      </c>
      <c r="J476" s="14">
        <f>SUM(Table1[[#This Row],[COGS]:[OPERATIONAL COST]])</f>
        <v>1800</v>
      </c>
      <c r="K476" s="14">
        <f>Data_input!$F476-Data_input!$G476-Data_input!$H476-Data_input!$I476</f>
        <v>200</v>
      </c>
      <c r="L476" s="15" t="s">
        <v>2946</v>
      </c>
      <c r="M476" s="16" t="str">
        <f>TEXT(Table1[[#This Row],[DATE]],"mmm")</f>
        <v>Feb</v>
      </c>
      <c r="N476" s="7">
        <f t="shared" si="23"/>
        <v>2022</v>
      </c>
      <c r="O476" s="7">
        <f>IF(COUNTIF(B$4:$B476,B476)=1,1,0)</f>
        <v>1</v>
      </c>
      <c r="P476" s="8" t="s">
        <v>2919</v>
      </c>
      <c r="Q476" s="9"/>
    </row>
    <row r="477" spans="1:17" x14ac:dyDescent="0.25">
      <c r="A477" s="17">
        <v>44611</v>
      </c>
      <c r="B477" s="11" t="s">
        <v>392</v>
      </c>
      <c r="C477" s="11" t="s">
        <v>2930</v>
      </c>
      <c r="D477" s="7">
        <v>1</v>
      </c>
      <c r="E477" s="12">
        <f t="shared" si="21"/>
        <v>4000</v>
      </c>
      <c r="F477" s="13">
        <f t="shared" si="22"/>
        <v>4000</v>
      </c>
      <c r="G477" s="14">
        <f>Data_input!$F477*IF(Data_input!$E477&lt;3000,70%,60%)</f>
        <v>2400</v>
      </c>
      <c r="H477" s="14">
        <f>Data_input!$F477*10%</f>
        <v>400</v>
      </c>
      <c r="I477" s="14">
        <f>Data_input!$F477*10%</f>
        <v>400</v>
      </c>
      <c r="J477" s="14">
        <f>SUM(Table1[[#This Row],[COGS]:[OPERATIONAL COST]])</f>
        <v>3200</v>
      </c>
      <c r="K477" s="14">
        <f>Data_input!$F477-Data_input!$G477-Data_input!$H477-Data_input!$I477</f>
        <v>800</v>
      </c>
      <c r="L477" s="8" t="s">
        <v>2947</v>
      </c>
      <c r="M477" s="16" t="str">
        <f>TEXT(Table1[[#This Row],[DATE]],"mmm")</f>
        <v>Feb</v>
      </c>
      <c r="N477" s="7">
        <f t="shared" si="23"/>
        <v>2022</v>
      </c>
      <c r="O477" s="7">
        <f>IF(COUNTIF(B$4:$B477,B477)=1,1,0)</f>
        <v>1</v>
      </c>
      <c r="P477" s="8" t="s">
        <v>2918</v>
      </c>
      <c r="Q477" s="9"/>
    </row>
    <row r="478" spans="1:17" x14ac:dyDescent="0.25">
      <c r="A478" s="17">
        <v>44611</v>
      </c>
      <c r="B478" s="11" t="s">
        <v>393</v>
      </c>
      <c r="C478" s="11" t="s">
        <v>2923</v>
      </c>
      <c r="D478" s="7">
        <v>7</v>
      </c>
      <c r="E478" s="12">
        <f t="shared" si="21"/>
        <v>2500</v>
      </c>
      <c r="F478" s="13">
        <f t="shared" si="22"/>
        <v>17500</v>
      </c>
      <c r="G478" s="14">
        <f>Data_input!$F478*IF(Data_input!$E478&lt;3000,70%,60%)</f>
        <v>12250</v>
      </c>
      <c r="H478" s="14">
        <f>Data_input!$F478*10%</f>
        <v>1750</v>
      </c>
      <c r="I478" s="14">
        <f>Data_input!$F478*10%</f>
        <v>1750</v>
      </c>
      <c r="J478" s="14">
        <f>SUM(Table1[[#This Row],[COGS]:[OPERATIONAL COST]])</f>
        <v>15750</v>
      </c>
      <c r="K478" s="14">
        <f>Data_input!$F478-Data_input!$G478-Data_input!$H478-Data_input!$I478</f>
        <v>1750</v>
      </c>
      <c r="L478" s="15" t="s">
        <v>2945</v>
      </c>
      <c r="M478" s="16" t="str">
        <f>TEXT(Table1[[#This Row],[DATE]],"mmm")</f>
        <v>Feb</v>
      </c>
      <c r="N478" s="7">
        <f t="shared" si="23"/>
        <v>2022</v>
      </c>
      <c r="O478" s="7">
        <f>IF(COUNTIF(B$4:$B478,B478)=1,1,0)</f>
        <v>1</v>
      </c>
      <c r="P478" s="8" t="s">
        <v>2919</v>
      </c>
      <c r="Q478" s="9"/>
    </row>
    <row r="479" spans="1:17" x14ac:dyDescent="0.25">
      <c r="A479" s="17">
        <v>44611</v>
      </c>
      <c r="B479" s="11" t="s">
        <v>394</v>
      </c>
      <c r="C479" s="11" t="s">
        <v>2924</v>
      </c>
      <c r="D479" s="7">
        <v>8</v>
      </c>
      <c r="E479" s="12">
        <f t="shared" si="21"/>
        <v>3500</v>
      </c>
      <c r="F479" s="13">
        <f t="shared" si="22"/>
        <v>28000</v>
      </c>
      <c r="G479" s="14">
        <f>Data_input!$F479*IF(Data_input!$E479&lt;3000,70%,60%)</f>
        <v>16800</v>
      </c>
      <c r="H479" s="14">
        <f>Data_input!$F479*10%</f>
        <v>2800</v>
      </c>
      <c r="I479" s="14">
        <f>Data_input!$F479*10%</f>
        <v>2800</v>
      </c>
      <c r="J479" s="14">
        <f>SUM(Table1[[#This Row],[COGS]:[OPERATIONAL COST]])</f>
        <v>22400</v>
      </c>
      <c r="K479" s="14">
        <f>Data_input!$F479-Data_input!$G479-Data_input!$H479-Data_input!$I479</f>
        <v>5600</v>
      </c>
      <c r="L479" s="8" t="s">
        <v>2943</v>
      </c>
      <c r="M479" s="16" t="str">
        <f>TEXT(Table1[[#This Row],[DATE]],"mmm")</f>
        <v>Feb</v>
      </c>
      <c r="N479" s="7">
        <f t="shared" si="23"/>
        <v>2022</v>
      </c>
      <c r="O479" s="7">
        <f>IF(COUNTIF(B$4:$B479,B479)=1,1,0)</f>
        <v>1</v>
      </c>
      <c r="P479" s="8" t="s">
        <v>2919</v>
      </c>
      <c r="Q479" s="9"/>
    </row>
    <row r="480" spans="1:17" x14ac:dyDescent="0.25">
      <c r="A480" s="17">
        <v>44611</v>
      </c>
      <c r="B480" s="11" t="s">
        <v>395</v>
      </c>
      <c r="C480" s="11" t="s">
        <v>2928</v>
      </c>
      <c r="D480" s="7">
        <v>1</v>
      </c>
      <c r="E480" s="12">
        <f t="shared" si="21"/>
        <v>1000</v>
      </c>
      <c r="F480" s="13">
        <f t="shared" si="22"/>
        <v>1000</v>
      </c>
      <c r="G480" s="14">
        <f>Data_input!$F480*IF(Data_input!$E480&lt;3000,70%,60%)</f>
        <v>700</v>
      </c>
      <c r="H480" s="14">
        <f>Data_input!$F480*10%</f>
        <v>100</v>
      </c>
      <c r="I480" s="14">
        <f>Data_input!$F480*10%</f>
        <v>100</v>
      </c>
      <c r="J480" s="14">
        <f>SUM(Table1[[#This Row],[COGS]:[OPERATIONAL COST]])</f>
        <v>900</v>
      </c>
      <c r="K480" s="14">
        <f>Data_input!$F480-Data_input!$G480-Data_input!$H480-Data_input!$I480</f>
        <v>100</v>
      </c>
      <c r="L480" s="15" t="s">
        <v>2948</v>
      </c>
      <c r="M480" s="16" t="str">
        <f>TEXT(Table1[[#This Row],[DATE]],"mmm")</f>
        <v>Feb</v>
      </c>
      <c r="N480" s="7">
        <f t="shared" si="23"/>
        <v>2022</v>
      </c>
      <c r="O480" s="7">
        <f>IF(COUNTIF(B$4:$B480,B480)=1,1,0)</f>
        <v>1</v>
      </c>
      <c r="P480" s="8" t="s">
        <v>2919</v>
      </c>
      <c r="Q480" s="9"/>
    </row>
    <row r="481" spans="1:17" x14ac:dyDescent="0.25">
      <c r="A481" s="17">
        <v>44611</v>
      </c>
      <c r="B481" s="11" t="s">
        <v>396</v>
      </c>
      <c r="C481" s="11" t="s">
        <v>2920</v>
      </c>
      <c r="D481" s="7">
        <v>2</v>
      </c>
      <c r="E481" s="12">
        <f t="shared" si="21"/>
        <v>1000</v>
      </c>
      <c r="F481" s="13">
        <f t="shared" si="22"/>
        <v>2000</v>
      </c>
      <c r="G481" s="14">
        <f>Data_input!$F481*IF(Data_input!$E481&lt;3000,70%,60%)</f>
        <v>1400</v>
      </c>
      <c r="H481" s="14">
        <f>Data_input!$F481*10%</f>
        <v>200</v>
      </c>
      <c r="I481" s="14">
        <f>Data_input!$F481*10%</f>
        <v>200</v>
      </c>
      <c r="J481" s="14">
        <f>SUM(Table1[[#This Row],[COGS]:[OPERATIONAL COST]])</f>
        <v>1800</v>
      </c>
      <c r="K481" s="14">
        <f>Data_input!$F481-Data_input!$G481-Data_input!$H481-Data_input!$I481</f>
        <v>200</v>
      </c>
      <c r="L481" s="8" t="s">
        <v>2944</v>
      </c>
      <c r="M481" s="16" t="str">
        <f>TEXT(Table1[[#This Row],[DATE]],"mmm")</f>
        <v>Feb</v>
      </c>
      <c r="N481" s="7">
        <f t="shared" si="23"/>
        <v>2022</v>
      </c>
      <c r="O481" s="7">
        <f>IF(COUNTIF(B$4:$B481,B481)=1,1,0)</f>
        <v>1</v>
      </c>
      <c r="P481" s="8" t="s">
        <v>2918</v>
      </c>
      <c r="Q481" s="9"/>
    </row>
    <row r="482" spans="1:17" x14ac:dyDescent="0.25">
      <c r="A482" s="17">
        <v>44611</v>
      </c>
      <c r="B482" s="11" t="s">
        <v>397</v>
      </c>
      <c r="C482" s="11" t="s">
        <v>2923</v>
      </c>
      <c r="D482" s="7">
        <v>4</v>
      </c>
      <c r="E482" s="12">
        <f t="shared" si="21"/>
        <v>2500</v>
      </c>
      <c r="F482" s="13">
        <f t="shared" si="22"/>
        <v>10000</v>
      </c>
      <c r="G482" s="14">
        <f>Data_input!$F482*IF(Data_input!$E482&lt;3000,70%,60%)</f>
        <v>7000</v>
      </c>
      <c r="H482" s="14">
        <f>Data_input!$F482*10%</f>
        <v>1000</v>
      </c>
      <c r="I482" s="14">
        <f>Data_input!$F482*10%</f>
        <v>1000</v>
      </c>
      <c r="J482" s="14">
        <f>SUM(Table1[[#This Row],[COGS]:[OPERATIONAL COST]])</f>
        <v>9000</v>
      </c>
      <c r="K482" s="14">
        <f>Data_input!$F482-Data_input!$G482-Data_input!$H482-Data_input!$I482</f>
        <v>1000</v>
      </c>
      <c r="L482" s="15" t="s">
        <v>2946</v>
      </c>
      <c r="M482" s="16" t="str">
        <f>TEXT(Table1[[#This Row],[DATE]],"mmm")</f>
        <v>Feb</v>
      </c>
      <c r="N482" s="7">
        <f t="shared" si="23"/>
        <v>2022</v>
      </c>
      <c r="O482" s="7">
        <f>IF(COUNTIF(B$4:$B482,B482)=1,1,0)</f>
        <v>1</v>
      </c>
      <c r="P482" s="8" t="s">
        <v>2919</v>
      </c>
      <c r="Q482" s="9"/>
    </row>
    <row r="483" spans="1:17" x14ac:dyDescent="0.25">
      <c r="A483" s="17">
        <v>44611</v>
      </c>
      <c r="B483" s="11" t="s">
        <v>398</v>
      </c>
      <c r="C483" s="11" t="s">
        <v>2920</v>
      </c>
      <c r="D483" s="7">
        <v>6</v>
      </c>
      <c r="E483" s="12">
        <f t="shared" si="21"/>
        <v>1000</v>
      </c>
      <c r="F483" s="13">
        <f t="shared" si="22"/>
        <v>6000</v>
      </c>
      <c r="G483" s="14">
        <f>Data_input!$F483*IF(Data_input!$E483&lt;3000,70%,60%)</f>
        <v>4200</v>
      </c>
      <c r="H483" s="14">
        <f>Data_input!$F483*10%</f>
        <v>600</v>
      </c>
      <c r="I483" s="14">
        <f>Data_input!$F483*10%</f>
        <v>600</v>
      </c>
      <c r="J483" s="14">
        <f>SUM(Table1[[#This Row],[COGS]:[OPERATIONAL COST]])</f>
        <v>5400</v>
      </c>
      <c r="K483" s="14">
        <f>Data_input!$F483-Data_input!$G483-Data_input!$H483-Data_input!$I483</f>
        <v>600</v>
      </c>
      <c r="L483" s="8" t="s">
        <v>2947</v>
      </c>
      <c r="M483" s="16" t="str">
        <f>TEXT(Table1[[#This Row],[DATE]],"mmm")</f>
        <v>Feb</v>
      </c>
      <c r="N483" s="7">
        <f t="shared" si="23"/>
        <v>2022</v>
      </c>
      <c r="O483" s="7">
        <f>IF(COUNTIF(B$4:$B483,B483)=1,1,0)</f>
        <v>1</v>
      </c>
      <c r="P483" s="8" t="s">
        <v>2919</v>
      </c>
      <c r="Q483" s="9"/>
    </row>
    <row r="484" spans="1:17" x14ac:dyDescent="0.25">
      <c r="A484" s="17">
        <v>44612</v>
      </c>
      <c r="B484" s="11" t="s">
        <v>399</v>
      </c>
      <c r="C484" s="11" t="s">
        <v>2920</v>
      </c>
      <c r="D484" s="7">
        <v>7</v>
      </c>
      <c r="E484" s="12">
        <f t="shared" si="21"/>
        <v>1000</v>
      </c>
      <c r="F484" s="13">
        <f t="shared" si="22"/>
        <v>7000</v>
      </c>
      <c r="G484" s="14">
        <f>Data_input!$F484*IF(Data_input!$E484&lt;3000,70%,60%)</f>
        <v>4900</v>
      </c>
      <c r="H484" s="14">
        <f>Data_input!$F484*10%</f>
        <v>700</v>
      </c>
      <c r="I484" s="14">
        <f>Data_input!$F484*10%</f>
        <v>700</v>
      </c>
      <c r="J484" s="14">
        <f>SUM(Table1[[#This Row],[COGS]:[OPERATIONAL COST]])</f>
        <v>6300</v>
      </c>
      <c r="K484" s="14">
        <f>Data_input!$F484-Data_input!$G484-Data_input!$H484-Data_input!$I484</f>
        <v>700</v>
      </c>
      <c r="L484" s="15" t="s">
        <v>2946</v>
      </c>
      <c r="M484" s="16" t="str">
        <f>TEXT(Table1[[#This Row],[DATE]],"mmm")</f>
        <v>Feb</v>
      </c>
      <c r="N484" s="7">
        <f t="shared" si="23"/>
        <v>2022</v>
      </c>
      <c r="O484" s="7">
        <f>IF(COUNTIF(B$4:$B484,B484)=1,1,0)</f>
        <v>1</v>
      </c>
      <c r="P484" s="8" t="s">
        <v>2919</v>
      </c>
      <c r="Q484" s="9"/>
    </row>
    <row r="485" spans="1:17" x14ac:dyDescent="0.25">
      <c r="A485" s="17">
        <v>44612</v>
      </c>
      <c r="B485" s="11" t="s">
        <v>400</v>
      </c>
      <c r="C485" s="11" t="s">
        <v>2923</v>
      </c>
      <c r="D485" s="7">
        <v>4</v>
      </c>
      <c r="E485" s="12">
        <f t="shared" si="21"/>
        <v>2500</v>
      </c>
      <c r="F485" s="13">
        <f t="shared" si="22"/>
        <v>10000</v>
      </c>
      <c r="G485" s="14">
        <f>Data_input!$F485*IF(Data_input!$E485&lt;3000,70%,60%)</f>
        <v>7000</v>
      </c>
      <c r="H485" s="14">
        <f>Data_input!$F485*10%</f>
        <v>1000</v>
      </c>
      <c r="I485" s="14">
        <f>Data_input!$F485*10%</f>
        <v>1000</v>
      </c>
      <c r="J485" s="14">
        <f>SUM(Table1[[#This Row],[COGS]:[OPERATIONAL COST]])</f>
        <v>9000</v>
      </c>
      <c r="K485" s="14">
        <f>Data_input!$F485-Data_input!$G485-Data_input!$H485-Data_input!$I485</f>
        <v>1000</v>
      </c>
      <c r="L485" s="8" t="s">
        <v>2947</v>
      </c>
      <c r="M485" s="16" t="str">
        <f>TEXT(Table1[[#This Row],[DATE]],"mmm")</f>
        <v>Feb</v>
      </c>
      <c r="N485" s="7">
        <f t="shared" si="23"/>
        <v>2022</v>
      </c>
      <c r="O485" s="7">
        <f>IF(COUNTIF(B$4:$B485,B485)=1,1,0)</f>
        <v>1</v>
      </c>
      <c r="P485" s="8" t="s">
        <v>2919</v>
      </c>
      <c r="Q485" s="9"/>
    </row>
    <row r="486" spans="1:17" x14ac:dyDescent="0.25">
      <c r="A486" s="17">
        <v>44612</v>
      </c>
      <c r="B486" s="11" t="s">
        <v>401</v>
      </c>
      <c r="C486" s="11" t="s">
        <v>2924</v>
      </c>
      <c r="D486" s="7">
        <v>1</v>
      </c>
      <c r="E486" s="12">
        <f t="shared" si="21"/>
        <v>3500</v>
      </c>
      <c r="F486" s="13">
        <f t="shared" si="22"/>
        <v>3500</v>
      </c>
      <c r="G486" s="14">
        <f>Data_input!$F486*IF(Data_input!$E486&lt;3000,70%,60%)</f>
        <v>2100</v>
      </c>
      <c r="H486" s="14">
        <f>Data_input!$F486*10%</f>
        <v>350</v>
      </c>
      <c r="I486" s="14">
        <f>Data_input!$F486*10%</f>
        <v>350</v>
      </c>
      <c r="J486" s="14">
        <f>SUM(Table1[[#This Row],[COGS]:[OPERATIONAL COST]])</f>
        <v>2800</v>
      </c>
      <c r="K486" s="14">
        <f>Data_input!$F486-Data_input!$G486-Data_input!$H486-Data_input!$I486</f>
        <v>700</v>
      </c>
      <c r="L486" s="15" t="s">
        <v>2945</v>
      </c>
      <c r="M486" s="16" t="str">
        <f>TEXT(Table1[[#This Row],[DATE]],"mmm")</f>
        <v>Feb</v>
      </c>
      <c r="N486" s="7">
        <f t="shared" si="23"/>
        <v>2022</v>
      </c>
      <c r="O486" s="7">
        <f>IF(COUNTIF(B$4:$B486,B486)=1,1,0)</f>
        <v>1</v>
      </c>
      <c r="P486" s="8" t="s">
        <v>2918</v>
      </c>
      <c r="Q486" s="9"/>
    </row>
    <row r="487" spans="1:17" x14ac:dyDescent="0.25">
      <c r="A487" s="17">
        <v>44612</v>
      </c>
      <c r="B487" s="11" t="s">
        <v>402</v>
      </c>
      <c r="C487" s="11" t="s">
        <v>2925</v>
      </c>
      <c r="D487" s="7">
        <v>2</v>
      </c>
      <c r="E487" s="12">
        <f t="shared" si="21"/>
        <v>1200</v>
      </c>
      <c r="F487" s="13">
        <f t="shared" si="22"/>
        <v>2400</v>
      </c>
      <c r="G487" s="14">
        <f>Data_input!$F487*IF(Data_input!$E487&lt;3000,70%,60%)</f>
        <v>1680</v>
      </c>
      <c r="H487" s="14">
        <f>Data_input!$F487*10%</f>
        <v>240</v>
      </c>
      <c r="I487" s="14">
        <f>Data_input!$F487*10%</f>
        <v>240</v>
      </c>
      <c r="J487" s="14">
        <f>SUM(Table1[[#This Row],[COGS]:[OPERATIONAL COST]])</f>
        <v>2160</v>
      </c>
      <c r="K487" s="14">
        <f>Data_input!$F487-Data_input!$G487-Data_input!$H487-Data_input!$I487</f>
        <v>240</v>
      </c>
      <c r="L487" s="8" t="s">
        <v>2943</v>
      </c>
      <c r="M487" s="16" t="str">
        <f>TEXT(Table1[[#This Row],[DATE]],"mmm")</f>
        <v>Feb</v>
      </c>
      <c r="N487" s="7">
        <f t="shared" si="23"/>
        <v>2022</v>
      </c>
      <c r="O487" s="7">
        <f>IF(COUNTIF(B$4:$B487,B487)=1,1,0)</f>
        <v>1</v>
      </c>
      <c r="P487" s="8" t="s">
        <v>2919</v>
      </c>
      <c r="Q487" s="9"/>
    </row>
    <row r="488" spans="1:17" x14ac:dyDescent="0.25">
      <c r="A488" s="17">
        <v>44612</v>
      </c>
      <c r="B488" s="11" t="s">
        <v>403</v>
      </c>
      <c r="C488" s="11" t="s">
        <v>2926</v>
      </c>
      <c r="D488" s="7">
        <v>1</v>
      </c>
      <c r="E488" s="12">
        <f t="shared" si="21"/>
        <v>450</v>
      </c>
      <c r="F488" s="13">
        <f t="shared" si="22"/>
        <v>450</v>
      </c>
      <c r="G488" s="14">
        <f>Data_input!$F488*IF(Data_input!$E488&lt;3000,70%,60%)</f>
        <v>315</v>
      </c>
      <c r="H488" s="14">
        <f>Data_input!$F488*10%</f>
        <v>45</v>
      </c>
      <c r="I488" s="14">
        <f>Data_input!$F488*10%</f>
        <v>45</v>
      </c>
      <c r="J488" s="14">
        <f>SUM(Table1[[#This Row],[COGS]:[OPERATIONAL COST]])</f>
        <v>405</v>
      </c>
      <c r="K488" s="14">
        <f>Data_input!$F488-Data_input!$G488-Data_input!$H488-Data_input!$I488</f>
        <v>45</v>
      </c>
      <c r="L488" s="15" t="s">
        <v>2948</v>
      </c>
      <c r="M488" s="16" t="str">
        <f>TEXT(Table1[[#This Row],[DATE]],"mmm")</f>
        <v>Feb</v>
      </c>
      <c r="N488" s="7">
        <f t="shared" si="23"/>
        <v>2022</v>
      </c>
      <c r="O488" s="7">
        <f>IF(COUNTIF(B$4:$B488,B488)=1,1,0)</f>
        <v>1</v>
      </c>
      <c r="P488" s="8" t="s">
        <v>2919</v>
      </c>
      <c r="Q488" s="9"/>
    </row>
    <row r="489" spans="1:17" x14ac:dyDescent="0.25">
      <c r="A489" s="17">
        <v>44612</v>
      </c>
      <c r="B489" s="11" t="s">
        <v>404</v>
      </c>
      <c r="C489" s="11" t="s">
        <v>2927</v>
      </c>
      <c r="D489" s="7">
        <v>1</v>
      </c>
      <c r="E489" s="12">
        <f t="shared" si="21"/>
        <v>500</v>
      </c>
      <c r="F489" s="13">
        <f t="shared" si="22"/>
        <v>500</v>
      </c>
      <c r="G489" s="14">
        <f>Data_input!$F489*IF(Data_input!$E489&lt;3000,70%,60%)</f>
        <v>350</v>
      </c>
      <c r="H489" s="14">
        <f>Data_input!$F489*10%</f>
        <v>50</v>
      </c>
      <c r="I489" s="14">
        <f>Data_input!$F489*10%</f>
        <v>50</v>
      </c>
      <c r="J489" s="14">
        <f>SUM(Table1[[#This Row],[COGS]:[OPERATIONAL COST]])</f>
        <v>450</v>
      </c>
      <c r="K489" s="14">
        <f>Data_input!$F489-Data_input!$G489-Data_input!$H489-Data_input!$I489</f>
        <v>50</v>
      </c>
      <c r="L489" s="8" t="s">
        <v>2944</v>
      </c>
      <c r="M489" s="16" t="str">
        <f>TEXT(Table1[[#This Row],[DATE]],"mmm")</f>
        <v>Feb</v>
      </c>
      <c r="N489" s="7">
        <f t="shared" si="23"/>
        <v>2022</v>
      </c>
      <c r="O489" s="7">
        <f>IF(COUNTIF(B$4:$B489,B489)=1,1,0)</f>
        <v>1</v>
      </c>
      <c r="P489" s="8" t="s">
        <v>2918</v>
      </c>
      <c r="Q489" s="9"/>
    </row>
    <row r="490" spans="1:17" x14ac:dyDescent="0.25">
      <c r="A490" s="17">
        <v>44612</v>
      </c>
      <c r="B490" s="11" t="s">
        <v>405</v>
      </c>
      <c r="C490" s="11" t="s">
        <v>2928</v>
      </c>
      <c r="D490" s="7">
        <v>2</v>
      </c>
      <c r="E490" s="12">
        <f t="shared" si="21"/>
        <v>1000</v>
      </c>
      <c r="F490" s="13">
        <f t="shared" si="22"/>
        <v>2000</v>
      </c>
      <c r="G490" s="14">
        <f>Data_input!$F490*IF(Data_input!$E490&lt;3000,70%,60%)</f>
        <v>1400</v>
      </c>
      <c r="H490" s="14">
        <f>Data_input!$F490*10%</f>
        <v>200</v>
      </c>
      <c r="I490" s="14">
        <f>Data_input!$F490*10%</f>
        <v>200</v>
      </c>
      <c r="J490" s="14">
        <f>SUM(Table1[[#This Row],[COGS]:[OPERATIONAL COST]])</f>
        <v>1800</v>
      </c>
      <c r="K490" s="14">
        <f>Data_input!$F490-Data_input!$G490-Data_input!$H490-Data_input!$I490</f>
        <v>200</v>
      </c>
      <c r="L490" s="15" t="s">
        <v>2945</v>
      </c>
      <c r="M490" s="16" t="str">
        <f>TEXT(Table1[[#This Row],[DATE]],"mmm")</f>
        <v>Feb</v>
      </c>
      <c r="N490" s="7">
        <f t="shared" si="23"/>
        <v>2022</v>
      </c>
      <c r="O490" s="7">
        <f>IF(COUNTIF(B$4:$B490,B490)=1,1,0)</f>
        <v>1</v>
      </c>
      <c r="P490" s="8" t="s">
        <v>2919</v>
      </c>
      <c r="Q490" s="9"/>
    </row>
    <row r="491" spans="1:17" x14ac:dyDescent="0.25">
      <c r="A491" s="17">
        <v>44612</v>
      </c>
      <c r="B491" s="11" t="s">
        <v>406</v>
      </c>
      <c r="C491" s="11" t="s">
        <v>2929</v>
      </c>
      <c r="D491" s="7">
        <v>1</v>
      </c>
      <c r="E491" s="12">
        <f t="shared" si="21"/>
        <v>3200</v>
      </c>
      <c r="F491" s="13">
        <f t="shared" si="22"/>
        <v>3200</v>
      </c>
      <c r="G491" s="14">
        <f>Data_input!$F491*IF(Data_input!$E491&lt;3000,70%,60%)</f>
        <v>1920</v>
      </c>
      <c r="H491" s="14">
        <f>Data_input!$F491*10%</f>
        <v>320</v>
      </c>
      <c r="I491" s="14">
        <f>Data_input!$F491*10%</f>
        <v>320</v>
      </c>
      <c r="J491" s="14">
        <f>SUM(Table1[[#This Row],[COGS]:[OPERATIONAL COST]])</f>
        <v>2560</v>
      </c>
      <c r="K491" s="14">
        <f>Data_input!$F491-Data_input!$G491-Data_input!$H491-Data_input!$I491</f>
        <v>640</v>
      </c>
      <c r="L491" s="8" t="s">
        <v>2945</v>
      </c>
      <c r="M491" s="16" t="str">
        <f>TEXT(Table1[[#This Row],[DATE]],"mmm")</f>
        <v>Feb</v>
      </c>
      <c r="N491" s="7">
        <f t="shared" si="23"/>
        <v>2022</v>
      </c>
      <c r="O491" s="7">
        <f>IF(COUNTIF(B$4:$B491,B491)=1,1,0)</f>
        <v>1</v>
      </c>
      <c r="P491" s="8" t="s">
        <v>2918</v>
      </c>
      <c r="Q491" s="9"/>
    </row>
    <row r="492" spans="1:17" x14ac:dyDescent="0.25">
      <c r="A492" s="17">
        <v>44612</v>
      </c>
      <c r="B492" s="11" t="s">
        <v>406</v>
      </c>
      <c r="C492" s="11" t="s">
        <v>2930</v>
      </c>
      <c r="D492" s="7">
        <v>3</v>
      </c>
      <c r="E492" s="12">
        <f t="shared" si="21"/>
        <v>4000</v>
      </c>
      <c r="F492" s="13">
        <f t="shared" si="22"/>
        <v>12000</v>
      </c>
      <c r="G492" s="14">
        <f>Data_input!$F492*IF(Data_input!$E492&lt;3000,70%,60%)</f>
        <v>7200</v>
      </c>
      <c r="H492" s="14">
        <f>Data_input!$F492*10%</f>
        <v>1200</v>
      </c>
      <c r="I492" s="14">
        <f>Data_input!$F492*10%</f>
        <v>1200</v>
      </c>
      <c r="J492" s="14">
        <f>SUM(Table1[[#This Row],[COGS]:[OPERATIONAL COST]])</f>
        <v>9600</v>
      </c>
      <c r="K492" s="14">
        <f>Data_input!$F492-Data_input!$G492-Data_input!$H492-Data_input!$I492</f>
        <v>2400</v>
      </c>
      <c r="L492" s="15" t="s">
        <v>2945</v>
      </c>
      <c r="M492" s="16" t="str">
        <f>TEXT(Table1[[#This Row],[DATE]],"mmm")</f>
        <v>Feb</v>
      </c>
      <c r="N492" s="7">
        <f t="shared" si="23"/>
        <v>2022</v>
      </c>
      <c r="O492" s="7">
        <f>IF(COUNTIF(B$4:$B492,B492)=1,1,0)</f>
        <v>0</v>
      </c>
      <c r="P492" s="8" t="s">
        <v>2918</v>
      </c>
      <c r="Q492" s="9"/>
    </row>
    <row r="493" spans="1:17" x14ac:dyDescent="0.25">
      <c r="A493" s="17">
        <v>44612</v>
      </c>
      <c r="B493" s="11" t="s">
        <v>406</v>
      </c>
      <c r="C493" s="11" t="s">
        <v>2930</v>
      </c>
      <c r="D493" s="7">
        <v>1</v>
      </c>
      <c r="E493" s="12">
        <f t="shared" si="21"/>
        <v>4000</v>
      </c>
      <c r="F493" s="13">
        <f t="shared" si="22"/>
        <v>4000</v>
      </c>
      <c r="G493" s="14">
        <f>Data_input!$F493*IF(Data_input!$E493&lt;3000,70%,60%)</f>
        <v>2400</v>
      </c>
      <c r="H493" s="14">
        <f>Data_input!$F493*10%</f>
        <v>400</v>
      </c>
      <c r="I493" s="14">
        <f>Data_input!$F493*10%</f>
        <v>400</v>
      </c>
      <c r="J493" s="14">
        <f>SUM(Table1[[#This Row],[COGS]:[OPERATIONAL COST]])</f>
        <v>3200</v>
      </c>
      <c r="K493" s="14">
        <f>Data_input!$F493-Data_input!$G493-Data_input!$H493-Data_input!$I493</f>
        <v>800</v>
      </c>
      <c r="L493" s="8" t="s">
        <v>2945</v>
      </c>
      <c r="M493" s="16" t="str">
        <f>TEXT(Table1[[#This Row],[DATE]],"mmm")</f>
        <v>Feb</v>
      </c>
      <c r="N493" s="7">
        <f t="shared" si="23"/>
        <v>2022</v>
      </c>
      <c r="O493" s="7">
        <f>IF(COUNTIF(B$4:$B493,B493)=1,1,0)</f>
        <v>0</v>
      </c>
      <c r="P493" s="8" t="s">
        <v>2918</v>
      </c>
      <c r="Q493" s="9"/>
    </row>
    <row r="494" spans="1:17" x14ac:dyDescent="0.25">
      <c r="A494" s="17">
        <v>44613</v>
      </c>
      <c r="B494" s="11" t="s">
        <v>407</v>
      </c>
      <c r="C494" s="11" t="s">
        <v>2930</v>
      </c>
      <c r="D494" s="7">
        <v>2</v>
      </c>
      <c r="E494" s="12">
        <f t="shared" si="21"/>
        <v>4000</v>
      </c>
      <c r="F494" s="13">
        <f t="shared" si="22"/>
        <v>8000</v>
      </c>
      <c r="G494" s="14">
        <f>Data_input!$F494*IF(Data_input!$E494&lt;3000,70%,60%)</f>
        <v>4800</v>
      </c>
      <c r="H494" s="14">
        <f>Data_input!$F494*10%</f>
        <v>800</v>
      </c>
      <c r="I494" s="14">
        <f>Data_input!$F494*10%</f>
        <v>800</v>
      </c>
      <c r="J494" s="14">
        <f>SUM(Table1[[#This Row],[COGS]:[OPERATIONAL COST]])</f>
        <v>6400</v>
      </c>
      <c r="K494" s="14">
        <f>Data_input!$F494-Data_input!$G494-Data_input!$H494-Data_input!$I494</f>
        <v>1600</v>
      </c>
      <c r="L494" s="15" t="s">
        <v>2946</v>
      </c>
      <c r="M494" s="16" t="str">
        <f>TEXT(Table1[[#This Row],[DATE]],"mmm")</f>
        <v>Feb</v>
      </c>
      <c r="N494" s="7">
        <f t="shared" si="23"/>
        <v>2022</v>
      </c>
      <c r="O494" s="7">
        <f>IF(COUNTIF(B$4:$B494,B494)=1,1,0)</f>
        <v>1</v>
      </c>
      <c r="P494" s="8" t="s">
        <v>2919</v>
      </c>
      <c r="Q494" s="9"/>
    </row>
    <row r="495" spans="1:17" x14ac:dyDescent="0.25">
      <c r="A495" s="17">
        <v>44613</v>
      </c>
      <c r="B495" s="11" t="s">
        <v>408</v>
      </c>
      <c r="C495" s="11" t="s">
        <v>2924</v>
      </c>
      <c r="D495" s="7">
        <v>4</v>
      </c>
      <c r="E495" s="12">
        <f t="shared" si="21"/>
        <v>3500</v>
      </c>
      <c r="F495" s="13">
        <f t="shared" si="22"/>
        <v>14000</v>
      </c>
      <c r="G495" s="14">
        <f>Data_input!$F495*IF(Data_input!$E495&lt;3000,70%,60%)</f>
        <v>8400</v>
      </c>
      <c r="H495" s="14">
        <f>Data_input!$F495*10%</f>
        <v>1400</v>
      </c>
      <c r="I495" s="14">
        <f>Data_input!$F495*10%</f>
        <v>1400</v>
      </c>
      <c r="J495" s="14">
        <f>SUM(Table1[[#This Row],[COGS]:[OPERATIONAL COST]])</f>
        <v>11200</v>
      </c>
      <c r="K495" s="14">
        <f>Data_input!$F495-Data_input!$G495-Data_input!$H495-Data_input!$I495</f>
        <v>2800</v>
      </c>
      <c r="L495" s="8" t="s">
        <v>2947</v>
      </c>
      <c r="M495" s="16" t="str">
        <f>TEXT(Table1[[#This Row],[DATE]],"mmm")</f>
        <v>Feb</v>
      </c>
      <c r="N495" s="7">
        <f t="shared" si="23"/>
        <v>2022</v>
      </c>
      <c r="O495" s="7">
        <f>IF(COUNTIF(B$4:$B495,B495)=1,1,0)</f>
        <v>1</v>
      </c>
      <c r="P495" s="8" t="s">
        <v>2919</v>
      </c>
      <c r="Q495" s="9"/>
    </row>
    <row r="496" spans="1:17" x14ac:dyDescent="0.25">
      <c r="A496" s="17">
        <v>44613</v>
      </c>
      <c r="B496" s="11" t="s">
        <v>409</v>
      </c>
      <c r="C496" s="11" t="s">
        <v>2925</v>
      </c>
      <c r="D496" s="7">
        <v>3</v>
      </c>
      <c r="E496" s="12">
        <f t="shared" si="21"/>
        <v>1200</v>
      </c>
      <c r="F496" s="13">
        <f t="shared" si="22"/>
        <v>3600</v>
      </c>
      <c r="G496" s="14">
        <f>Data_input!$F496*IF(Data_input!$E496&lt;3000,70%,60%)</f>
        <v>2520</v>
      </c>
      <c r="H496" s="14">
        <f>Data_input!$F496*10%</f>
        <v>360</v>
      </c>
      <c r="I496" s="14">
        <f>Data_input!$F496*10%</f>
        <v>360</v>
      </c>
      <c r="J496" s="14">
        <f>SUM(Table1[[#This Row],[COGS]:[OPERATIONAL COST]])</f>
        <v>3240</v>
      </c>
      <c r="K496" s="14">
        <f>Data_input!$F496-Data_input!$G496-Data_input!$H496-Data_input!$I496</f>
        <v>360</v>
      </c>
      <c r="L496" s="15" t="s">
        <v>2945</v>
      </c>
      <c r="M496" s="16" t="str">
        <f>TEXT(Table1[[#This Row],[DATE]],"mmm")</f>
        <v>Feb</v>
      </c>
      <c r="N496" s="7">
        <f t="shared" si="23"/>
        <v>2022</v>
      </c>
      <c r="O496" s="7">
        <f>IF(COUNTIF(B$4:$B496,B496)=1,1,0)</f>
        <v>1</v>
      </c>
      <c r="P496" s="8" t="s">
        <v>2919</v>
      </c>
      <c r="Q496" s="9"/>
    </row>
    <row r="497" spans="1:17" x14ac:dyDescent="0.25">
      <c r="A497" s="17">
        <v>44613</v>
      </c>
      <c r="B497" s="11" t="s">
        <v>410</v>
      </c>
      <c r="C497" s="11" t="s">
        <v>2926</v>
      </c>
      <c r="D497" s="7">
        <v>1</v>
      </c>
      <c r="E497" s="12">
        <f t="shared" si="21"/>
        <v>450</v>
      </c>
      <c r="F497" s="13">
        <f t="shared" si="22"/>
        <v>450</v>
      </c>
      <c r="G497" s="14">
        <f>Data_input!$F497*IF(Data_input!$E497&lt;3000,70%,60%)</f>
        <v>315</v>
      </c>
      <c r="H497" s="14">
        <f>Data_input!$F497*10%</f>
        <v>45</v>
      </c>
      <c r="I497" s="14">
        <f>Data_input!$F497*10%</f>
        <v>45</v>
      </c>
      <c r="J497" s="14">
        <f>SUM(Table1[[#This Row],[COGS]:[OPERATIONAL COST]])</f>
        <v>405</v>
      </c>
      <c r="K497" s="14">
        <f>Data_input!$F497-Data_input!$G497-Data_input!$H497-Data_input!$I497</f>
        <v>45</v>
      </c>
      <c r="L497" s="8" t="s">
        <v>2943</v>
      </c>
      <c r="M497" s="16" t="str">
        <f>TEXT(Table1[[#This Row],[DATE]],"mmm")</f>
        <v>Feb</v>
      </c>
      <c r="N497" s="7">
        <f t="shared" si="23"/>
        <v>2022</v>
      </c>
      <c r="O497" s="7">
        <f>IF(COUNTIF(B$4:$B497,B497)=1,1,0)</f>
        <v>1</v>
      </c>
      <c r="P497" s="8" t="s">
        <v>2919</v>
      </c>
      <c r="Q497" s="9"/>
    </row>
    <row r="498" spans="1:17" x14ac:dyDescent="0.25">
      <c r="A498" s="17">
        <v>44613</v>
      </c>
      <c r="B498" s="11" t="s">
        <v>411</v>
      </c>
      <c r="C498" s="11" t="s">
        <v>2927</v>
      </c>
      <c r="D498" s="7">
        <v>2</v>
      </c>
      <c r="E498" s="12">
        <f t="shared" si="21"/>
        <v>500</v>
      </c>
      <c r="F498" s="13">
        <f t="shared" si="22"/>
        <v>1000</v>
      </c>
      <c r="G498" s="14">
        <f>Data_input!$F498*IF(Data_input!$E498&lt;3000,70%,60%)</f>
        <v>700</v>
      </c>
      <c r="H498" s="14">
        <f>Data_input!$F498*10%</f>
        <v>100</v>
      </c>
      <c r="I498" s="14">
        <f>Data_input!$F498*10%</f>
        <v>100</v>
      </c>
      <c r="J498" s="14">
        <f>SUM(Table1[[#This Row],[COGS]:[OPERATIONAL COST]])</f>
        <v>900</v>
      </c>
      <c r="K498" s="14">
        <f>Data_input!$F498-Data_input!$G498-Data_input!$H498-Data_input!$I498</f>
        <v>100</v>
      </c>
      <c r="L498" s="15" t="s">
        <v>2948</v>
      </c>
      <c r="M498" s="16" t="str">
        <f>TEXT(Table1[[#This Row],[DATE]],"mmm")</f>
        <v>Feb</v>
      </c>
      <c r="N498" s="7">
        <f t="shared" si="23"/>
        <v>2022</v>
      </c>
      <c r="O498" s="7">
        <f>IF(COUNTIF(B$4:$B498,B498)=1,1,0)</f>
        <v>1</v>
      </c>
      <c r="P498" s="8" t="s">
        <v>2919</v>
      </c>
      <c r="Q498" s="9"/>
    </row>
    <row r="499" spans="1:17" x14ac:dyDescent="0.25">
      <c r="A499" s="17">
        <v>44613</v>
      </c>
      <c r="B499" s="11" t="s">
        <v>412</v>
      </c>
      <c r="C499" s="11" t="s">
        <v>2928</v>
      </c>
      <c r="D499" s="7">
        <v>4</v>
      </c>
      <c r="E499" s="12">
        <f t="shared" si="21"/>
        <v>1000</v>
      </c>
      <c r="F499" s="13">
        <f t="shared" si="22"/>
        <v>4000</v>
      </c>
      <c r="G499" s="14">
        <f>Data_input!$F499*IF(Data_input!$E499&lt;3000,70%,60%)</f>
        <v>2800</v>
      </c>
      <c r="H499" s="14">
        <f>Data_input!$F499*10%</f>
        <v>400</v>
      </c>
      <c r="I499" s="14">
        <f>Data_input!$F499*10%</f>
        <v>400</v>
      </c>
      <c r="J499" s="14">
        <f>SUM(Table1[[#This Row],[COGS]:[OPERATIONAL COST]])</f>
        <v>3600</v>
      </c>
      <c r="K499" s="14">
        <f>Data_input!$F499-Data_input!$G499-Data_input!$H499-Data_input!$I499</f>
        <v>400</v>
      </c>
      <c r="L499" s="8" t="s">
        <v>2944</v>
      </c>
      <c r="M499" s="16" t="str">
        <f>TEXT(Table1[[#This Row],[DATE]],"mmm")</f>
        <v>Feb</v>
      </c>
      <c r="N499" s="7">
        <f t="shared" si="23"/>
        <v>2022</v>
      </c>
      <c r="O499" s="7">
        <f>IF(COUNTIF(B$4:$B499,B499)=1,1,0)</f>
        <v>1</v>
      </c>
      <c r="P499" s="8" t="s">
        <v>2918</v>
      </c>
      <c r="Q499" s="9"/>
    </row>
    <row r="500" spans="1:17" x14ac:dyDescent="0.25">
      <c r="A500" s="17">
        <v>44613</v>
      </c>
      <c r="B500" s="11" t="s">
        <v>413</v>
      </c>
      <c r="C500" s="11" t="s">
        <v>2928</v>
      </c>
      <c r="D500" s="7">
        <v>5</v>
      </c>
      <c r="E500" s="12">
        <f t="shared" si="21"/>
        <v>1000</v>
      </c>
      <c r="F500" s="13">
        <f t="shared" si="22"/>
        <v>5000</v>
      </c>
      <c r="G500" s="14">
        <f>Data_input!$F500*IF(Data_input!$E500&lt;3000,70%,60%)</f>
        <v>3500</v>
      </c>
      <c r="H500" s="14">
        <f>Data_input!$F500*10%</f>
        <v>500</v>
      </c>
      <c r="I500" s="14">
        <f>Data_input!$F500*10%</f>
        <v>500</v>
      </c>
      <c r="J500" s="14">
        <f>SUM(Table1[[#This Row],[COGS]:[OPERATIONAL COST]])</f>
        <v>4500</v>
      </c>
      <c r="K500" s="14">
        <f>Data_input!$F500-Data_input!$G500-Data_input!$H500-Data_input!$I500</f>
        <v>500</v>
      </c>
      <c r="L500" s="15" t="s">
        <v>2946</v>
      </c>
      <c r="M500" s="16" t="str">
        <f>TEXT(Table1[[#This Row],[DATE]],"mmm")</f>
        <v>Feb</v>
      </c>
      <c r="N500" s="7">
        <f t="shared" si="23"/>
        <v>2022</v>
      </c>
      <c r="O500" s="7">
        <f>IF(COUNTIF(B$4:$B500,B500)=1,1,0)</f>
        <v>1</v>
      </c>
      <c r="P500" s="8" t="s">
        <v>2919</v>
      </c>
      <c r="Q500" s="9"/>
    </row>
    <row r="501" spans="1:17" x14ac:dyDescent="0.25">
      <c r="A501" s="17">
        <v>44613</v>
      </c>
      <c r="B501" s="11" t="s">
        <v>414</v>
      </c>
      <c r="C501" s="11" t="s">
        <v>2930</v>
      </c>
      <c r="D501" s="7">
        <v>8</v>
      </c>
      <c r="E501" s="12">
        <f t="shared" si="21"/>
        <v>4000</v>
      </c>
      <c r="F501" s="13">
        <f t="shared" si="22"/>
        <v>32000</v>
      </c>
      <c r="G501" s="14">
        <f>Data_input!$F501*IF(Data_input!$E501&lt;3000,70%,60%)</f>
        <v>19200</v>
      </c>
      <c r="H501" s="14">
        <f>Data_input!$F501*10%</f>
        <v>3200</v>
      </c>
      <c r="I501" s="14">
        <f>Data_input!$F501*10%</f>
        <v>3200</v>
      </c>
      <c r="J501" s="14">
        <f>SUM(Table1[[#This Row],[COGS]:[OPERATIONAL COST]])</f>
        <v>25600</v>
      </c>
      <c r="K501" s="14">
        <f>Data_input!$F501-Data_input!$G501-Data_input!$H501-Data_input!$I501</f>
        <v>6400</v>
      </c>
      <c r="L501" s="8" t="s">
        <v>2947</v>
      </c>
      <c r="M501" s="16" t="str">
        <f>TEXT(Table1[[#This Row],[DATE]],"mmm")</f>
        <v>Feb</v>
      </c>
      <c r="N501" s="7">
        <f t="shared" si="23"/>
        <v>2022</v>
      </c>
      <c r="O501" s="7">
        <f>IF(COUNTIF(B$4:$B501,B501)=1,1,0)</f>
        <v>1</v>
      </c>
      <c r="P501" s="8" t="s">
        <v>2919</v>
      </c>
      <c r="Q501" s="9"/>
    </row>
    <row r="502" spans="1:17" x14ac:dyDescent="0.25">
      <c r="A502" s="17">
        <v>44614</v>
      </c>
      <c r="B502" s="11" t="s">
        <v>415</v>
      </c>
      <c r="C502" s="11" t="s">
        <v>2920</v>
      </c>
      <c r="D502" s="7">
        <v>2</v>
      </c>
      <c r="E502" s="12">
        <f t="shared" si="21"/>
        <v>1000</v>
      </c>
      <c r="F502" s="13">
        <f t="shared" si="22"/>
        <v>2000</v>
      </c>
      <c r="G502" s="14">
        <f>Data_input!$F502*IF(Data_input!$E502&lt;3000,70%,60%)</f>
        <v>1400</v>
      </c>
      <c r="H502" s="14">
        <f>Data_input!$F502*10%</f>
        <v>200</v>
      </c>
      <c r="I502" s="14">
        <f>Data_input!$F502*10%</f>
        <v>200</v>
      </c>
      <c r="J502" s="14">
        <f>SUM(Table1[[#This Row],[COGS]:[OPERATIONAL COST]])</f>
        <v>1800</v>
      </c>
      <c r="K502" s="14">
        <f>Data_input!$F502-Data_input!$G502-Data_input!$H502-Data_input!$I502</f>
        <v>200</v>
      </c>
      <c r="L502" s="15" t="s">
        <v>2948</v>
      </c>
      <c r="M502" s="16" t="str">
        <f>TEXT(Table1[[#This Row],[DATE]],"mmm")</f>
        <v>Feb</v>
      </c>
      <c r="N502" s="7">
        <f t="shared" si="23"/>
        <v>2022</v>
      </c>
      <c r="O502" s="7">
        <f>IF(COUNTIF(B$4:$B502,B502)=1,1,0)</f>
        <v>1</v>
      </c>
      <c r="P502" s="8" t="s">
        <v>2919</v>
      </c>
      <c r="Q502" s="9"/>
    </row>
    <row r="503" spans="1:17" x14ac:dyDescent="0.25">
      <c r="A503" s="17">
        <v>44614</v>
      </c>
      <c r="B503" s="11" t="s">
        <v>416</v>
      </c>
      <c r="C503" s="11" t="s">
        <v>2923</v>
      </c>
      <c r="D503" s="7">
        <v>1</v>
      </c>
      <c r="E503" s="12">
        <f t="shared" si="21"/>
        <v>2500</v>
      </c>
      <c r="F503" s="13">
        <f t="shared" si="22"/>
        <v>2500</v>
      </c>
      <c r="G503" s="14">
        <f>Data_input!$F503*IF(Data_input!$E503&lt;3000,70%,60%)</f>
        <v>1750</v>
      </c>
      <c r="H503" s="14">
        <f>Data_input!$F503*10%</f>
        <v>250</v>
      </c>
      <c r="I503" s="14">
        <f>Data_input!$F503*10%</f>
        <v>250</v>
      </c>
      <c r="J503" s="14">
        <f>SUM(Table1[[#This Row],[COGS]:[OPERATIONAL COST]])</f>
        <v>2250</v>
      </c>
      <c r="K503" s="14">
        <f>Data_input!$F503-Data_input!$G503-Data_input!$H503-Data_input!$I503</f>
        <v>250</v>
      </c>
      <c r="L503" s="8" t="s">
        <v>2944</v>
      </c>
      <c r="M503" s="16" t="str">
        <f>TEXT(Table1[[#This Row],[DATE]],"mmm")</f>
        <v>Feb</v>
      </c>
      <c r="N503" s="7">
        <f t="shared" si="23"/>
        <v>2022</v>
      </c>
      <c r="O503" s="7">
        <f>IF(COUNTIF(B$4:$B503,B503)=1,1,0)</f>
        <v>1</v>
      </c>
      <c r="P503" s="8" t="s">
        <v>2919</v>
      </c>
      <c r="Q503" s="9"/>
    </row>
    <row r="504" spans="1:17" x14ac:dyDescent="0.25">
      <c r="A504" s="17">
        <v>44614</v>
      </c>
      <c r="B504" s="11" t="s">
        <v>417</v>
      </c>
      <c r="C504" s="11" t="s">
        <v>2920</v>
      </c>
      <c r="D504" s="7">
        <v>7</v>
      </c>
      <c r="E504" s="12">
        <f t="shared" si="21"/>
        <v>1000</v>
      </c>
      <c r="F504" s="13">
        <f t="shared" si="22"/>
        <v>7000</v>
      </c>
      <c r="G504" s="14">
        <f>Data_input!$F504*IF(Data_input!$E504&lt;3000,70%,60%)</f>
        <v>4900</v>
      </c>
      <c r="H504" s="14">
        <f>Data_input!$F504*10%</f>
        <v>700</v>
      </c>
      <c r="I504" s="14">
        <f>Data_input!$F504*10%</f>
        <v>700</v>
      </c>
      <c r="J504" s="14">
        <f>SUM(Table1[[#This Row],[COGS]:[OPERATIONAL COST]])</f>
        <v>6300</v>
      </c>
      <c r="K504" s="14">
        <f>Data_input!$F504-Data_input!$G504-Data_input!$H504-Data_input!$I504</f>
        <v>700</v>
      </c>
      <c r="L504" s="15" t="s">
        <v>2946</v>
      </c>
      <c r="M504" s="16" t="str">
        <f>TEXT(Table1[[#This Row],[DATE]],"mmm")</f>
        <v>Feb</v>
      </c>
      <c r="N504" s="7">
        <f t="shared" si="23"/>
        <v>2022</v>
      </c>
      <c r="O504" s="7">
        <f>IF(COUNTIF(B$4:$B504,B504)=1,1,0)</f>
        <v>1</v>
      </c>
      <c r="P504" s="8" t="s">
        <v>2919</v>
      </c>
      <c r="Q504" s="9"/>
    </row>
    <row r="505" spans="1:17" x14ac:dyDescent="0.25">
      <c r="A505" s="17">
        <v>44614</v>
      </c>
      <c r="B505" s="11" t="s">
        <v>418</v>
      </c>
      <c r="C505" s="11" t="s">
        <v>2923</v>
      </c>
      <c r="D505" s="7">
        <v>8</v>
      </c>
      <c r="E505" s="12">
        <f t="shared" si="21"/>
        <v>2500</v>
      </c>
      <c r="F505" s="13">
        <f t="shared" si="22"/>
        <v>20000</v>
      </c>
      <c r="G505" s="14">
        <f>Data_input!$F505*IF(Data_input!$E505&lt;3000,70%,60%)</f>
        <v>14000</v>
      </c>
      <c r="H505" s="14">
        <f>Data_input!$F505*10%</f>
        <v>2000</v>
      </c>
      <c r="I505" s="14">
        <f>Data_input!$F505*10%</f>
        <v>2000</v>
      </c>
      <c r="J505" s="14">
        <f>SUM(Table1[[#This Row],[COGS]:[OPERATIONAL COST]])</f>
        <v>18000</v>
      </c>
      <c r="K505" s="14">
        <f>Data_input!$F505-Data_input!$G505-Data_input!$H505-Data_input!$I505</f>
        <v>2000</v>
      </c>
      <c r="L505" s="8" t="s">
        <v>2947</v>
      </c>
      <c r="M505" s="16" t="str">
        <f>TEXT(Table1[[#This Row],[DATE]],"mmm")</f>
        <v>Feb</v>
      </c>
      <c r="N505" s="7">
        <f t="shared" si="23"/>
        <v>2022</v>
      </c>
      <c r="O505" s="7">
        <f>IF(COUNTIF(B$4:$B505,B505)=1,1,0)</f>
        <v>1</v>
      </c>
      <c r="P505" s="8" t="s">
        <v>2919</v>
      </c>
      <c r="Q505" s="9"/>
    </row>
    <row r="506" spans="1:17" x14ac:dyDescent="0.25">
      <c r="A506" s="17">
        <v>44614</v>
      </c>
      <c r="B506" s="11" t="s">
        <v>419</v>
      </c>
      <c r="C506" s="11" t="s">
        <v>2930</v>
      </c>
      <c r="D506" s="7">
        <v>1</v>
      </c>
      <c r="E506" s="12">
        <f t="shared" si="21"/>
        <v>4000</v>
      </c>
      <c r="F506" s="13">
        <f t="shared" si="22"/>
        <v>4000</v>
      </c>
      <c r="G506" s="14">
        <f>Data_input!$F506*IF(Data_input!$E506&lt;3000,70%,60%)</f>
        <v>2400</v>
      </c>
      <c r="H506" s="14">
        <f>Data_input!$F506*10%</f>
        <v>400</v>
      </c>
      <c r="I506" s="14">
        <f>Data_input!$F506*10%</f>
        <v>400</v>
      </c>
      <c r="J506" s="14">
        <f>SUM(Table1[[#This Row],[COGS]:[OPERATIONAL COST]])</f>
        <v>3200</v>
      </c>
      <c r="K506" s="14">
        <f>Data_input!$F506-Data_input!$G506-Data_input!$H506-Data_input!$I506</f>
        <v>800</v>
      </c>
      <c r="L506" s="15" t="s">
        <v>2945</v>
      </c>
      <c r="M506" s="16" t="str">
        <f>TEXT(Table1[[#This Row],[DATE]],"mmm")</f>
        <v>Feb</v>
      </c>
      <c r="N506" s="7">
        <f t="shared" si="23"/>
        <v>2022</v>
      </c>
      <c r="O506" s="7">
        <f>IF(COUNTIF(B$4:$B506,B506)=1,1,0)</f>
        <v>1</v>
      </c>
      <c r="P506" s="8" t="s">
        <v>2919</v>
      </c>
      <c r="Q506" s="9"/>
    </row>
    <row r="507" spans="1:17" x14ac:dyDescent="0.25">
      <c r="A507" s="17">
        <v>44614</v>
      </c>
      <c r="B507" s="11" t="s">
        <v>420</v>
      </c>
      <c r="C507" s="11" t="s">
        <v>2924</v>
      </c>
      <c r="D507" s="7">
        <v>2</v>
      </c>
      <c r="E507" s="12">
        <f t="shared" si="21"/>
        <v>3500</v>
      </c>
      <c r="F507" s="13">
        <f t="shared" si="22"/>
        <v>7000</v>
      </c>
      <c r="G507" s="14">
        <f>Data_input!$F507*IF(Data_input!$E507&lt;3000,70%,60%)</f>
        <v>4200</v>
      </c>
      <c r="H507" s="14">
        <f>Data_input!$F507*10%</f>
        <v>700</v>
      </c>
      <c r="I507" s="14">
        <f>Data_input!$F507*10%</f>
        <v>700</v>
      </c>
      <c r="J507" s="14">
        <f>SUM(Table1[[#This Row],[COGS]:[OPERATIONAL COST]])</f>
        <v>5600</v>
      </c>
      <c r="K507" s="14">
        <f>Data_input!$F507-Data_input!$G507-Data_input!$H507-Data_input!$I507</f>
        <v>1400</v>
      </c>
      <c r="L507" s="8" t="s">
        <v>2943</v>
      </c>
      <c r="M507" s="16" t="str">
        <f>TEXT(Table1[[#This Row],[DATE]],"mmm")</f>
        <v>Feb</v>
      </c>
      <c r="N507" s="7">
        <f t="shared" si="23"/>
        <v>2022</v>
      </c>
      <c r="O507" s="7">
        <f>IF(COUNTIF(B$4:$B507,B507)=1,1,0)</f>
        <v>1</v>
      </c>
      <c r="P507" s="8" t="s">
        <v>2919</v>
      </c>
      <c r="Q507" s="9"/>
    </row>
    <row r="508" spans="1:17" x14ac:dyDescent="0.25">
      <c r="A508" s="17">
        <v>44614</v>
      </c>
      <c r="B508" s="11" t="s">
        <v>421</v>
      </c>
      <c r="C508" s="11" t="s">
        <v>2925</v>
      </c>
      <c r="D508" s="7">
        <v>4</v>
      </c>
      <c r="E508" s="12">
        <f t="shared" si="21"/>
        <v>1200</v>
      </c>
      <c r="F508" s="13">
        <f t="shared" si="22"/>
        <v>4800</v>
      </c>
      <c r="G508" s="14">
        <f>Data_input!$F508*IF(Data_input!$E508&lt;3000,70%,60%)</f>
        <v>3360</v>
      </c>
      <c r="H508" s="14">
        <f>Data_input!$F508*10%</f>
        <v>480</v>
      </c>
      <c r="I508" s="14">
        <f>Data_input!$F508*10%</f>
        <v>480</v>
      </c>
      <c r="J508" s="14">
        <f>SUM(Table1[[#This Row],[COGS]:[OPERATIONAL COST]])</f>
        <v>4320</v>
      </c>
      <c r="K508" s="14">
        <f>Data_input!$F508-Data_input!$G508-Data_input!$H508-Data_input!$I508</f>
        <v>480</v>
      </c>
      <c r="L508" s="15" t="s">
        <v>2948</v>
      </c>
      <c r="M508" s="16" t="str">
        <f>TEXT(Table1[[#This Row],[DATE]],"mmm")</f>
        <v>Feb</v>
      </c>
      <c r="N508" s="7">
        <f t="shared" si="23"/>
        <v>2022</v>
      </c>
      <c r="O508" s="7">
        <f>IF(COUNTIF(B$4:$B508,B508)=1,1,0)</f>
        <v>1</v>
      </c>
      <c r="P508" s="8" t="s">
        <v>2918</v>
      </c>
      <c r="Q508" s="9"/>
    </row>
    <row r="509" spans="1:17" x14ac:dyDescent="0.25">
      <c r="A509" s="17">
        <v>44614</v>
      </c>
      <c r="B509" s="11" t="s">
        <v>422</v>
      </c>
      <c r="C509" s="11" t="s">
        <v>2926</v>
      </c>
      <c r="D509" s="7">
        <v>6</v>
      </c>
      <c r="E509" s="12">
        <f t="shared" si="21"/>
        <v>450</v>
      </c>
      <c r="F509" s="13">
        <f t="shared" si="22"/>
        <v>2700</v>
      </c>
      <c r="G509" s="14">
        <f>Data_input!$F509*IF(Data_input!$E509&lt;3000,70%,60%)</f>
        <v>1889.9999999999998</v>
      </c>
      <c r="H509" s="14">
        <f>Data_input!$F509*10%</f>
        <v>270</v>
      </c>
      <c r="I509" s="14">
        <f>Data_input!$F509*10%</f>
        <v>270</v>
      </c>
      <c r="J509" s="14">
        <f>SUM(Table1[[#This Row],[COGS]:[OPERATIONAL COST]])</f>
        <v>2430</v>
      </c>
      <c r="K509" s="14">
        <f>Data_input!$F509-Data_input!$G509-Data_input!$H509-Data_input!$I509</f>
        <v>270.00000000000023</v>
      </c>
      <c r="L509" s="8" t="s">
        <v>2944</v>
      </c>
      <c r="M509" s="16" t="str">
        <f>TEXT(Table1[[#This Row],[DATE]],"mmm")</f>
        <v>Feb</v>
      </c>
      <c r="N509" s="7">
        <f t="shared" si="23"/>
        <v>2022</v>
      </c>
      <c r="O509" s="7">
        <f>IF(COUNTIF(B$4:$B509,B509)=1,1,0)</f>
        <v>1</v>
      </c>
      <c r="P509" s="8" t="s">
        <v>2919</v>
      </c>
      <c r="Q509" s="9"/>
    </row>
    <row r="510" spans="1:17" x14ac:dyDescent="0.25">
      <c r="A510" s="17">
        <v>44614</v>
      </c>
      <c r="B510" s="11" t="s">
        <v>422</v>
      </c>
      <c r="C510" s="11" t="s">
        <v>2920</v>
      </c>
      <c r="D510" s="7">
        <v>7</v>
      </c>
      <c r="E510" s="12">
        <f t="shared" si="21"/>
        <v>1000</v>
      </c>
      <c r="F510" s="13">
        <f t="shared" si="22"/>
        <v>7000</v>
      </c>
      <c r="G510" s="14">
        <f>Data_input!$F510*IF(Data_input!$E510&lt;3000,70%,60%)</f>
        <v>4900</v>
      </c>
      <c r="H510" s="14">
        <f>Data_input!$F510*10%</f>
        <v>700</v>
      </c>
      <c r="I510" s="14">
        <f>Data_input!$F510*10%</f>
        <v>700</v>
      </c>
      <c r="J510" s="14">
        <f>SUM(Table1[[#This Row],[COGS]:[OPERATIONAL COST]])</f>
        <v>6300</v>
      </c>
      <c r="K510" s="14">
        <f>Data_input!$F510-Data_input!$G510-Data_input!$H510-Data_input!$I510</f>
        <v>700</v>
      </c>
      <c r="L510" s="15" t="s">
        <v>2944</v>
      </c>
      <c r="M510" s="16" t="str">
        <f>TEXT(Table1[[#This Row],[DATE]],"mmm")</f>
        <v>Feb</v>
      </c>
      <c r="N510" s="7">
        <f t="shared" si="23"/>
        <v>2022</v>
      </c>
      <c r="O510" s="7">
        <f>IF(COUNTIF(B$4:$B510,B510)=1,1,0)</f>
        <v>0</v>
      </c>
      <c r="P510" s="8" t="s">
        <v>2919</v>
      </c>
      <c r="Q510" s="9"/>
    </row>
    <row r="511" spans="1:17" x14ac:dyDescent="0.25">
      <c r="A511" s="17">
        <v>44614</v>
      </c>
      <c r="B511" s="11" t="s">
        <v>422</v>
      </c>
      <c r="C511" s="11" t="s">
        <v>2930</v>
      </c>
      <c r="D511" s="7">
        <v>4</v>
      </c>
      <c r="E511" s="12">
        <f t="shared" si="21"/>
        <v>4000</v>
      </c>
      <c r="F511" s="13">
        <f t="shared" si="22"/>
        <v>16000</v>
      </c>
      <c r="G511" s="14">
        <f>Data_input!$F511*IF(Data_input!$E511&lt;3000,70%,60%)</f>
        <v>9600</v>
      </c>
      <c r="H511" s="14">
        <f>Data_input!$F511*10%</f>
        <v>1600</v>
      </c>
      <c r="I511" s="14">
        <f>Data_input!$F511*10%</f>
        <v>1600</v>
      </c>
      <c r="J511" s="14">
        <f>SUM(Table1[[#This Row],[COGS]:[OPERATIONAL COST]])</f>
        <v>12800</v>
      </c>
      <c r="K511" s="14">
        <f>Data_input!$F511-Data_input!$G511-Data_input!$H511-Data_input!$I511</f>
        <v>3200</v>
      </c>
      <c r="L511" s="8" t="s">
        <v>2944</v>
      </c>
      <c r="M511" s="16" t="str">
        <f>TEXT(Table1[[#This Row],[DATE]],"mmm")</f>
        <v>Feb</v>
      </c>
      <c r="N511" s="7">
        <f t="shared" si="23"/>
        <v>2022</v>
      </c>
      <c r="O511" s="7">
        <f>IF(COUNTIF(B$4:$B511,B511)=1,1,0)</f>
        <v>0</v>
      </c>
      <c r="P511" s="8" t="s">
        <v>2919</v>
      </c>
      <c r="Q511" s="9"/>
    </row>
    <row r="512" spans="1:17" x14ac:dyDescent="0.25">
      <c r="A512" s="17">
        <v>44615</v>
      </c>
      <c r="B512" s="11" t="s">
        <v>423</v>
      </c>
      <c r="C512" s="11" t="s">
        <v>2923</v>
      </c>
      <c r="D512" s="7">
        <v>1</v>
      </c>
      <c r="E512" s="12">
        <f t="shared" si="21"/>
        <v>2500</v>
      </c>
      <c r="F512" s="13">
        <f t="shared" si="22"/>
        <v>2500</v>
      </c>
      <c r="G512" s="14">
        <f>Data_input!$F512*IF(Data_input!$E512&lt;3000,70%,60%)</f>
        <v>1750</v>
      </c>
      <c r="H512" s="14">
        <f>Data_input!$F512*10%</f>
        <v>250</v>
      </c>
      <c r="I512" s="14">
        <f>Data_input!$F512*10%</f>
        <v>250</v>
      </c>
      <c r="J512" s="14">
        <f>SUM(Table1[[#This Row],[COGS]:[OPERATIONAL COST]])</f>
        <v>2250</v>
      </c>
      <c r="K512" s="14">
        <f>Data_input!$F512-Data_input!$G512-Data_input!$H512-Data_input!$I512</f>
        <v>250</v>
      </c>
      <c r="L512" s="15" t="s">
        <v>2948</v>
      </c>
      <c r="M512" s="16" t="str">
        <f>TEXT(Table1[[#This Row],[DATE]],"mmm")</f>
        <v>Feb</v>
      </c>
      <c r="N512" s="7">
        <f t="shared" si="23"/>
        <v>2022</v>
      </c>
      <c r="O512" s="7">
        <f>IF(COUNTIF(B$4:$B512,B512)=1,1,0)</f>
        <v>1</v>
      </c>
      <c r="P512" s="8" t="s">
        <v>2919</v>
      </c>
      <c r="Q512" s="9"/>
    </row>
    <row r="513" spans="1:17" x14ac:dyDescent="0.25">
      <c r="A513" s="17">
        <v>44615</v>
      </c>
      <c r="B513" s="11" t="s">
        <v>424</v>
      </c>
      <c r="C513" s="11" t="s">
        <v>2924</v>
      </c>
      <c r="D513" s="7">
        <v>2</v>
      </c>
      <c r="E513" s="12">
        <f t="shared" si="21"/>
        <v>3500</v>
      </c>
      <c r="F513" s="13">
        <f t="shared" si="22"/>
        <v>7000</v>
      </c>
      <c r="G513" s="14">
        <f>Data_input!$F513*IF(Data_input!$E513&lt;3000,70%,60%)</f>
        <v>4200</v>
      </c>
      <c r="H513" s="14">
        <f>Data_input!$F513*10%</f>
        <v>700</v>
      </c>
      <c r="I513" s="14">
        <f>Data_input!$F513*10%</f>
        <v>700</v>
      </c>
      <c r="J513" s="14">
        <f>SUM(Table1[[#This Row],[COGS]:[OPERATIONAL COST]])</f>
        <v>5600</v>
      </c>
      <c r="K513" s="14">
        <f>Data_input!$F513-Data_input!$G513-Data_input!$H513-Data_input!$I513</f>
        <v>1400</v>
      </c>
      <c r="L513" s="8" t="s">
        <v>2944</v>
      </c>
      <c r="M513" s="16" t="str">
        <f>TEXT(Table1[[#This Row],[DATE]],"mmm")</f>
        <v>Feb</v>
      </c>
      <c r="N513" s="7">
        <f t="shared" si="23"/>
        <v>2022</v>
      </c>
      <c r="O513" s="7">
        <f>IF(COUNTIF(B$4:$B513,B513)=1,1,0)</f>
        <v>1</v>
      </c>
      <c r="P513" s="8" t="s">
        <v>2919</v>
      </c>
      <c r="Q513" s="9"/>
    </row>
    <row r="514" spans="1:17" x14ac:dyDescent="0.25">
      <c r="A514" s="17">
        <v>44615</v>
      </c>
      <c r="B514" s="11" t="s">
        <v>425</v>
      </c>
      <c r="C514" s="11" t="s">
        <v>2928</v>
      </c>
      <c r="D514" s="7">
        <v>1</v>
      </c>
      <c r="E514" s="12">
        <f t="shared" si="21"/>
        <v>1000</v>
      </c>
      <c r="F514" s="13">
        <f t="shared" si="22"/>
        <v>1000</v>
      </c>
      <c r="G514" s="14">
        <f>Data_input!$F514*IF(Data_input!$E514&lt;3000,70%,60%)</f>
        <v>700</v>
      </c>
      <c r="H514" s="14">
        <f>Data_input!$F514*10%</f>
        <v>100</v>
      </c>
      <c r="I514" s="14">
        <f>Data_input!$F514*10%</f>
        <v>100</v>
      </c>
      <c r="J514" s="14">
        <f>SUM(Table1[[#This Row],[COGS]:[OPERATIONAL COST]])</f>
        <v>900</v>
      </c>
      <c r="K514" s="14">
        <f>Data_input!$F514-Data_input!$G514-Data_input!$H514-Data_input!$I514</f>
        <v>100</v>
      </c>
      <c r="L514" s="15" t="s">
        <v>2948</v>
      </c>
      <c r="M514" s="16" t="str">
        <f>TEXT(Table1[[#This Row],[DATE]],"mmm")</f>
        <v>Feb</v>
      </c>
      <c r="N514" s="7">
        <f t="shared" si="23"/>
        <v>2022</v>
      </c>
      <c r="O514" s="7">
        <f>IF(COUNTIF(B$4:$B514,B514)=1,1,0)</f>
        <v>1</v>
      </c>
      <c r="P514" s="8" t="s">
        <v>2918</v>
      </c>
      <c r="Q514" s="9"/>
    </row>
    <row r="515" spans="1:17" x14ac:dyDescent="0.25">
      <c r="A515" s="17">
        <v>44615</v>
      </c>
      <c r="B515" s="11" t="s">
        <v>426</v>
      </c>
      <c r="C515" s="11" t="s">
        <v>2926</v>
      </c>
      <c r="D515" s="7">
        <v>6</v>
      </c>
      <c r="E515" s="12">
        <f t="shared" si="21"/>
        <v>450</v>
      </c>
      <c r="F515" s="13">
        <f t="shared" si="22"/>
        <v>2700</v>
      </c>
      <c r="G515" s="14">
        <f>Data_input!$F515*IF(Data_input!$E515&lt;3000,70%,60%)</f>
        <v>1889.9999999999998</v>
      </c>
      <c r="H515" s="14">
        <f>Data_input!$F515*10%</f>
        <v>270</v>
      </c>
      <c r="I515" s="14">
        <f>Data_input!$F515*10%</f>
        <v>270</v>
      </c>
      <c r="J515" s="14">
        <f>SUM(Table1[[#This Row],[COGS]:[OPERATIONAL COST]])</f>
        <v>2430</v>
      </c>
      <c r="K515" s="14">
        <f>Data_input!$F515-Data_input!$G515-Data_input!$H515-Data_input!$I515</f>
        <v>270.00000000000023</v>
      </c>
      <c r="L515" s="8" t="s">
        <v>2944</v>
      </c>
      <c r="M515" s="16" t="str">
        <f>TEXT(Table1[[#This Row],[DATE]],"mmm")</f>
        <v>Feb</v>
      </c>
      <c r="N515" s="7">
        <f t="shared" si="23"/>
        <v>2022</v>
      </c>
      <c r="O515" s="7">
        <f>IF(COUNTIF(B$4:$B515,B515)=1,1,0)</f>
        <v>1</v>
      </c>
      <c r="P515" s="8" t="s">
        <v>2919</v>
      </c>
      <c r="Q515" s="9"/>
    </row>
    <row r="516" spans="1:17" x14ac:dyDescent="0.25">
      <c r="A516" s="17">
        <v>44615</v>
      </c>
      <c r="B516" s="11" t="s">
        <v>427</v>
      </c>
      <c r="C516" s="11" t="s">
        <v>2927</v>
      </c>
      <c r="D516" s="7">
        <v>1</v>
      </c>
      <c r="E516" s="12">
        <f t="shared" ref="E516:E579" si="24">VLOOKUP(C516,$R$4:$S$12,2,FALSE)</f>
        <v>500</v>
      </c>
      <c r="F516" s="13">
        <f t="shared" ref="F516:F579" si="25">D516*E516</f>
        <v>500</v>
      </c>
      <c r="G516" s="14">
        <f>Data_input!$F516*IF(Data_input!$E516&lt;3000,70%,60%)</f>
        <v>350</v>
      </c>
      <c r="H516" s="14">
        <f>Data_input!$F516*10%</f>
        <v>50</v>
      </c>
      <c r="I516" s="14">
        <f>Data_input!$F516*10%</f>
        <v>50</v>
      </c>
      <c r="J516" s="14">
        <f>SUM(Table1[[#This Row],[COGS]:[OPERATIONAL COST]])</f>
        <v>450</v>
      </c>
      <c r="K516" s="14">
        <f>Data_input!$F516-Data_input!$G516-Data_input!$H516-Data_input!$I516</f>
        <v>50</v>
      </c>
      <c r="L516" s="15" t="s">
        <v>2946</v>
      </c>
      <c r="M516" s="16" t="str">
        <f>TEXT(Table1[[#This Row],[DATE]],"mmm")</f>
        <v>Feb</v>
      </c>
      <c r="N516" s="7">
        <f t="shared" ref="N516:N579" si="26">YEAR(A516)</f>
        <v>2022</v>
      </c>
      <c r="O516" s="7">
        <f>IF(COUNTIF(B$4:$B516,B516)=1,1,0)</f>
        <v>1</v>
      </c>
      <c r="P516" s="8" t="s">
        <v>2919</v>
      </c>
      <c r="Q516" s="9"/>
    </row>
    <row r="517" spans="1:17" x14ac:dyDescent="0.25">
      <c r="A517" s="17">
        <v>44615</v>
      </c>
      <c r="B517" s="11" t="s">
        <v>428</v>
      </c>
      <c r="C517" s="11" t="s">
        <v>2927</v>
      </c>
      <c r="D517" s="7">
        <v>1</v>
      </c>
      <c r="E517" s="12">
        <f t="shared" si="24"/>
        <v>500</v>
      </c>
      <c r="F517" s="13">
        <f t="shared" si="25"/>
        <v>500</v>
      </c>
      <c r="G517" s="14">
        <f>Data_input!$F517*IF(Data_input!$E517&lt;3000,70%,60%)</f>
        <v>350</v>
      </c>
      <c r="H517" s="14">
        <f>Data_input!$F517*10%</f>
        <v>50</v>
      </c>
      <c r="I517" s="14">
        <f>Data_input!$F517*10%</f>
        <v>50</v>
      </c>
      <c r="J517" s="14">
        <f>SUM(Table1[[#This Row],[COGS]:[OPERATIONAL COST]])</f>
        <v>450</v>
      </c>
      <c r="K517" s="14">
        <f>Data_input!$F517-Data_input!$G517-Data_input!$H517-Data_input!$I517</f>
        <v>50</v>
      </c>
      <c r="L517" s="8" t="s">
        <v>2947</v>
      </c>
      <c r="M517" s="16" t="str">
        <f>TEXT(Table1[[#This Row],[DATE]],"mmm")</f>
        <v>Feb</v>
      </c>
      <c r="N517" s="7">
        <f t="shared" si="26"/>
        <v>2022</v>
      </c>
      <c r="O517" s="7">
        <f>IF(COUNTIF(B$4:$B517,B517)=1,1,0)</f>
        <v>1</v>
      </c>
      <c r="P517" s="8" t="s">
        <v>2919</v>
      </c>
      <c r="Q517" s="9"/>
    </row>
    <row r="518" spans="1:17" x14ac:dyDescent="0.25">
      <c r="A518" s="17">
        <v>44615</v>
      </c>
      <c r="B518" s="11" t="s">
        <v>429</v>
      </c>
      <c r="C518" s="11" t="s">
        <v>2920</v>
      </c>
      <c r="D518" s="7">
        <v>1</v>
      </c>
      <c r="E518" s="12">
        <f t="shared" si="24"/>
        <v>1000</v>
      </c>
      <c r="F518" s="13">
        <f t="shared" si="25"/>
        <v>1000</v>
      </c>
      <c r="G518" s="14">
        <f>Data_input!$F518*IF(Data_input!$E518&lt;3000,70%,60%)</f>
        <v>700</v>
      </c>
      <c r="H518" s="14">
        <f>Data_input!$F518*10%</f>
        <v>100</v>
      </c>
      <c r="I518" s="14">
        <f>Data_input!$F518*10%</f>
        <v>100</v>
      </c>
      <c r="J518" s="14">
        <f>SUM(Table1[[#This Row],[COGS]:[OPERATIONAL COST]])</f>
        <v>900</v>
      </c>
      <c r="K518" s="14">
        <f>Data_input!$F518-Data_input!$G518-Data_input!$H518-Data_input!$I518</f>
        <v>100</v>
      </c>
      <c r="L518" s="15" t="s">
        <v>2945</v>
      </c>
      <c r="M518" s="16" t="str">
        <f>TEXT(Table1[[#This Row],[DATE]],"mmm")</f>
        <v>Feb</v>
      </c>
      <c r="N518" s="7">
        <f t="shared" si="26"/>
        <v>2022</v>
      </c>
      <c r="O518" s="7">
        <f>IF(COUNTIF(B$4:$B518,B518)=1,1,0)</f>
        <v>1</v>
      </c>
      <c r="P518" s="8" t="s">
        <v>2919</v>
      </c>
      <c r="Q518" s="9"/>
    </row>
    <row r="519" spans="1:17" x14ac:dyDescent="0.25">
      <c r="A519" s="17">
        <v>44615</v>
      </c>
      <c r="B519" s="11" t="s">
        <v>430</v>
      </c>
      <c r="C519" s="11" t="s">
        <v>2924</v>
      </c>
      <c r="D519" s="7">
        <v>3</v>
      </c>
      <c r="E519" s="12">
        <f t="shared" si="24"/>
        <v>3500</v>
      </c>
      <c r="F519" s="13">
        <f t="shared" si="25"/>
        <v>10500</v>
      </c>
      <c r="G519" s="14">
        <f>Data_input!$F519*IF(Data_input!$E519&lt;3000,70%,60%)</f>
        <v>6300</v>
      </c>
      <c r="H519" s="14">
        <f>Data_input!$F519*10%</f>
        <v>1050</v>
      </c>
      <c r="I519" s="14">
        <f>Data_input!$F519*10%</f>
        <v>1050</v>
      </c>
      <c r="J519" s="14">
        <f>SUM(Table1[[#This Row],[COGS]:[OPERATIONAL COST]])</f>
        <v>8400</v>
      </c>
      <c r="K519" s="14">
        <f>Data_input!$F519-Data_input!$G519-Data_input!$H519-Data_input!$I519</f>
        <v>2100</v>
      </c>
      <c r="L519" s="8" t="s">
        <v>2943</v>
      </c>
      <c r="M519" s="16" t="str">
        <f>TEXT(Table1[[#This Row],[DATE]],"mmm")</f>
        <v>Feb</v>
      </c>
      <c r="N519" s="7">
        <f t="shared" si="26"/>
        <v>2022</v>
      </c>
      <c r="O519" s="7">
        <f>IF(COUNTIF(B$4:$B519,B519)=1,1,0)</f>
        <v>1</v>
      </c>
      <c r="P519" s="8" t="s">
        <v>2919</v>
      </c>
      <c r="Q519" s="9"/>
    </row>
    <row r="520" spans="1:17" x14ac:dyDescent="0.25">
      <c r="A520" s="17">
        <v>44616</v>
      </c>
      <c r="B520" s="11" t="s">
        <v>431</v>
      </c>
      <c r="C520" s="11" t="s">
        <v>2923</v>
      </c>
      <c r="D520" s="7">
        <v>4</v>
      </c>
      <c r="E520" s="12">
        <f t="shared" si="24"/>
        <v>2500</v>
      </c>
      <c r="F520" s="13">
        <f t="shared" si="25"/>
        <v>10000</v>
      </c>
      <c r="G520" s="14">
        <f>Data_input!$F520*IF(Data_input!$E520&lt;3000,70%,60%)</f>
        <v>7000</v>
      </c>
      <c r="H520" s="14">
        <f>Data_input!$F520*10%</f>
        <v>1000</v>
      </c>
      <c r="I520" s="14">
        <f>Data_input!$F520*10%</f>
        <v>1000</v>
      </c>
      <c r="J520" s="14">
        <f>SUM(Table1[[#This Row],[COGS]:[OPERATIONAL COST]])</f>
        <v>9000</v>
      </c>
      <c r="K520" s="14">
        <f>Data_input!$F520-Data_input!$G520-Data_input!$H520-Data_input!$I520</f>
        <v>1000</v>
      </c>
      <c r="L520" s="15" t="s">
        <v>2948</v>
      </c>
      <c r="M520" s="16" t="str">
        <f>TEXT(Table1[[#This Row],[DATE]],"mmm")</f>
        <v>Feb</v>
      </c>
      <c r="N520" s="7">
        <f t="shared" si="26"/>
        <v>2022</v>
      </c>
      <c r="O520" s="7">
        <f>IF(COUNTIF(B$4:$B520,B520)=1,1,0)</f>
        <v>1</v>
      </c>
      <c r="P520" s="8" t="s">
        <v>2918</v>
      </c>
      <c r="Q520" s="9"/>
    </row>
    <row r="521" spans="1:17" x14ac:dyDescent="0.25">
      <c r="A521" s="17">
        <v>44616</v>
      </c>
      <c r="B521" s="11" t="s">
        <v>432</v>
      </c>
      <c r="C521" s="11" t="s">
        <v>2929</v>
      </c>
      <c r="D521" s="7">
        <v>1</v>
      </c>
      <c r="E521" s="12">
        <f t="shared" si="24"/>
        <v>3200</v>
      </c>
      <c r="F521" s="13">
        <f t="shared" si="25"/>
        <v>3200</v>
      </c>
      <c r="G521" s="14">
        <f>Data_input!$F521*IF(Data_input!$E521&lt;3000,70%,60%)</f>
        <v>1920</v>
      </c>
      <c r="H521" s="14">
        <f>Data_input!$F521*10%</f>
        <v>320</v>
      </c>
      <c r="I521" s="14">
        <f>Data_input!$F521*10%</f>
        <v>320</v>
      </c>
      <c r="J521" s="14">
        <f>SUM(Table1[[#This Row],[COGS]:[OPERATIONAL COST]])</f>
        <v>2560</v>
      </c>
      <c r="K521" s="14">
        <f>Data_input!$F521-Data_input!$G521-Data_input!$H521-Data_input!$I521</f>
        <v>640</v>
      </c>
      <c r="L521" s="8" t="s">
        <v>2944</v>
      </c>
      <c r="M521" s="16" t="str">
        <f>TEXT(Table1[[#This Row],[DATE]],"mmm")</f>
        <v>Feb</v>
      </c>
      <c r="N521" s="7">
        <f t="shared" si="26"/>
        <v>2022</v>
      </c>
      <c r="O521" s="7">
        <f>IF(COUNTIF(B$4:$B521,B521)=1,1,0)</f>
        <v>1</v>
      </c>
      <c r="P521" s="8" t="s">
        <v>2919</v>
      </c>
      <c r="Q521" s="9"/>
    </row>
    <row r="522" spans="1:17" x14ac:dyDescent="0.25">
      <c r="A522" s="17">
        <v>44616</v>
      </c>
      <c r="B522" s="11" t="s">
        <v>433</v>
      </c>
      <c r="C522" s="11" t="s">
        <v>2929</v>
      </c>
      <c r="D522" s="7">
        <v>2</v>
      </c>
      <c r="E522" s="12">
        <f t="shared" si="24"/>
        <v>3200</v>
      </c>
      <c r="F522" s="13">
        <f t="shared" si="25"/>
        <v>6400</v>
      </c>
      <c r="G522" s="14">
        <f>Data_input!$F522*IF(Data_input!$E522&lt;3000,70%,60%)</f>
        <v>3840</v>
      </c>
      <c r="H522" s="14">
        <f>Data_input!$F522*10%</f>
        <v>640</v>
      </c>
      <c r="I522" s="14">
        <f>Data_input!$F522*10%</f>
        <v>640</v>
      </c>
      <c r="J522" s="14">
        <f>SUM(Table1[[#This Row],[COGS]:[OPERATIONAL COST]])</f>
        <v>5120</v>
      </c>
      <c r="K522" s="14">
        <f>Data_input!$F522-Data_input!$G522-Data_input!$H522-Data_input!$I522</f>
        <v>1280</v>
      </c>
      <c r="L522" s="15" t="s">
        <v>2945</v>
      </c>
      <c r="M522" s="16" t="str">
        <f>TEXT(Table1[[#This Row],[DATE]],"mmm")</f>
        <v>Feb</v>
      </c>
      <c r="N522" s="7">
        <f t="shared" si="26"/>
        <v>2022</v>
      </c>
      <c r="O522" s="7">
        <f>IF(COUNTIF(B$4:$B522,B522)=1,1,0)</f>
        <v>1</v>
      </c>
      <c r="P522" s="8" t="s">
        <v>2919</v>
      </c>
      <c r="Q522" s="9"/>
    </row>
    <row r="523" spans="1:17" x14ac:dyDescent="0.25">
      <c r="A523" s="17">
        <v>44616</v>
      </c>
      <c r="B523" s="11" t="s">
        <v>434</v>
      </c>
      <c r="C523" s="11" t="s">
        <v>2924</v>
      </c>
      <c r="D523" s="7">
        <v>4</v>
      </c>
      <c r="E523" s="12">
        <f t="shared" si="24"/>
        <v>3500</v>
      </c>
      <c r="F523" s="13">
        <f t="shared" si="25"/>
        <v>14000</v>
      </c>
      <c r="G523" s="14">
        <f>Data_input!$F523*IF(Data_input!$E523&lt;3000,70%,60%)</f>
        <v>8400</v>
      </c>
      <c r="H523" s="14">
        <f>Data_input!$F523*10%</f>
        <v>1400</v>
      </c>
      <c r="I523" s="14">
        <f>Data_input!$F523*10%</f>
        <v>1400</v>
      </c>
      <c r="J523" s="14">
        <f>SUM(Table1[[#This Row],[COGS]:[OPERATIONAL COST]])</f>
        <v>11200</v>
      </c>
      <c r="K523" s="14">
        <f>Data_input!$F523-Data_input!$G523-Data_input!$H523-Data_input!$I523</f>
        <v>2800</v>
      </c>
      <c r="L523" s="8" t="s">
        <v>2943</v>
      </c>
      <c r="M523" s="16" t="str">
        <f>TEXT(Table1[[#This Row],[DATE]],"mmm")</f>
        <v>Feb</v>
      </c>
      <c r="N523" s="7">
        <f t="shared" si="26"/>
        <v>2022</v>
      </c>
      <c r="O523" s="7">
        <f>IF(COUNTIF(B$4:$B523,B523)=1,1,0)</f>
        <v>1</v>
      </c>
      <c r="P523" s="8" t="s">
        <v>2919</v>
      </c>
      <c r="Q523" s="9"/>
    </row>
    <row r="524" spans="1:17" x14ac:dyDescent="0.25">
      <c r="A524" s="17">
        <v>44616</v>
      </c>
      <c r="B524" s="11" t="s">
        <v>435</v>
      </c>
      <c r="C524" s="11" t="s">
        <v>2927</v>
      </c>
      <c r="D524" s="7">
        <v>1</v>
      </c>
      <c r="E524" s="12">
        <f t="shared" si="24"/>
        <v>500</v>
      </c>
      <c r="F524" s="13">
        <f t="shared" si="25"/>
        <v>500</v>
      </c>
      <c r="G524" s="14">
        <f>Data_input!$F524*IF(Data_input!$E524&lt;3000,70%,60%)</f>
        <v>350</v>
      </c>
      <c r="H524" s="14">
        <f>Data_input!$F524*10%</f>
        <v>50</v>
      </c>
      <c r="I524" s="14">
        <f>Data_input!$F524*10%</f>
        <v>50</v>
      </c>
      <c r="J524" s="14">
        <f>SUM(Table1[[#This Row],[COGS]:[OPERATIONAL COST]])</f>
        <v>450</v>
      </c>
      <c r="K524" s="14">
        <f>Data_input!$F524-Data_input!$G524-Data_input!$H524-Data_input!$I524</f>
        <v>50</v>
      </c>
      <c r="L524" s="15" t="s">
        <v>2948</v>
      </c>
      <c r="M524" s="16" t="str">
        <f>TEXT(Table1[[#This Row],[DATE]],"mmm")</f>
        <v>Feb</v>
      </c>
      <c r="N524" s="7">
        <f t="shared" si="26"/>
        <v>2022</v>
      </c>
      <c r="O524" s="7">
        <f>IF(COUNTIF(B$4:$B524,B524)=1,1,0)</f>
        <v>1</v>
      </c>
      <c r="P524" s="8" t="s">
        <v>2919</v>
      </c>
      <c r="Q524" s="9"/>
    </row>
    <row r="525" spans="1:17" x14ac:dyDescent="0.25">
      <c r="A525" s="17">
        <v>44616</v>
      </c>
      <c r="B525" s="11" t="s">
        <v>436</v>
      </c>
      <c r="C525" s="11" t="s">
        <v>2923</v>
      </c>
      <c r="D525" s="7">
        <v>1</v>
      </c>
      <c r="E525" s="12">
        <f t="shared" si="24"/>
        <v>2500</v>
      </c>
      <c r="F525" s="13">
        <f t="shared" si="25"/>
        <v>2500</v>
      </c>
      <c r="G525" s="14">
        <f>Data_input!$F525*IF(Data_input!$E525&lt;3000,70%,60%)</f>
        <v>1750</v>
      </c>
      <c r="H525" s="14">
        <f>Data_input!$F525*10%</f>
        <v>250</v>
      </c>
      <c r="I525" s="14">
        <f>Data_input!$F525*10%</f>
        <v>250</v>
      </c>
      <c r="J525" s="14">
        <f>SUM(Table1[[#This Row],[COGS]:[OPERATIONAL COST]])</f>
        <v>2250</v>
      </c>
      <c r="K525" s="14">
        <f>Data_input!$F525-Data_input!$G525-Data_input!$H525-Data_input!$I525</f>
        <v>250</v>
      </c>
      <c r="L525" s="8" t="s">
        <v>2944</v>
      </c>
      <c r="M525" s="16" t="str">
        <f>TEXT(Table1[[#This Row],[DATE]],"mmm")</f>
        <v>Feb</v>
      </c>
      <c r="N525" s="7">
        <f t="shared" si="26"/>
        <v>2022</v>
      </c>
      <c r="O525" s="7">
        <f>IF(COUNTIF(B$4:$B525,B525)=1,1,0)</f>
        <v>1</v>
      </c>
      <c r="P525" s="8" t="s">
        <v>2919</v>
      </c>
      <c r="Q525" s="9"/>
    </row>
    <row r="526" spans="1:17" x14ac:dyDescent="0.25">
      <c r="A526" s="17">
        <v>44616</v>
      </c>
      <c r="B526" s="11" t="s">
        <v>437</v>
      </c>
      <c r="C526" s="11" t="s">
        <v>2925</v>
      </c>
      <c r="D526" s="7">
        <v>3</v>
      </c>
      <c r="E526" s="12">
        <f t="shared" si="24"/>
        <v>1200</v>
      </c>
      <c r="F526" s="13">
        <f t="shared" si="25"/>
        <v>3600</v>
      </c>
      <c r="G526" s="14">
        <f>Data_input!$F526*IF(Data_input!$E526&lt;3000,70%,60%)</f>
        <v>2520</v>
      </c>
      <c r="H526" s="14">
        <f>Data_input!$F526*10%</f>
        <v>360</v>
      </c>
      <c r="I526" s="14">
        <f>Data_input!$F526*10%</f>
        <v>360</v>
      </c>
      <c r="J526" s="14">
        <f>SUM(Table1[[#This Row],[COGS]:[OPERATIONAL COST]])</f>
        <v>3240</v>
      </c>
      <c r="K526" s="14">
        <f>Data_input!$F526-Data_input!$G526-Data_input!$H526-Data_input!$I526</f>
        <v>360</v>
      </c>
      <c r="L526" s="15" t="s">
        <v>2945</v>
      </c>
      <c r="M526" s="16" t="str">
        <f>TEXT(Table1[[#This Row],[DATE]],"mmm")</f>
        <v>Feb</v>
      </c>
      <c r="N526" s="7">
        <f t="shared" si="26"/>
        <v>2022</v>
      </c>
      <c r="O526" s="7">
        <f>IF(COUNTIF(B$4:$B526,B526)=1,1,0)</f>
        <v>1</v>
      </c>
      <c r="P526" s="8" t="s">
        <v>2918</v>
      </c>
      <c r="Q526" s="9"/>
    </row>
    <row r="527" spans="1:17" x14ac:dyDescent="0.25">
      <c r="A527" s="17">
        <v>44616</v>
      </c>
      <c r="B527" s="11" t="s">
        <v>438</v>
      </c>
      <c r="C527" s="11" t="s">
        <v>2920</v>
      </c>
      <c r="D527" s="7">
        <v>2</v>
      </c>
      <c r="E527" s="12">
        <f t="shared" si="24"/>
        <v>1000</v>
      </c>
      <c r="F527" s="13">
        <f t="shared" si="25"/>
        <v>2000</v>
      </c>
      <c r="G527" s="14">
        <f>Data_input!$F527*IF(Data_input!$E527&lt;3000,70%,60%)</f>
        <v>1400</v>
      </c>
      <c r="H527" s="14">
        <f>Data_input!$F527*10%</f>
        <v>200</v>
      </c>
      <c r="I527" s="14">
        <f>Data_input!$F527*10%</f>
        <v>200</v>
      </c>
      <c r="J527" s="14">
        <f>SUM(Table1[[#This Row],[COGS]:[OPERATIONAL COST]])</f>
        <v>1800</v>
      </c>
      <c r="K527" s="14">
        <f>Data_input!$F527-Data_input!$G527-Data_input!$H527-Data_input!$I527</f>
        <v>200</v>
      </c>
      <c r="L527" s="8" t="s">
        <v>2943</v>
      </c>
      <c r="M527" s="16" t="str">
        <f>TEXT(Table1[[#This Row],[DATE]],"mmm")</f>
        <v>Feb</v>
      </c>
      <c r="N527" s="7">
        <f t="shared" si="26"/>
        <v>2022</v>
      </c>
      <c r="O527" s="7">
        <f>IF(COUNTIF(B$4:$B527,B527)=1,1,0)</f>
        <v>1</v>
      </c>
      <c r="P527" s="8" t="s">
        <v>2919</v>
      </c>
      <c r="Q527" s="9"/>
    </row>
    <row r="528" spans="1:17" x14ac:dyDescent="0.25">
      <c r="A528" s="17">
        <v>44616</v>
      </c>
      <c r="B528" s="11" t="s">
        <v>438</v>
      </c>
      <c r="C528" s="11" t="s">
        <v>2930</v>
      </c>
      <c r="D528" s="7">
        <v>3</v>
      </c>
      <c r="E528" s="12">
        <f t="shared" si="24"/>
        <v>4000</v>
      </c>
      <c r="F528" s="13">
        <f t="shared" si="25"/>
        <v>12000</v>
      </c>
      <c r="G528" s="14">
        <f>Data_input!$F528*IF(Data_input!$E528&lt;3000,70%,60%)</f>
        <v>7200</v>
      </c>
      <c r="H528" s="14">
        <f>Data_input!$F528*10%</f>
        <v>1200</v>
      </c>
      <c r="I528" s="14">
        <f>Data_input!$F528*10%</f>
        <v>1200</v>
      </c>
      <c r="J528" s="14">
        <f>SUM(Table1[[#This Row],[COGS]:[OPERATIONAL COST]])</f>
        <v>9600</v>
      </c>
      <c r="K528" s="14">
        <f>Data_input!$F528-Data_input!$G528-Data_input!$H528-Data_input!$I528</f>
        <v>2400</v>
      </c>
      <c r="L528" s="15" t="s">
        <v>2943</v>
      </c>
      <c r="M528" s="16" t="str">
        <f>TEXT(Table1[[#This Row],[DATE]],"mmm")</f>
        <v>Feb</v>
      </c>
      <c r="N528" s="7">
        <f t="shared" si="26"/>
        <v>2022</v>
      </c>
      <c r="O528" s="7">
        <f>IF(COUNTIF(B$4:$B528,B528)=1,1,0)</f>
        <v>0</v>
      </c>
      <c r="P528" s="8" t="s">
        <v>2919</v>
      </c>
      <c r="Q528" s="9"/>
    </row>
    <row r="529" spans="1:17" x14ac:dyDescent="0.25">
      <c r="A529" s="17">
        <v>44616</v>
      </c>
      <c r="B529" s="11" t="s">
        <v>438</v>
      </c>
      <c r="C529" s="11" t="s">
        <v>2920</v>
      </c>
      <c r="D529" s="7">
        <v>4</v>
      </c>
      <c r="E529" s="12">
        <f t="shared" si="24"/>
        <v>1000</v>
      </c>
      <c r="F529" s="13">
        <f t="shared" si="25"/>
        <v>4000</v>
      </c>
      <c r="G529" s="14">
        <f>Data_input!$F529*IF(Data_input!$E529&lt;3000,70%,60%)</f>
        <v>2800</v>
      </c>
      <c r="H529" s="14">
        <f>Data_input!$F529*10%</f>
        <v>400</v>
      </c>
      <c r="I529" s="14">
        <f>Data_input!$F529*10%</f>
        <v>400</v>
      </c>
      <c r="J529" s="14">
        <f>SUM(Table1[[#This Row],[COGS]:[OPERATIONAL COST]])</f>
        <v>3600</v>
      </c>
      <c r="K529" s="14">
        <f>Data_input!$F529-Data_input!$G529-Data_input!$H529-Data_input!$I529</f>
        <v>400</v>
      </c>
      <c r="L529" s="8" t="s">
        <v>2943</v>
      </c>
      <c r="M529" s="16" t="str">
        <f>TEXT(Table1[[#This Row],[DATE]],"mmm")</f>
        <v>Feb</v>
      </c>
      <c r="N529" s="7">
        <f t="shared" si="26"/>
        <v>2022</v>
      </c>
      <c r="O529" s="7">
        <f>IF(COUNTIF(B$4:$B529,B529)=1,1,0)</f>
        <v>0</v>
      </c>
      <c r="P529" s="8" t="s">
        <v>2919</v>
      </c>
      <c r="Q529" s="9"/>
    </row>
    <row r="530" spans="1:17" x14ac:dyDescent="0.25">
      <c r="A530" s="17">
        <v>44616</v>
      </c>
      <c r="B530" s="11" t="s">
        <v>438</v>
      </c>
      <c r="C530" s="11" t="s">
        <v>2923</v>
      </c>
      <c r="D530" s="7">
        <v>6</v>
      </c>
      <c r="E530" s="12">
        <f t="shared" si="24"/>
        <v>2500</v>
      </c>
      <c r="F530" s="13">
        <f t="shared" si="25"/>
        <v>15000</v>
      </c>
      <c r="G530" s="14">
        <f>Data_input!$F530*IF(Data_input!$E530&lt;3000,70%,60%)</f>
        <v>10500</v>
      </c>
      <c r="H530" s="14">
        <f>Data_input!$F530*10%</f>
        <v>1500</v>
      </c>
      <c r="I530" s="14">
        <f>Data_input!$F530*10%</f>
        <v>1500</v>
      </c>
      <c r="J530" s="14">
        <f>SUM(Table1[[#This Row],[COGS]:[OPERATIONAL COST]])</f>
        <v>13500</v>
      </c>
      <c r="K530" s="14">
        <f>Data_input!$F530-Data_input!$G530-Data_input!$H530-Data_input!$I530</f>
        <v>1500</v>
      </c>
      <c r="L530" s="15" t="s">
        <v>2943</v>
      </c>
      <c r="M530" s="16" t="str">
        <f>TEXT(Table1[[#This Row],[DATE]],"mmm")</f>
        <v>Feb</v>
      </c>
      <c r="N530" s="7">
        <f t="shared" si="26"/>
        <v>2022</v>
      </c>
      <c r="O530" s="7">
        <f>IF(COUNTIF(B$4:$B530,B530)=1,1,0)</f>
        <v>0</v>
      </c>
      <c r="P530" s="8" t="s">
        <v>2919</v>
      </c>
      <c r="Q530" s="9"/>
    </row>
    <row r="531" spans="1:17" x14ac:dyDescent="0.25">
      <c r="A531" s="17">
        <v>44616</v>
      </c>
      <c r="B531" s="11" t="s">
        <v>438</v>
      </c>
      <c r="C531" s="11" t="s">
        <v>2924</v>
      </c>
      <c r="D531" s="7">
        <v>8</v>
      </c>
      <c r="E531" s="12">
        <f t="shared" si="24"/>
        <v>3500</v>
      </c>
      <c r="F531" s="13">
        <f t="shared" si="25"/>
        <v>28000</v>
      </c>
      <c r="G531" s="14">
        <f>Data_input!$F531*IF(Data_input!$E531&lt;3000,70%,60%)</f>
        <v>16800</v>
      </c>
      <c r="H531" s="14">
        <f>Data_input!$F531*10%</f>
        <v>2800</v>
      </c>
      <c r="I531" s="14">
        <f>Data_input!$F531*10%</f>
        <v>2800</v>
      </c>
      <c r="J531" s="14">
        <f>SUM(Table1[[#This Row],[COGS]:[OPERATIONAL COST]])</f>
        <v>22400</v>
      </c>
      <c r="K531" s="14">
        <f>Data_input!$F531-Data_input!$G531-Data_input!$H531-Data_input!$I531</f>
        <v>5600</v>
      </c>
      <c r="L531" s="8" t="s">
        <v>2943</v>
      </c>
      <c r="M531" s="16" t="str">
        <f>TEXT(Table1[[#This Row],[DATE]],"mmm")</f>
        <v>Feb</v>
      </c>
      <c r="N531" s="7">
        <f t="shared" si="26"/>
        <v>2022</v>
      </c>
      <c r="O531" s="7">
        <f>IF(COUNTIF(B$4:$B531,B531)=1,1,0)</f>
        <v>0</v>
      </c>
      <c r="P531" s="8" t="s">
        <v>2919</v>
      </c>
      <c r="Q531" s="9"/>
    </row>
    <row r="532" spans="1:17" x14ac:dyDescent="0.25">
      <c r="A532" s="17">
        <v>44616</v>
      </c>
      <c r="B532" s="11" t="s">
        <v>438</v>
      </c>
      <c r="C532" s="11" t="s">
        <v>2925</v>
      </c>
      <c r="D532" s="7">
        <v>9</v>
      </c>
      <c r="E532" s="12">
        <f t="shared" si="24"/>
        <v>1200</v>
      </c>
      <c r="F532" s="13">
        <f t="shared" si="25"/>
        <v>10800</v>
      </c>
      <c r="G532" s="14">
        <f>Data_input!$F532*IF(Data_input!$E532&lt;3000,70%,60%)</f>
        <v>7559.9999999999991</v>
      </c>
      <c r="H532" s="14">
        <f>Data_input!$F532*10%</f>
        <v>1080</v>
      </c>
      <c r="I532" s="14">
        <f>Data_input!$F532*10%</f>
        <v>1080</v>
      </c>
      <c r="J532" s="14">
        <f>SUM(Table1[[#This Row],[COGS]:[OPERATIONAL COST]])</f>
        <v>9720</v>
      </c>
      <c r="K532" s="14">
        <f>Data_input!$F532-Data_input!$G532-Data_input!$H532-Data_input!$I532</f>
        <v>1080.0000000000009</v>
      </c>
      <c r="L532" s="15" t="s">
        <v>2943</v>
      </c>
      <c r="M532" s="16" t="str">
        <f>TEXT(Table1[[#This Row],[DATE]],"mmm")</f>
        <v>Feb</v>
      </c>
      <c r="N532" s="7">
        <f t="shared" si="26"/>
        <v>2022</v>
      </c>
      <c r="O532" s="7">
        <f>IF(COUNTIF(B$4:$B532,B532)=1,1,0)</f>
        <v>0</v>
      </c>
      <c r="P532" s="8" t="s">
        <v>2919</v>
      </c>
      <c r="Q532" s="9"/>
    </row>
    <row r="533" spans="1:17" x14ac:dyDescent="0.25">
      <c r="A533" s="17">
        <v>44616</v>
      </c>
      <c r="B533" s="11" t="s">
        <v>438</v>
      </c>
      <c r="C533" s="11" t="s">
        <v>2926</v>
      </c>
      <c r="D533" s="7">
        <v>10</v>
      </c>
      <c r="E533" s="12">
        <f t="shared" si="24"/>
        <v>450</v>
      </c>
      <c r="F533" s="13">
        <f t="shared" si="25"/>
        <v>4500</v>
      </c>
      <c r="G533" s="14">
        <f>Data_input!$F533*IF(Data_input!$E533&lt;3000,70%,60%)</f>
        <v>3150</v>
      </c>
      <c r="H533" s="14">
        <f>Data_input!$F533*10%</f>
        <v>450</v>
      </c>
      <c r="I533" s="14">
        <f>Data_input!$F533*10%</f>
        <v>450</v>
      </c>
      <c r="J533" s="14">
        <f>SUM(Table1[[#This Row],[COGS]:[OPERATIONAL COST]])</f>
        <v>4050</v>
      </c>
      <c r="K533" s="14">
        <f>Data_input!$F533-Data_input!$G533-Data_input!$H533-Data_input!$I533</f>
        <v>450</v>
      </c>
      <c r="L533" s="8" t="s">
        <v>2943</v>
      </c>
      <c r="M533" s="16" t="str">
        <f>TEXT(Table1[[#This Row],[DATE]],"mmm")</f>
        <v>Feb</v>
      </c>
      <c r="N533" s="7">
        <f t="shared" si="26"/>
        <v>2022</v>
      </c>
      <c r="O533" s="7">
        <f>IF(COUNTIF(B$4:$B533,B533)=1,1,0)</f>
        <v>0</v>
      </c>
      <c r="P533" s="8" t="s">
        <v>2919</v>
      </c>
      <c r="Q533" s="9"/>
    </row>
    <row r="534" spans="1:17" x14ac:dyDescent="0.25">
      <c r="A534" s="17">
        <v>44616</v>
      </c>
      <c r="B534" s="11" t="s">
        <v>438</v>
      </c>
      <c r="C534" s="11" t="s">
        <v>2927</v>
      </c>
      <c r="D534" s="7">
        <v>12</v>
      </c>
      <c r="E534" s="12">
        <f t="shared" si="24"/>
        <v>500</v>
      </c>
      <c r="F534" s="13">
        <f t="shared" si="25"/>
        <v>6000</v>
      </c>
      <c r="G534" s="14">
        <f>Data_input!$F534*IF(Data_input!$E534&lt;3000,70%,60%)</f>
        <v>4200</v>
      </c>
      <c r="H534" s="14">
        <f>Data_input!$F534*10%</f>
        <v>600</v>
      </c>
      <c r="I534" s="14">
        <f>Data_input!$F534*10%</f>
        <v>600</v>
      </c>
      <c r="J534" s="14">
        <f>SUM(Table1[[#This Row],[COGS]:[OPERATIONAL COST]])</f>
        <v>5400</v>
      </c>
      <c r="K534" s="14">
        <f>Data_input!$F534-Data_input!$G534-Data_input!$H534-Data_input!$I534</f>
        <v>600</v>
      </c>
      <c r="L534" s="15" t="s">
        <v>2943</v>
      </c>
      <c r="M534" s="16" t="str">
        <f>TEXT(Table1[[#This Row],[DATE]],"mmm")</f>
        <v>Feb</v>
      </c>
      <c r="N534" s="7">
        <f t="shared" si="26"/>
        <v>2022</v>
      </c>
      <c r="O534" s="7">
        <f>IF(COUNTIF(B$4:$B534,B534)=1,1,0)</f>
        <v>0</v>
      </c>
      <c r="P534" s="8" t="s">
        <v>2919</v>
      </c>
      <c r="Q534" s="9"/>
    </row>
    <row r="535" spans="1:17" x14ac:dyDescent="0.25">
      <c r="A535" s="17">
        <v>44617</v>
      </c>
      <c r="B535" s="11" t="s">
        <v>439</v>
      </c>
      <c r="C535" s="11" t="s">
        <v>2928</v>
      </c>
      <c r="D535" s="7">
        <v>5</v>
      </c>
      <c r="E535" s="12">
        <f t="shared" si="24"/>
        <v>1000</v>
      </c>
      <c r="F535" s="13">
        <f t="shared" si="25"/>
        <v>5000</v>
      </c>
      <c r="G535" s="14">
        <f>Data_input!$F535*IF(Data_input!$E535&lt;3000,70%,60%)</f>
        <v>3500</v>
      </c>
      <c r="H535" s="14">
        <f>Data_input!$F535*10%</f>
        <v>500</v>
      </c>
      <c r="I535" s="14">
        <f>Data_input!$F535*10%</f>
        <v>500</v>
      </c>
      <c r="J535" s="14">
        <f>SUM(Table1[[#This Row],[COGS]:[OPERATIONAL COST]])</f>
        <v>4500</v>
      </c>
      <c r="K535" s="14">
        <f>Data_input!$F535-Data_input!$G535-Data_input!$H535-Data_input!$I535</f>
        <v>500</v>
      </c>
      <c r="L535" s="8" t="s">
        <v>2944</v>
      </c>
      <c r="M535" s="16" t="str">
        <f>TEXT(Table1[[#This Row],[DATE]],"mmm")</f>
        <v>Feb</v>
      </c>
      <c r="N535" s="7">
        <f t="shared" si="26"/>
        <v>2022</v>
      </c>
      <c r="O535" s="7">
        <f>IF(COUNTIF(B$4:$B535,B535)=1,1,0)</f>
        <v>1</v>
      </c>
      <c r="P535" s="8" t="s">
        <v>2919</v>
      </c>
      <c r="Q535" s="9"/>
    </row>
    <row r="536" spans="1:17" x14ac:dyDescent="0.25">
      <c r="A536" s="17">
        <v>44617</v>
      </c>
      <c r="B536" s="11" t="s">
        <v>440</v>
      </c>
      <c r="C536" s="11" t="s">
        <v>2929</v>
      </c>
      <c r="D536" s="7">
        <v>16</v>
      </c>
      <c r="E536" s="12">
        <f t="shared" si="24"/>
        <v>3200</v>
      </c>
      <c r="F536" s="13">
        <f t="shared" si="25"/>
        <v>51200</v>
      </c>
      <c r="G536" s="14">
        <f>Data_input!$F536*IF(Data_input!$E536&lt;3000,70%,60%)</f>
        <v>30720</v>
      </c>
      <c r="H536" s="14">
        <f>Data_input!$F536*10%</f>
        <v>5120</v>
      </c>
      <c r="I536" s="14">
        <f>Data_input!$F536*10%</f>
        <v>5120</v>
      </c>
      <c r="J536" s="14">
        <f>SUM(Table1[[#This Row],[COGS]:[OPERATIONAL COST]])</f>
        <v>40960</v>
      </c>
      <c r="K536" s="14">
        <f>Data_input!$F536-Data_input!$G536-Data_input!$H536-Data_input!$I536</f>
        <v>10240</v>
      </c>
      <c r="L536" s="15" t="s">
        <v>2946</v>
      </c>
      <c r="M536" s="16" t="str">
        <f>TEXT(Table1[[#This Row],[DATE]],"mmm")</f>
        <v>Feb</v>
      </c>
      <c r="N536" s="7">
        <f t="shared" si="26"/>
        <v>2022</v>
      </c>
      <c r="O536" s="7">
        <f>IF(COUNTIF(B$4:$B536,B536)=1,1,0)</f>
        <v>1</v>
      </c>
      <c r="P536" s="8" t="s">
        <v>2919</v>
      </c>
      <c r="Q536" s="9"/>
    </row>
    <row r="537" spans="1:17" x14ac:dyDescent="0.25">
      <c r="A537" s="17">
        <v>44617</v>
      </c>
      <c r="B537" s="11" t="s">
        <v>441</v>
      </c>
      <c r="C537" s="11" t="s">
        <v>2930</v>
      </c>
      <c r="D537" s="7">
        <v>1</v>
      </c>
      <c r="E537" s="12">
        <f t="shared" si="24"/>
        <v>4000</v>
      </c>
      <c r="F537" s="13">
        <f t="shared" si="25"/>
        <v>4000</v>
      </c>
      <c r="G537" s="14">
        <f>Data_input!$F537*IF(Data_input!$E537&lt;3000,70%,60%)</f>
        <v>2400</v>
      </c>
      <c r="H537" s="14">
        <f>Data_input!$F537*10%</f>
        <v>400</v>
      </c>
      <c r="I537" s="14">
        <f>Data_input!$F537*10%</f>
        <v>400</v>
      </c>
      <c r="J537" s="14">
        <f>SUM(Table1[[#This Row],[COGS]:[OPERATIONAL COST]])</f>
        <v>3200</v>
      </c>
      <c r="K537" s="14">
        <f>Data_input!$F537-Data_input!$G537-Data_input!$H537-Data_input!$I537</f>
        <v>800</v>
      </c>
      <c r="L537" s="8" t="s">
        <v>2947</v>
      </c>
      <c r="M537" s="16" t="str">
        <f>TEXT(Table1[[#This Row],[DATE]],"mmm")</f>
        <v>Feb</v>
      </c>
      <c r="N537" s="7">
        <f t="shared" si="26"/>
        <v>2022</v>
      </c>
      <c r="O537" s="7">
        <f>IF(COUNTIF(B$4:$B537,B537)=1,1,0)</f>
        <v>1</v>
      </c>
      <c r="P537" s="8" t="s">
        <v>2919</v>
      </c>
      <c r="Q537" s="9"/>
    </row>
    <row r="538" spans="1:17" x14ac:dyDescent="0.25">
      <c r="A538" s="17">
        <v>44617</v>
      </c>
      <c r="B538" s="11" t="s">
        <v>442</v>
      </c>
      <c r="C538" s="11" t="s">
        <v>2930</v>
      </c>
      <c r="D538" s="7">
        <v>1</v>
      </c>
      <c r="E538" s="12">
        <f t="shared" si="24"/>
        <v>4000</v>
      </c>
      <c r="F538" s="13">
        <f t="shared" si="25"/>
        <v>4000</v>
      </c>
      <c r="G538" s="14">
        <f>Data_input!$F538*IF(Data_input!$E538&lt;3000,70%,60%)</f>
        <v>2400</v>
      </c>
      <c r="H538" s="14">
        <f>Data_input!$F538*10%</f>
        <v>400</v>
      </c>
      <c r="I538" s="14">
        <f>Data_input!$F538*10%</f>
        <v>400</v>
      </c>
      <c r="J538" s="14">
        <f>SUM(Table1[[#This Row],[COGS]:[OPERATIONAL COST]])</f>
        <v>3200</v>
      </c>
      <c r="K538" s="14">
        <f>Data_input!$F538-Data_input!$G538-Data_input!$H538-Data_input!$I538</f>
        <v>800</v>
      </c>
      <c r="L538" s="15" t="s">
        <v>2946</v>
      </c>
      <c r="M538" s="16" t="str">
        <f>TEXT(Table1[[#This Row],[DATE]],"mmm")</f>
        <v>Feb</v>
      </c>
      <c r="N538" s="7">
        <f t="shared" si="26"/>
        <v>2022</v>
      </c>
      <c r="O538" s="7">
        <f>IF(COUNTIF(B$4:$B538,B538)=1,1,0)</f>
        <v>1</v>
      </c>
      <c r="P538" s="8" t="s">
        <v>2919</v>
      </c>
      <c r="Q538" s="9"/>
    </row>
    <row r="539" spans="1:17" x14ac:dyDescent="0.25">
      <c r="A539" s="17">
        <v>44617</v>
      </c>
      <c r="B539" s="11" t="s">
        <v>443</v>
      </c>
      <c r="C539" s="11" t="s">
        <v>2930</v>
      </c>
      <c r="D539" s="7">
        <v>2</v>
      </c>
      <c r="E539" s="12">
        <f t="shared" si="24"/>
        <v>4000</v>
      </c>
      <c r="F539" s="13">
        <f t="shared" si="25"/>
        <v>8000</v>
      </c>
      <c r="G539" s="14">
        <f>Data_input!$F539*IF(Data_input!$E539&lt;3000,70%,60%)</f>
        <v>4800</v>
      </c>
      <c r="H539" s="14">
        <f>Data_input!$F539*10%</f>
        <v>800</v>
      </c>
      <c r="I539" s="14">
        <f>Data_input!$F539*10%</f>
        <v>800</v>
      </c>
      <c r="J539" s="14">
        <f>SUM(Table1[[#This Row],[COGS]:[OPERATIONAL COST]])</f>
        <v>6400</v>
      </c>
      <c r="K539" s="14">
        <f>Data_input!$F539-Data_input!$G539-Data_input!$H539-Data_input!$I539</f>
        <v>1600</v>
      </c>
      <c r="L539" s="8" t="s">
        <v>2947</v>
      </c>
      <c r="M539" s="16" t="str">
        <f>TEXT(Table1[[#This Row],[DATE]],"mmm")</f>
        <v>Feb</v>
      </c>
      <c r="N539" s="7">
        <f t="shared" si="26"/>
        <v>2022</v>
      </c>
      <c r="O539" s="7">
        <f>IF(COUNTIF(B$4:$B539,B539)=1,1,0)</f>
        <v>1</v>
      </c>
      <c r="P539" s="8" t="s">
        <v>2918</v>
      </c>
      <c r="Q539" s="9"/>
    </row>
    <row r="540" spans="1:17" x14ac:dyDescent="0.25">
      <c r="A540" s="17">
        <v>44617</v>
      </c>
      <c r="B540" s="11" t="s">
        <v>444</v>
      </c>
      <c r="C540" s="11" t="s">
        <v>2924</v>
      </c>
      <c r="D540" s="7">
        <v>5</v>
      </c>
      <c r="E540" s="12">
        <f t="shared" si="24"/>
        <v>3500</v>
      </c>
      <c r="F540" s="13">
        <f t="shared" si="25"/>
        <v>17500</v>
      </c>
      <c r="G540" s="14">
        <f>Data_input!$F540*IF(Data_input!$E540&lt;3000,70%,60%)</f>
        <v>10500</v>
      </c>
      <c r="H540" s="14">
        <f>Data_input!$F540*10%</f>
        <v>1750</v>
      </c>
      <c r="I540" s="14">
        <f>Data_input!$F540*10%</f>
        <v>1750</v>
      </c>
      <c r="J540" s="14">
        <f>SUM(Table1[[#This Row],[COGS]:[OPERATIONAL COST]])</f>
        <v>14000</v>
      </c>
      <c r="K540" s="14">
        <f>Data_input!$F540-Data_input!$G540-Data_input!$H540-Data_input!$I540</f>
        <v>3500</v>
      </c>
      <c r="L540" s="15" t="s">
        <v>2945</v>
      </c>
      <c r="M540" s="16" t="str">
        <f>TEXT(Table1[[#This Row],[DATE]],"mmm")</f>
        <v>Feb</v>
      </c>
      <c r="N540" s="7">
        <f t="shared" si="26"/>
        <v>2022</v>
      </c>
      <c r="O540" s="7">
        <f>IF(COUNTIF(B$4:$B540,B540)=1,1,0)</f>
        <v>1</v>
      </c>
      <c r="P540" s="8" t="s">
        <v>2918</v>
      </c>
      <c r="Q540" s="9"/>
    </row>
    <row r="541" spans="1:17" x14ac:dyDescent="0.25">
      <c r="A541" s="17">
        <v>44617</v>
      </c>
      <c r="B541" s="11" t="s">
        <v>445</v>
      </c>
      <c r="C541" s="11" t="s">
        <v>2925</v>
      </c>
      <c r="D541" s="7">
        <v>7</v>
      </c>
      <c r="E541" s="12">
        <f t="shared" si="24"/>
        <v>1200</v>
      </c>
      <c r="F541" s="13">
        <f t="shared" si="25"/>
        <v>8400</v>
      </c>
      <c r="G541" s="14">
        <f>Data_input!$F541*IF(Data_input!$E541&lt;3000,70%,60%)</f>
        <v>5880</v>
      </c>
      <c r="H541" s="14">
        <f>Data_input!$F541*10%</f>
        <v>840</v>
      </c>
      <c r="I541" s="14">
        <f>Data_input!$F541*10%</f>
        <v>840</v>
      </c>
      <c r="J541" s="14">
        <f>SUM(Table1[[#This Row],[COGS]:[OPERATIONAL COST]])</f>
        <v>7560</v>
      </c>
      <c r="K541" s="14">
        <f>Data_input!$F541-Data_input!$G541-Data_input!$H541-Data_input!$I541</f>
        <v>840</v>
      </c>
      <c r="L541" s="8" t="s">
        <v>2943</v>
      </c>
      <c r="M541" s="16" t="str">
        <f>TEXT(Table1[[#This Row],[DATE]],"mmm")</f>
        <v>Feb</v>
      </c>
      <c r="N541" s="7">
        <f t="shared" si="26"/>
        <v>2022</v>
      </c>
      <c r="O541" s="7">
        <f>IF(COUNTIF(B$4:$B541,B541)=1,1,0)</f>
        <v>1</v>
      </c>
      <c r="P541" s="8" t="s">
        <v>2918</v>
      </c>
      <c r="Q541" s="9"/>
    </row>
    <row r="542" spans="1:17" x14ac:dyDescent="0.25">
      <c r="A542" s="17">
        <v>44617</v>
      </c>
      <c r="B542" s="11" t="s">
        <v>446</v>
      </c>
      <c r="C542" s="11" t="s">
        <v>2926</v>
      </c>
      <c r="D542" s="7">
        <v>8</v>
      </c>
      <c r="E542" s="12">
        <f t="shared" si="24"/>
        <v>450</v>
      </c>
      <c r="F542" s="13">
        <f t="shared" si="25"/>
        <v>3600</v>
      </c>
      <c r="G542" s="14">
        <f>Data_input!$F542*IF(Data_input!$E542&lt;3000,70%,60%)</f>
        <v>2520</v>
      </c>
      <c r="H542" s="14">
        <f>Data_input!$F542*10%</f>
        <v>360</v>
      </c>
      <c r="I542" s="14">
        <f>Data_input!$F542*10%</f>
        <v>360</v>
      </c>
      <c r="J542" s="14">
        <f>SUM(Table1[[#This Row],[COGS]:[OPERATIONAL COST]])</f>
        <v>3240</v>
      </c>
      <c r="K542" s="14">
        <f>Data_input!$F542-Data_input!$G542-Data_input!$H542-Data_input!$I542</f>
        <v>360</v>
      </c>
      <c r="L542" s="15" t="s">
        <v>2948</v>
      </c>
      <c r="M542" s="16" t="str">
        <f>TEXT(Table1[[#This Row],[DATE]],"mmm")</f>
        <v>Feb</v>
      </c>
      <c r="N542" s="7">
        <f t="shared" si="26"/>
        <v>2022</v>
      </c>
      <c r="O542" s="7">
        <f>IF(COUNTIF(B$4:$B542,B542)=1,1,0)</f>
        <v>1</v>
      </c>
      <c r="P542" s="8" t="s">
        <v>2919</v>
      </c>
      <c r="Q542" s="9"/>
    </row>
    <row r="543" spans="1:17" x14ac:dyDescent="0.25">
      <c r="A543" s="17">
        <v>44618</v>
      </c>
      <c r="B543" s="11" t="s">
        <v>447</v>
      </c>
      <c r="C543" s="11" t="s">
        <v>2927</v>
      </c>
      <c r="D543" s="7">
        <v>20</v>
      </c>
      <c r="E543" s="12">
        <f t="shared" si="24"/>
        <v>500</v>
      </c>
      <c r="F543" s="13">
        <f t="shared" si="25"/>
        <v>10000</v>
      </c>
      <c r="G543" s="14">
        <f>Data_input!$F543*IF(Data_input!$E543&lt;3000,70%,60%)</f>
        <v>7000</v>
      </c>
      <c r="H543" s="14">
        <f>Data_input!$F543*10%</f>
        <v>1000</v>
      </c>
      <c r="I543" s="14">
        <f>Data_input!$F543*10%</f>
        <v>1000</v>
      </c>
      <c r="J543" s="14">
        <f>SUM(Table1[[#This Row],[COGS]:[OPERATIONAL COST]])</f>
        <v>9000</v>
      </c>
      <c r="K543" s="14">
        <f>Data_input!$F543-Data_input!$G543-Data_input!$H543-Data_input!$I543</f>
        <v>1000</v>
      </c>
      <c r="L543" s="8" t="s">
        <v>2944</v>
      </c>
      <c r="M543" s="16" t="str">
        <f>TEXT(Table1[[#This Row],[DATE]],"mmm")</f>
        <v>Feb</v>
      </c>
      <c r="N543" s="7">
        <f t="shared" si="26"/>
        <v>2022</v>
      </c>
      <c r="O543" s="7">
        <f>IF(COUNTIF(B$4:$B543,B543)=1,1,0)</f>
        <v>1</v>
      </c>
      <c r="P543" s="8" t="s">
        <v>2918</v>
      </c>
      <c r="Q543" s="9"/>
    </row>
    <row r="544" spans="1:17" x14ac:dyDescent="0.25">
      <c r="A544" s="17">
        <v>44618</v>
      </c>
      <c r="B544" s="11" t="s">
        <v>448</v>
      </c>
      <c r="C544" s="11" t="s">
        <v>2928</v>
      </c>
      <c r="D544" s="7">
        <v>1</v>
      </c>
      <c r="E544" s="12">
        <f t="shared" si="24"/>
        <v>1000</v>
      </c>
      <c r="F544" s="13">
        <f t="shared" si="25"/>
        <v>1000</v>
      </c>
      <c r="G544" s="14">
        <f>Data_input!$F544*IF(Data_input!$E544&lt;3000,70%,60%)</f>
        <v>700</v>
      </c>
      <c r="H544" s="14">
        <f>Data_input!$F544*10%</f>
        <v>100</v>
      </c>
      <c r="I544" s="14">
        <f>Data_input!$F544*10%</f>
        <v>100</v>
      </c>
      <c r="J544" s="14">
        <f>SUM(Table1[[#This Row],[COGS]:[OPERATIONAL COST]])</f>
        <v>900</v>
      </c>
      <c r="K544" s="14">
        <f>Data_input!$F544-Data_input!$G544-Data_input!$H544-Data_input!$I544</f>
        <v>100</v>
      </c>
      <c r="L544" s="15" t="s">
        <v>2945</v>
      </c>
      <c r="M544" s="16" t="str">
        <f>TEXT(Table1[[#This Row],[DATE]],"mmm")</f>
        <v>Feb</v>
      </c>
      <c r="N544" s="7">
        <f t="shared" si="26"/>
        <v>2022</v>
      </c>
      <c r="O544" s="7">
        <f>IF(COUNTIF(B$4:$B544,B544)=1,1,0)</f>
        <v>1</v>
      </c>
      <c r="P544" s="8" t="s">
        <v>2918</v>
      </c>
      <c r="Q544" s="9"/>
    </row>
    <row r="545" spans="1:17" x14ac:dyDescent="0.25">
      <c r="A545" s="17">
        <v>44618</v>
      </c>
      <c r="B545" s="11" t="s">
        <v>449</v>
      </c>
      <c r="C545" s="11" t="s">
        <v>2928</v>
      </c>
      <c r="D545" s="7">
        <v>2</v>
      </c>
      <c r="E545" s="12">
        <f t="shared" si="24"/>
        <v>1000</v>
      </c>
      <c r="F545" s="13">
        <f t="shared" si="25"/>
        <v>2000</v>
      </c>
      <c r="G545" s="14">
        <f>Data_input!$F545*IF(Data_input!$E545&lt;3000,70%,60%)</f>
        <v>1400</v>
      </c>
      <c r="H545" s="14">
        <f>Data_input!$F545*10%</f>
        <v>200</v>
      </c>
      <c r="I545" s="14">
        <f>Data_input!$F545*10%</f>
        <v>200</v>
      </c>
      <c r="J545" s="14">
        <f>SUM(Table1[[#This Row],[COGS]:[OPERATIONAL COST]])</f>
        <v>1800</v>
      </c>
      <c r="K545" s="14">
        <f>Data_input!$F545-Data_input!$G545-Data_input!$H545-Data_input!$I545</f>
        <v>200</v>
      </c>
      <c r="L545" s="8" t="s">
        <v>2943</v>
      </c>
      <c r="M545" s="16" t="str">
        <f>TEXT(Table1[[#This Row],[DATE]],"mmm")</f>
        <v>Feb</v>
      </c>
      <c r="N545" s="7">
        <f t="shared" si="26"/>
        <v>2022</v>
      </c>
      <c r="O545" s="7">
        <f>IF(COUNTIF(B$4:$B545,B545)=1,1,0)</f>
        <v>1</v>
      </c>
      <c r="P545" s="8" t="s">
        <v>2918</v>
      </c>
      <c r="Q545" s="9"/>
    </row>
    <row r="546" spans="1:17" x14ac:dyDescent="0.25">
      <c r="A546" s="17">
        <v>44618</v>
      </c>
      <c r="B546" s="11" t="s">
        <v>450</v>
      </c>
      <c r="C546" s="11" t="s">
        <v>2930</v>
      </c>
      <c r="D546" s="7">
        <v>3</v>
      </c>
      <c r="E546" s="12">
        <f t="shared" si="24"/>
        <v>4000</v>
      </c>
      <c r="F546" s="13">
        <f t="shared" si="25"/>
        <v>12000</v>
      </c>
      <c r="G546" s="14">
        <f>Data_input!$F546*IF(Data_input!$E546&lt;3000,70%,60%)</f>
        <v>7200</v>
      </c>
      <c r="H546" s="14">
        <f>Data_input!$F546*10%</f>
        <v>1200</v>
      </c>
      <c r="I546" s="14">
        <f>Data_input!$F546*10%</f>
        <v>1200</v>
      </c>
      <c r="J546" s="14">
        <f>SUM(Table1[[#This Row],[COGS]:[OPERATIONAL COST]])</f>
        <v>9600</v>
      </c>
      <c r="K546" s="14">
        <f>Data_input!$F546-Data_input!$G546-Data_input!$H546-Data_input!$I546</f>
        <v>2400</v>
      </c>
      <c r="L546" s="15" t="s">
        <v>2948</v>
      </c>
      <c r="M546" s="16" t="str">
        <f>TEXT(Table1[[#This Row],[DATE]],"mmm")</f>
        <v>Feb</v>
      </c>
      <c r="N546" s="7">
        <f t="shared" si="26"/>
        <v>2022</v>
      </c>
      <c r="O546" s="7">
        <f>IF(COUNTIF(B$4:$B546,B546)=1,1,0)</f>
        <v>1</v>
      </c>
      <c r="P546" s="8" t="s">
        <v>2918</v>
      </c>
      <c r="Q546" s="9"/>
    </row>
    <row r="547" spans="1:17" x14ac:dyDescent="0.25">
      <c r="A547" s="17">
        <v>44618</v>
      </c>
      <c r="B547" s="11" t="s">
        <v>451</v>
      </c>
      <c r="C547" s="11" t="s">
        <v>2920</v>
      </c>
      <c r="D547" s="7">
        <v>4</v>
      </c>
      <c r="E547" s="12">
        <f t="shared" si="24"/>
        <v>1000</v>
      </c>
      <c r="F547" s="13">
        <f t="shared" si="25"/>
        <v>4000</v>
      </c>
      <c r="G547" s="14">
        <f>Data_input!$F547*IF(Data_input!$E547&lt;3000,70%,60%)</f>
        <v>2800</v>
      </c>
      <c r="H547" s="14">
        <f>Data_input!$F547*10%</f>
        <v>400</v>
      </c>
      <c r="I547" s="14">
        <f>Data_input!$F547*10%</f>
        <v>400</v>
      </c>
      <c r="J547" s="14">
        <f>SUM(Table1[[#This Row],[COGS]:[OPERATIONAL COST]])</f>
        <v>3600</v>
      </c>
      <c r="K547" s="14">
        <f>Data_input!$F547-Data_input!$G547-Data_input!$H547-Data_input!$I547</f>
        <v>400</v>
      </c>
      <c r="L547" s="8" t="s">
        <v>2944</v>
      </c>
      <c r="M547" s="16" t="str">
        <f>TEXT(Table1[[#This Row],[DATE]],"mmm")</f>
        <v>Feb</v>
      </c>
      <c r="N547" s="7">
        <f t="shared" si="26"/>
        <v>2022</v>
      </c>
      <c r="O547" s="7">
        <f>IF(COUNTIF(B$4:$B547,B547)=1,1,0)</f>
        <v>1</v>
      </c>
      <c r="P547" s="8" t="s">
        <v>2918</v>
      </c>
      <c r="Q547" s="9"/>
    </row>
    <row r="548" spans="1:17" x14ac:dyDescent="0.25">
      <c r="A548" s="17">
        <v>44618</v>
      </c>
      <c r="B548" s="11" t="s">
        <v>452</v>
      </c>
      <c r="C548" s="11" t="s">
        <v>2923</v>
      </c>
      <c r="D548" s="7">
        <v>4</v>
      </c>
      <c r="E548" s="12">
        <f t="shared" si="24"/>
        <v>2500</v>
      </c>
      <c r="F548" s="13">
        <f t="shared" si="25"/>
        <v>10000</v>
      </c>
      <c r="G548" s="14">
        <f>Data_input!$F548*IF(Data_input!$E548&lt;3000,70%,60%)</f>
        <v>7000</v>
      </c>
      <c r="H548" s="14">
        <f>Data_input!$F548*10%</f>
        <v>1000</v>
      </c>
      <c r="I548" s="14">
        <f>Data_input!$F548*10%</f>
        <v>1000</v>
      </c>
      <c r="J548" s="14">
        <f>SUM(Table1[[#This Row],[COGS]:[OPERATIONAL COST]])</f>
        <v>9000</v>
      </c>
      <c r="K548" s="14">
        <f>Data_input!$F548-Data_input!$G548-Data_input!$H548-Data_input!$I548</f>
        <v>1000</v>
      </c>
      <c r="L548" s="15" t="s">
        <v>2946</v>
      </c>
      <c r="M548" s="16" t="str">
        <f>TEXT(Table1[[#This Row],[DATE]],"mmm")</f>
        <v>Feb</v>
      </c>
      <c r="N548" s="7">
        <f t="shared" si="26"/>
        <v>2022</v>
      </c>
      <c r="O548" s="7">
        <f>IF(COUNTIF(B$4:$B548,B548)=1,1,0)</f>
        <v>1</v>
      </c>
      <c r="P548" s="8" t="s">
        <v>2919</v>
      </c>
      <c r="Q548" s="9"/>
    </row>
    <row r="549" spans="1:17" x14ac:dyDescent="0.25">
      <c r="A549" s="17">
        <v>44618</v>
      </c>
      <c r="B549" s="11" t="s">
        <v>453</v>
      </c>
      <c r="C549" s="11" t="s">
        <v>2920</v>
      </c>
      <c r="D549" s="7">
        <v>1</v>
      </c>
      <c r="E549" s="12">
        <f t="shared" si="24"/>
        <v>1000</v>
      </c>
      <c r="F549" s="13">
        <f t="shared" si="25"/>
        <v>1000</v>
      </c>
      <c r="G549" s="14">
        <f>Data_input!$F549*IF(Data_input!$E549&lt;3000,70%,60%)</f>
        <v>700</v>
      </c>
      <c r="H549" s="14">
        <f>Data_input!$F549*10%</f>
        <v>100</v>
      </c>
      <c r="I549" s="14">
        <f>Data_input!$F549*10%</f>
        <v>100</v>
      </c>
      <c r="J549" s="14">
        <f>SUM(Table1[[#This Row],[COGS]:[OPERATIONAL COST]])</f>
        <v>900</v>
      </c>
      <c r="K549" s="14">
        <f>Data_input!$F549-Data_input!$G549-Data_input!$H549-Data_input!$I549</f>
        <v>100</v>
      </c>
      <c r="L549" s="8" t="s">
        <v>2947</v>
      </c>
      <c r="M549" s="16" t="str">
        <f>TEXT(Table1[[#This Row],[DATE]],"mmm")</f>
        <v>Feb</v>
      </c>
      <c r="N549" s="7">
        <f t="shared" si="26"/>
        <v>2022</v>
      </c>
      <c r="O549" s="7">
        <f>IF(COUNTIF(B$4:$B549,B549)=1,1,0)</f>
        <v>1</v>
      </c>
      <c r="P549" s="8" t="s">
        <v>2918</v>
      </c>
      <c r="Q549" s="9"/>
    </row>
    <row r="550" spans="1:17" x14ac:dyDescent="0.25">
      <c r="A550" s="17">
        <v>44618</v>
      </c>
      <c r="B550" s="11" t="s">
        <v>454</v>
      </c>
      <c r="C550" s="11" t="s">
        <v>2923</v>
      </c>
      <c r="D550" s="7">
        <v>1</v>
      </c>
      <c r="E550" s="12">
        <f t="shared" si="24"/>
        <v>2500</v>
      </c>
      <c r="F550" s="13">
        <f t="shared" si="25"/>
        <v>2500</v>
      </c>
      <c r="G550" s="14">
        <f>Data_input!$F550*IF(Data_input!$E550&lt;3000,70%,60%)</f>
        <v>1750</v>
      </c>
      <c r="H550" s="14">
        <f>Data_input!$F550*10%</f>
        <v>250</v>
      </c>
      <c r="I550" s="14">
        <f>Data_input!$F550*10%</f>
        <v>250</v>
      </c>
      <c r="J550" s="14">
        <f>SUM(Table1[[#This Row],[COGS]:[OPERATIONAL COST]])</f>
        <v>2250</v>
      </c>
      <c r="K550" s="14">
        <f>Data_input!$F550-Data_input!$G550-Data_input!$H550-Data_input!$I550</f>
        <v>250</v>
      </c>
      <c r="L550" s="15" t="s">
        <v>2948</v>
      </c>
      <c r="M550" s="16" t="str">
        <f>TEXT(Table1[[#This Row],[DATE]],"mmm")</f>
        <v>Feb</v>
      </c>
      <c r="N550" s="7">
        <f t="shared" si="26"/>
        <v>2022</v>
      </c>
      <c r="O550" s="7">
        <f>IF(COUNTIF(B$4:$B550,B550)=1,1,0)</f>
        <v>1</v>
      </c>
      <c r="P550" s="8" t="s">
        <v>2919</v>
      </c>
      <c r="Q550" s="9"/>
    </row>
    <row r="551" spans="1:17" x14ac:dyDescent="0.25">
      <c r="A551" s="17">
        <v>44618</v>
      </c>
      <c r="B551" s="11" t="s">
        <v>454</v>
      </c>
      <c r="C551" s="11" t="s">
        <v>2930</v>
      </c>
      <c r="D551" s="7">
        <v>1</v>
      </c>
      <c r="E551" s="12">
        <f t="shared" si="24"/>
        <v>4000</v>
      </c>
      <c r="F551" s="13">
        <f t="shared" si="25"/>
        <v>4000</v>
      </c>
      <c r="G551" s="14">
        <f>Data_input!$F551*IF(Data_input!$E551&lt;3000,70%,60%)</f>
        <v>2400</v>
      </c>
      <c r="H551" s="14">
        <f>Data_input!$F551*10%</f>
        <v>400</v>
      </c>
      <c r="I551" s="14">
        <f>Data_input!$F551*10%</f>
        <v>400</v>
      </c>
      <c r="J551" s="14">
        <f>SUM(Table1[[#This Row],[COGS]:[OPERATIONAL COST]])</f>
        <v>3200</v>
      </c>
      <c r="K551" s="14">
        <f>Data_input!$F551-Data_input!$G551-Data_input!$H551-Data_input!$I551</f>
        <v>800</v>
      </c>
      <c r="L551" s="8" t="s">
        <v>2948</v>
      </c>
      <c r="M551" s="16" t="str">
        <f>TEXT(Table1[[#This Row],[DATE]],"mmm")</f>
        <v>Feb</v>
      </c>
      <c r="N551" s="7">
        <f t="shared" si="26"/>
        <v>2022</v>
      </c>
      <c r="O551" s="7">
        <f>IF(COUNTIF(B$4:$B551,B551)=1,1,0)</f>
        <v>0</v>
      </c>
      <c r="P551" s="8" t="s">
        <v>2919</v>
      </c>
      <c r="Q551" s="9"/>
    </row>
    <row r="552" spans="1:17" x14ac:dyDescent="0.25">
      <c r="A552" s="17">
        <v>44618</v>
      </c>
      <c r="B552" s="11" t="s">
        <v>454</v>
      </c>
      <c r="C552" s="11" t="s">
        <v>2924</v>
      </c>
      <c r="D552" s="7">
        <v>2</v>
      </c>
      <c r="E552" s="12">
        <f t="shared" si="24"/>
        <v>3500</v>
      </c>
      <c r="F552" s="13">
        <f t="shared" si="25"/>
        <v>7000</v>
      </c>
      <c r="G552" s="14">
        <f>Data_input!$F552*IF(Data_input!$E552&lt;3000,70%,60%)</f>
        <v>4200</v>
      </c>
      <c r="H552" s="14">
        <f>Data_input!$F552*10%</f>
        <v>700</v>
      </c>
      <c r="I552" s="14">
        <f>Data_input!$F552*10%</f>
        <v>700</v>
      </c>
      <c r="J552" s="14">
        <f>SUM(Table1[[#This Row],[COGS]:[OPERATIONAL COST]])</f>
        <v>5600</v>
      </c>
      <c r="K552" s="14">
        <f>Data_input!$F552-Data_input!$G552-Data_input!$H552-Data_input!$I552</f>
        <v>1400</v>
      </c>
      <c r="L552" s="15" t="s">
        <v>2948</v>
      </c>
      <c r="M552" s="16" t="str">
        <f>TEXT(Table1[[#This Row],[DATE]],"mmm")</f>
        <v>Feb</v>
      </c>
      <c r="N552" s="7">
        <f t="shared" si="26"/>
        <v>2022</v>
      </c>
      <c r="O552" s="7">
        <f>IF(COUNTIF(B$4:$B552,B552)=1,1,0)</f>
        <v>0</v>
      </c>
      <c r="P552" s="8" t="s">
        <v>2919</v>
      </c>
      <c r="Q552" s="9"/>
    </row>
    <row r="553" spans="1:17" x14ac:dyDescent="0.25">
      <c r="A553" s="17">
        <v>44619</v>
      </c>
      <c r="B553" s="11" t="s">
        <v>455</v>
      </c>
      <c r="C553" s="11" t="s">
        <v>2925</v>
      </c>
      <c r="D553" s="7">
        <v>2</v>
      </c>
      <c r="E553" s="12">
        <f t="shared" si="24"/>
        <v>1200</v>
      </c>
      <c r="F553" s="13">
        <f t="shared" si="25"/>
        <v>2400</v>
      </c>
      <c r="G553" s="14">
        <f>Data_input!$F553*IF(Data_input!$E553&lt;3000,70%,60%)</f>
        <v>1680</v>
      </c>
      <c r="H553" s="14">
        <f>Data_input!$F553*10%</f>
        <v>240</v>
      </c>
      <c r="I553" s="14">
        <f>Data_input!$F553*10%</f>
        <v>240</v>
      </c>
      <c r="J553" s="14">
        <f>SUM(Table1[[#This Row],[COGS]:[OPERATIONAL COST]])</f>
        <v>2160</v>
      </c>
      <c r="K553" s="14">
        <f>Data_input!$F553-Data_input!$G553-Data_input!$H553-Data_input!$I553</f>
        <v>240</v>
      </c>
      <c r="L553" s="8" t="s">
        <v>2944</v>
      </c>
      <c r="M553" s="16" t="str">
        <f>TEXT(Table1[[#This Row],[DATE]],"mmm")</f>
        <v>Feb</v>
      </c>
      <c r="N553" s="7">
        <f t="shared" si="26"/>
        <v>2022</v>
      </c>
      <c r="O553" s="7">
        <f>IF(COUNTIF(B$4:$B553,B553)=1,1,0)</f>
        <v>1</v>
      </c>
      <c r="P553" s="8" t="s">
        <v>2918</v>
      </c>
      <c r="Q553" s="9"/>
    </row>
    <row r="554" spans="1:17" x14ac:dyDescent="0.25">
      <c r="A554" s="17">
        <v>44619</v>
      </c>
      <c r="B554" s="11" t="s">
        <v>456</v>
      </c>
      <c r="C554" s="11" t="s">
        <v>2926</v>
      </c>
      <c r="D554" s="7">
        <v>3</v>
      </c>
      <c r="E554" s="12">
        <f t="shared" si="24"/>
        <v>450</v>
      </c>
      <c r="F554" s="13">
        <f t="shared" si="25"/>
        <v>1350</v>
      </c>
      <c r="G554" s="14">
        <f>Data_input!$F554*IF(Data_input!$E554&lt;3000,70%,60%)</f>
        <v>944.99999999999989</v>
      </c>
      <c r="H554" s="14">
        <f>Data_input!$F554*10%</f>
        <v>135</v>
      </c>
      <c r="I554" s="14">
        <f>Data_input!$F554*10%</f>
        <v>135</v>
      </c>
      <c r="J554" s="14">
        <f>SUM(Table1[[#This Row],[COGS]:[OPERATIONAL COST]])</f>
        <v>1215</v>
      </c>
      <c r="K554" s="14">
        <f>Data_input!$F554-Data_input!$G554-Data_input!$H554-Data_input!$I554</f>
        <v>135.00000000000011</v>
      </c>
      <c r="L554" s="15" t="s">
        <v>2946</v>
      </c>
      <c r="M554" s="16" t="str">
        <f>TEXT(Table1[[#This Row],[DATE]],"mmm")</f>
        <v>Feb</v>
      </c>
      <c r="N554" s="7">
        <f t="shared" si="26"/>
        <v>2022</v>
      </c>
      <c r="O554" s="7">
        <f>IF(COUNTIF(B$4:$B554,B554)=1,1,0)</f>
        <v>1</v>
      </c>
      <c r="P554" s="8" t="s">
        <v>2918</v>
      </c>
      <c r="Q554" s="9"/>
    </row>
    <row r="555" spans="1:17" x14ac:dyDescent="0.25">
      <c r="A555" s="17">
        <v>44619</v>
      </c>
      <c r="B555" s="11" t="s">
        <v>457</v>
      </c>
      <c r="C555" s="11" t="s">
        <v>2920</v>
      </c>
      <c r="D555" s="7">
        <v>8</v>
      </c>
      <c r="E555" s="12">
        <f t="shared" si="24"/>
        <v>1000</v>
      </c>
      <c r="F555" s="13">
        <f t="shared" si="25"/>
        <v>8000</v>
      </c>
      <c r="G555" s="14">
        <f>Data_input!$F555*IF(Data_input!$E555&lt;3000,70%,60%)</f>
        <v>5600</v>
      </c>
      <c r="H555" s="14">
        <f>Data_input!$F555*10%</f>
        <v>800</v>
      </c>
      <c r="I555" s="14">
        <f>Data_input!$F555*10%</f>
        <v>800</v>
      </c>
      <c r="J555" s="14">
        <f>SUM(Table1[[#This Row],[COGS]:[OPERATIONAL COST]])</f>
        <v>7200</v>
      </c>
      <c r="K555" s="14">
        <f>Data_input!$F555-Data_input!$G555-Data_input!$H555-Data_input!$I555</f>
        <v>800</v>
      </c>
      <c r="L555" s="8" t="s">
        <v>2947</v>
      </c>
      <c r="M555" s="16" t="str">
        <f>TEXT(Table1[[#This Row],[DATE]],"mmm")</f>
        <v>Feb</v>
      </c>
      <c r="N555" s="7">
        <f t="shared" si="26"/>
        <v>2022</v>
      </c>
      <c r="O555" s="7">
        <f>IF(COUNTIF(B$4:$B555,B555)=1,1,0)</f>
        <v>1</v>
      </c>
      <c r="P555" s="8" t="s">
        <v>2918</v>
      </c>
      <c r="Q555" s="9"/>
    </row>
    <row r="556" spans="1:17" x14ac:dyDescent="0.25">
      <c r="A556" s="17">
        <v>44619</v>
      </c>
      <c r="B556" s="11" t="s">
        <v>458</v>
      </c>
      <c r="C556" s="11" t="s">
        <v>2930</v>
      </c>
      <c r="D556" s="7">
        <v>9</v>
      </c>
      <c r="E556" s="12">
        <f t="shared" si="24"/>
        <v>4000</v>
      </c>
      <c r="F556" s="13">
        <f t="shared" si="25"/>
        <v>36000</v>
      </c>
      <c r="G556" s="14">
        <f>Data_input!$F556*IF(Data_input!$E556&lt;3000,70%,60%)</f>
        <v>21600</v>
      </c>
      <c r="H556" s="14">
        <f>Data_input!$F556*10%</f>
        <v>3600</v>
      </c>
      <c r="I556" s="14">
        <f>Data_input!$F556*10%</f>
        <v>3600</v>
      </c>
      <c r="J556" s="14">
        <f>SUM(Table1[[#This Row],[COGS]:[OPERATIONAL COST]])</f>
        <v>28800</v>
      </c>
      <c r="K556" s="14">
        <f>Data_input!$F556-Data_input!$G556-Data_input!$H556-Data_input!$I556</f>
        <v>7200</v>
      </c>
      <c r="L556" s="15" t="s">
        <v>2948</v>
      </c>
      <c r="M556" s="16" t="str">
        <f>TEXT(Table1[[#This Row],[DATE]],"mmm")</f>
        <v>Feb</v>
      </c>
      <c r="N556" s="7">
        <f t="shared" si="26"/>
        <v>2022</v>
      </c>
      <c r="O556" s="7">
        <f>IF(COUNTIF(B$4:$B556,B556)=1,1,0)</f>
        <v>1</v>
      </c>
      <c r="P556" s="8" t="s">
        <v>2918</v>
      </c>
      <c r="Q556" s="9"/>
    </row>
    <row r="557" spans="1:17" x14ac:dyDescent="0.25">
      <c r="A557" s="17">
        <v>44619</v>
      </c>
      <c r="B557" s="11" t="s">
        <v>459</v>
      </c>
      <c r="C557" s="11" t="s">
        <v>2923</v>
      </c>
      <c r="D557" s="7">
        <v>1</v>
      </c>
      <c r="E557" s="12">
        <f t="shared" si="24"/>
        <v>2500</v>
      </c>
      <c r="F557" s="13">
        <f t="shared" si="25"/>
        <v>2500</v>
      </c>
      <c r="G557" s="14">
        <f>Data_input!$F557*IF(Data_input!$E557&lt;3000,70%,60%)</f>
        <v>1750</v>
      </c>
      <c r="H557" s="14">
        <f>Data_input!$F557*10%</f>
        <v>250</v>
      </c>
      <c r="I557" s="14">
        <f>Data_input!$F557*10%</f>
        <v>250</v>
      </c>
      <c r="J557" s="14">
        <f>SUM(Table1[[#This Row],[COGS]:[OPERATIONAL COST]])</f>
        <v>2250</v>
      </c>
      <c r="K557" s="14">
        <f>Data_input!$F557-Data_input!$G557-Data_input!$H557-Data_input!$I557</f>
        <v>250</v>
      </c>
      <c r="L557" s="8" t="s">
        <v>2944</v>
      </c>
      <c r="M557" s="16" t="str">
        <f>TEXT(Table1[[#This Row],[DATE]],"mmm")</f>
        <v>Feb</v>
      </c>
      <c r="N557" s="7">
        <f t="shared" si="26"/>
        <v>2022</v>
      </c>
      <c r="O557" s="7">
        <f>IF(COUNTIF(B$4:$B557,B557)=1,1,0)</f>
        <v>1</v>
      </c>
      <c r="P557" s="8" t="s">
        <v>2919</v>
      </c>
      <c r="Q557" s="9"/>
    </row>
    <row r="558" spans="1:17" x14ac:dyDescent="0.25">
      <c r="A558" s="17">
        <v>44619</v>
      </c>
      <c r="B558" s="11" t="s">
        <v>460</v>
      </c>
      <c r="C558" s="11" t="s">
        <v>2924</v>
      </c>
      <c r="D558" s="7">
        <v>3</v>
      </c>
      <c r="E558" s="12">
        <f t="shared" si="24"/>
        <v>3500</v>
      </c>
      <c r="F558" s="13">
        <f t="shared" si="25"/>
        <v>10500</v>
      </c>
      <c r="G558" s="14">
        <f>Data_input!$F558*IF(Data_input!$E558&lt;3000,70%,60%)</f>
        <v>6300</v>
      </c>
      <c r="H558" s="14">
        <f>Data_input!$F558*10%</f>
        <v>1050</v>
      </c>
      <c r="I558" s="14">
        <f>Data_input!$F558*10%</f>
        <v>1050</v>
      </c>
      <c r="J558" s="14">
        <f>SUM(Table1[[#This Row],[COGS]:[OPERATIONAL COST]])</f>
        <v>8400</v>
      </c>
      <c r="K558" s="14">
        <f>Data_input!$F558-Data_input!$G558-Data_input!$H558-Data_input!$I558</f>
        <v>2100</v>
      </c>
      <c r="L558" s="15" t="s">
        <v>2946</v>
      </c>
      <c r="M558" s="16" t="str">
        <f>TEXT(Table1[[#This Row],[DATE]],"mmm")</f>
        <v>Feb</v>
      </c>
      <c r="N558" s="7">
        <f t="shared" si="26"/>
        <v>2022</v>
      </c>
      <c r="O558" s="7">
        <f>IF(COUNTIF(B$4:$B558,B558)=1,1,0)</f>
        <v>1</v>
      </c>
      <c r="P558" s="8" t="s">
        <v>2919</v>
      </c>
      <c r="Q558" s="9"/>
    </row>
    <row r="559" spans="1:17" x14ac:dyDescent="0.25">
      <c r="A559" s="17">
        <v>44619</v>
      </c>
      <c r="B559" s="11" t="s">
        <v>461</v>
      </c>
      <c r="C559" s="11" t="s">
        <v>2928</v>
      </c>
      <c r="D559" s="7">
        <v>6</v>
      </c>
      <c r="E559" s="12">
        <f t="shared" si="24"/>
        <v>1000</v>
      </c>
      <c r="F559" s="13">
        <f t="shared" si="25"/>
        <v>6000</v>
      </c>
      <c r="G559" s="14">
        <f>Data_input!$F559*IF(Data_input!$E559&lt;3000,70%,60%)</f>
        <v>4200</v>
      </c>
      <c r="H559" s="14">
        <f>Data_input!$F559*10%</f>
        <v>600</v>
      </c>
      <c r="I559" s="14">
        <f>Data_input!$F559*10%</f>
        <v>600</v>
      </c>
      <c r="J559" s="14">
        <f>SUM(Table1[[#This Row],[COGS]:[OPERATIONAL COST]])</f>
        <v>5400</v>
      </c>
      <c r="K559" s="14">
        <f>Data_input!$F559-Data_input!$G559-Data_input!$H559-Data_input!$I559</f>
        <v>600</v>
      </c>
      <c r="L559" s="8" t="s">
        <v>2947</v>
      </c>
      <c r="M559" s="16" t="str">
        <f>TEXT(Table1[[#This Row],[DATE]],"mmm")</f>
        <v>Feb</v>
      </c>
      <c r="N559" s="7">
        <f t="shared" si="26"/>
        <v>2022</v>
      </c>
      <c r="O559" s="7">
        <f>IF(COUNTIF(B$4:$B559,B559)=1,1,0)</f>
        <v>1</v>
      </c>
      <c r="P559" s="8" t="s">
        <v>2919</v>
      </c>
      <c r="Q559" s="9"/>
    </row>
    <row r="560" spans="1:17" x14ac:dyDescent="0.25">
      <c r="A560" s="17">
        <v>44619</v>
      </c>
      <c r="B560" s="11" t="s">
        <v>462</v>
      </c>
      <c r="C560" s="11" t="s">
        <v>2926</v>
      </c>
      <c r="D560" s="7">
        <v>15</v>
      </c>
      <c r="E560" s="12">
        <f t="shared" si="24"/>
        <v>450</v>
      </c>
      <c r="F560" s="13">
        <f t="shared" si="25"/>
        <v>6750</v>
      </c>
      <c r="G560" s="14">
        <f>Data_input!$F560*IF(Data_input!$E560&lt;3000,70%,60%)</f>
        <v>4725</v>
      </c>
      <c r="H560" s="14">
        <f>Data_input!$F560*10%</f>
        <v>675</v>
      </c>
      <c r="I560" s="14">
        <f>Data_input!$F560*10%</f>
        <v>675</v>
      </c>
      <c r="J560" s="14">
        <f>SUM(Table1[[#This Row],[COGS]:[OPERATIONAL COST]])</f>
        <v>6075</v>
      </c>
      <c r="K560" s="14">
        <f>Data_input!$F560-Data_input!$G560-Data_input!$H560-Data_input!$I560</f>
        <v>675</v>
      </c>
      <c r="L560" s="15" t="s">
        <v>2945</v>
      </c>
      <c r="M560" s="16" t="str">
        <f>TEXT(Table1[[#This Row],[DATE]],"mmm")</f>
        <v>Feb</v>
      </c>
      <c r="N560" s="7">
        <f t="shared" si="26"/>
        <v>2022</v>
      </c>
      <c r="O560" s="7">
        <f>IF(COUNTIF(B$4:$B560,B560)=1,1,0)</f>
        <v>1</v>
      </c>
      <c r="P560" s="8" t="s">
        <v>2919</v>
      </c>
      <c r="Q560" s="9"/>
    </row>
    <row r="561" spans="1:17" x14ac:dyDescent="0.25">
      <c r="A561" s="17">
        <v>44620</v>
      </c>
      <c r="B561" s="11" t="s">
        <v>463</v>
      </c>
      <c r="C561" s="11" t="s">
        <v>2927</v>
      </c>
      <c r="D561" s="7">
        <v>10</v>
      </c>
      <c r="E561" s="12">
        <f t="shared" si="24"/>
        <v>500</v>
      </c>
      <c r="F561" s="13">
        <f t="shared" si="25"/>
        <v>5000</v>
      </c>
      <c r="G561" s="14">
        <f>Data_input!$F561*IF(Data_input!$E561&lt;3000,70%,60%)</f>
        <v>3500</v>
      </c>
      <c r="H561" s="14">
        <f>Data_input!$F561*10%</f>
        <v>500</v>
      </c>
      <c r="I561" s="14">
        <f>Data_input!$F561*10%</f>
        <v>500</v>
      </c>
      <c r="J561" s="14">
        <f>SUM(Table1[[#This Row],[COGS]:[OPERATIONAL COST]])</f>
        <v>4500</v>
      </c>
      <c r="K561" s="14">
        <f>Data_input!$F561-Data_input!$G561-Data_input!$H561-Data_input!$I561</f>
        <v>500</v>
      </c>
      <c r="L561" s="8" t="s">
        <v>2943</v>
      </c>
      <c r="M561" s="16" t="str">
        <f>TEXT(Table1[[#This Row],[DATE]],"mmm")</f>
        <v>Feb</v>
      </c>
      <c r="N561" s="7">
        <f t="shared" si="26"/>
        <v>2022</v>
      </c>
      <c r="O561" s="7">
        <f>IF(COUNTIF(B$4:$B561,B561)=1,1,0)</f>
        <v>1</v>
      </c>
      <c r="P561" s="8" t="s">
        <v>2919</v>
      </c>
      <c r="Q561" s="9"/>
    </row>
    <row r="562" spans="1:17" x14ac:dyDescent="0.25">
      <c r="A562" s="17">
        <v>44620</v>
      </c>
      <c r="B562" s="11" t="s">
        <v>464</v>
      </c>
      <c r="C562" s="11" t="s">
        <v>2927</v>
      </c>
      <c r="D562" s="7">
        <v>7</v>
      </c>
      <c r="E562" s="12">
        <f t="shared" si="24"/>
        <v>500</v>
      </c>
      <c r="F562" s="13">
        <f t="shared" si="25"/>
        <v>3500</v>
      </c>
      <c r="G562" s="14">
        <f>Data_input!$F562*IF(Data_input!$E562&lt;3000,70%,60%)</f>
        <v>2450</v>
      </c>
      <c r="H562" s="14">
        <f>Data_input!$F562*10%</f>
        <v>350</v>
      </c>
      <c r="I562" s="14">
        <f>Data_input!$F562*10%</f>
        <v>350</v>
      </c>
      <c r="J562" s="14">
        <f>SUM(Table1[[#This Row],[COGS]:[OPERATIONAL COST]])</f>
        <v>3150</v>
      </c>
      <c r="K562" s="14">
        <f>Data_input!$F562-Data_input!$G562-Data_input!$H562-Data_input!$I562</f>
        <v>350</v>
      </c>
      <c r="L562" s="15" t="s">
        <v>2948</v>
      </c>
      <c r="M562" s="16" t="str">
        <f>TEXT(Table1[[#This Row],[DATE]],"mmm")</f>
        <v>Feb</v>
      </c>
      <c r="N562" s="7">
        <f t="shared" si="26"/>
        <v>2022</v>
      </c>
      <c r="O562" s="7">
        <f>IF(COUNTIF(B$4:$B562,B562)=1,1,0)</f>
        <v>1</v>
      </c>
      <c r="P562" s="8" t="s">
        <v>2918</v>
      </c>
      <c r="Q562" s="9"/>
    </row>
    <row r="563" spans="1:17" x14ac:dyDescent="0.25">
      <c r="A563" s="17">
        <v>44620</v>
      </c>
      <c r="B563" s="11" t="s">
        <v>465</v>
      </c>
      <c r="C563" s="11" t="s">
        <v>2920</v>
      </c>
      <c r="D563" s="7">
        <v>4</v>
      </c>
      <c r="E563" s="12">
        <f t="shared" si="24"/>
        <v>1000</v>
      </c>
      <c r="F563" s="13">
        <f t="shared" si="25"/>
        <v>4000</v>
      </c>
      <c r="G563" s="14">
        <f>Data_input!$F563*IF(Data_input!$E563&lt;3000,70%,60%)</f>
        <v>2800</v>
      </c>
      <c r="H563" s="14">
        <f>Data_input!$F563*10%</f>
        <v>400</v>
      </c>
      <c r="I563" s="14">
        <f>Data_input!$F563*10%</f>
        <v>400</v>
      </c>
      <c r="J563" s="14">
        <f>SUM(Table1[[#This Row],[COGS]:[OPERATIONAL COST]])</f>
        <v>3600</v>
      </c>
      <c r="K563" s="14">
        <f>Data_input!$F563-Data_input!$G563-Data_input!$H563-Data_input!$I563</f>
        <v>400</v>
      </c>
      <c r="L563" s="8" t="s">
        <v>2944</v>
      </c>
      <c r="M563" s="16" t="str">
        <f>TEXT(Table1[[#This Row],[DATE]],"mmm")</f>
        <v>Feb</v>
      </c>
      <c r="N563" s="7">
        <f t="shared" si="26"/>
        <v>2022</v>
      </c>
      <c r="O563" s="7">
        <f>IF(COUNTIF(B$4:$B563,B563)=1,1,0)</f>
        <v>1</v>
      </c>
      <c r="P563" s="8" t="s">
        <v>2918</v>
      </c>
      <c r="Q563" s="9"/>
    </row>
    <row r="564" spans="1:17" x14ac:dyDescent="0.25">
      <c r="A564" s="17">
        <v>44620</v>
      </c>
      <c r="B564" s="11" t="s">
        <v>466</v>
      </c>
      <c r="C564" s="11" t="s">
        <v>2924</v>
      </c>
      <c r="D564" s="7">
        <v>1</v>
      </c>
      <c r="E564" s="12">
        <f t="shared" si="24"/>
        <v>3500</v>
      </c>
      <c r="F564" s="13">
        <f t="shared" si="25"/>
        <v>3500</v>
      </c>
      <c r="G564" s="14">
        <f>Data_input!$F564*IF(Data_input!$E564&lt;3000,70%,60%)</f>
        <v>2100</v>
      </c>
      <c r="H564" s="14">
        <f>Data_input!$F564*10%</f>
        <v>350</v>
      </c>
      <c r="I564" s="14">
        <f>Data_input!$F564*10%</f>
        <v>350</v>
      </c>
      <c r="J564" s="14">
        <f>SUM(Table1[[#This Row],[COGS]:[OPERATIONAL COST]])</f>
        <v>2800</v>
      </c>
      <c r="K564" s="14">
        <f>Data_input!$F564-Data_input!$G564-Data_input!$H564-Data_input!$I564</f>
        <v>700</v>
      </c>
      <c r="L564" s="15" t="s">
        <v>2945</v>
      </c>
      <c r="M564" s="16" t="str">
        <f>TEXT(Table1[[#This Row],[DATE]],"mmm")</f>
        <v>Feb</v>
      </c>
      <c r="N564" s="7">
        <f t="shared" si="26"/>
        <v>2022</v>
      </c>
      <c r="O564" s="7">
        <f>IF(COUNTIF(B$4:$B564,B564)=1,1,0)</f>
        <v>1</v>
      </c>
      <c r="P564" s="8" t="s">
        <v>2919</v>
      </c>
      <c r="Q564" s="9"/>
    </row>
    <row r="565" spans="1:17" x14ac:dyDescent="0.25">
      <c r="A565" s="17">
        <v>44620</v>
      </c>
      <c r="B565" s="11" t="s">
        <v>467</v>
      </c>
      <c r="C565" s="11" t="s">
        <v>2923</v>
      </c>
      <c r="D565" s="7">
        <v>5</v>
      </c>
      <c r="E565" s="12">
        <f t="shared" si="24"/>
        <v>2500</v>
      </c>
      <c r="F565" s="13">
        <f t="shared" si="25"/>
        <v>12500</v>
      </c>
      <c r="G565" s="14">
        <f>Data_input!$F565*IF(Data_input!$E565&lt;3000,70%,60%)</f>
        <v>8750</v>
      </c>
      <c r="H565" s="14">
        <f>Data_input!$F565*10%</f>
        <v>1250</v>
      </c>
      <c r="I565" s="14">
        <f>Data_input!$F565*10%</f>
        <v>1250</v>
      </c>
      <c r="J565" s="14">
        <f>SUM(Table1[[#This Row],[COGS]:[OPERATIONAL COST]])</f>
        <v>11250</v>
      </c>
      <c r="K565" s="14">
        <f>Data_input!$F565-Data_input!$G565-Data_input!$H565-Data_input!$I565</f>
        <v>1250</v>
      </c>
      <c r="L565" s="8" t="s">
        <v>2943</v>
      </c>
      <c r="M565" s="16" t="str">
        <f>TEXT(Table1[[#This Row],[DATE]],"mmm")</f>
        <v>Feb</v>
      </c>
      <c r="N565" s="7">
        <f t="shared" si="26"/>
        <v>2022</v>
      </c>
      <c r="O565" s="7">
        <f>IF(COUNTIF(B$4:$B565,B565)=1,1,0)</f>
        <v>1</v>
      </c>
      <c r="P565" s="8" t="s">
        <v>2918</v>
      </c>
      <c r="Q565" s="9"/>
    </row>
    <row r="566" spans="1:17" x14ac:dyDescent="0.25">
      <c r="A566" s="17">
        <v>44620</v>
      </c>
      <c r="B566" s="11" t="s">
        <v>468</v>
      </c>
      <c r="C566" s="11" t="s">
        <v>2929</v>
      </c>
      <c r="D566" s="7">
        <v>1</v>
      </c>
      <c r="E566" s="12">
        <f t="shared" si="24"/>
        <v>3200</v>
      </c>
      <c r="F566" s="13">
        <f t="shared" si="25"/>
        <v>3200</v>
      </c>
      <c r="G566" s="14">
        <f>Data_input!$F566*IF(Data_input!$E566&lt;3000,70%,60%)</f>
        <v>1920</v>
      </c>
      <c r="H566" s="14">
        <f>Data_input!$F566*10%</f>
        <v>320</v>
      </c>
      <c r="I566" s="14">
        <f>Data_input!$F566*10%</f>
        <v>320</v>
      </c>
      <c r="J566" s="14">
        <f>SUM(Table1[[#This Row],[COGS]:[OPERATIONAL COST]])</f>
        <v>2560</v>
      </c>
      <c r="K566" s="14">
        <f>Data_input!$F566-Data_input!$G566-Data_input!$H566-Data_input!$I566</f>
        <v>640</v>
      </c>
      <c r="L566" s="15" t="s">
        <v>2948</v>
      </c>
      <c r="M566" s="16" t="str">
        <f>TEXT(Table1[[#This Row],[DATE]],"mmm")</f>
        <v>Feb</v>
      </c>
      <c r="N566" s="7">
        <f t="shared" si="26"/>
        <v>2022</v>
      </c>
      <c r="O566" s="7">
        <f>IF(COUNTIF(B$4:$B566,B566)=1,1,0)</f>
        <v>1</v>
      </c>
      <c r="P566" s="8" t="s">
        <v>2919</v>
      </c>
      <c r="Q566" s="9"/>
    </row>
    <row r="567" spans="1:17" x14ac:dyDescent="0.25">
      <c r="A567" s="17">
        <v>44620</v>
      </c>
      <c r="B567" s="11" t="s">
        <v>469</v>
      </c>
      <c r="C567" s="11" t="s">
        <v>2929</v>
      </c>
      <c r="D567" s="7">
        <v>1</v>
      </c>
      <c r="E567" s="12">
        <f t="shared" si="24"/>
        <v>3200</v>
      </c>
      <c r="F567" s="13">
        <f t="shared" si="25"/>
        <v>3200</v>
      </c>
      <c r="G567" s="14">
        <f>Data_input!$F567*IF(Data_input!$E567&lt;3000,70%,60%)</f>
        <v>1920</v>
      </c>
      <c r="H567" s="14">
        <f>Data_input!$F567*10%</f>
        <v>320</v>
      </c>
      <c r="I567" s="14">
        <f>Data_input!$F567*10%</f>
        <v>320</v>
      </c>
      <c r="J567" s="14">
        <f>SUM(Table1[[#This Row],[COGS]:[OPERATIONAL COST]])</f>
        <v>2560</v>
      </c>
      <c r="K567" s="14">
        <f>Data_input!$F567-Data_input!$G567-Data_input!$H567-Data_input!$I567</f>
        <v>640</v>
      </c>
      <c r="L567" s="8" t="s">
        <v>2944</v>
      </c>
      <c r="M567" s="16" t="str">
        <f>TEXT(Table1[[#This Row],[DATE]],"mmm")</f>
        <v>Feb</v>
      </c>
      <c r="N567" s="7">
        <f t="shared" si="26"/>
        <v>2022</v>
      </c>
      <c r="O567" s="7">
        <f>IF(COUNTIF(B$4:$B567,B567)=1,1,0)</f>
        <v>1</v>
      </c>
      <c r="P567" s="8" t="s">
        <v>2919</v>
      </c>
      <c r="Q567" s="9"/>
    </row>
    <row r="568" spans="1:17" x14ac:dyDescent="0.25">
      <c r="A568" s="17">
        <v>44620</v>
      </c>
      <c r="B568" s="11" t="s">
        <v>470</v>
      </c>
      <c r="C568" s="11" t="s">
        <v>2924</v>
      </c>
      <c r="D568" s="7">
        <v>1</v>
      </c>
      <c r="E568" s="12">
        <f t="shared" si="24"/>
        <v>3500</v>
      </c>
      <c r="F568" s="13">
        <f t="shared" si="25"/>
        <v>3500</v>
      </c>
      <c r="G568" s="14">
        <f>Data_input!$F568*IF(Data_input!$E568&lt;3000,70%,60%)</f>
        <v>2100</v>
      </c>
      <c r="H568" s="14">
        <f>Data_input!$F568*10%</f>
        <v>350</v>
      </c>
      <c r="I568" s="14">
        <f>Data_input!$F568*10%</f>
        <v>350</v>
      </c>
      <c r="J568" s="14">
        <f>SUM(Table1[[#This Row],[COGS]:[OPERATIONAL COST]])</f>
        <v>2800</v>
      </c>
      <c r="K568" s="14">
        <f>Data_input!$F568-Data_input!$G568-Data_input!$H568-Data_input!$I568</f>
        <v>700</v>
      </c>
      <c r="L568" s="15" t="s">
        <v>2945</v>
      </c>
      <c r="M568" s="16" t="str">
        <f>TEXT(Table1[[#This Row],[DATE]],"mmm")</f>
        <v>Feb</v>
      </c>
      <c r="N568" s="7">
        <f t="shared" si="26"/>
        <v>2022</v>
      </c>
      <c r="O568" s="7">
        <f>IF(COUNTIF(B$4:$B568,B568)=1,1,0)</f>
        <v>1</v>
      </c>
      <c r="P568" s="8" t="s">
        <v>2919</v>
      </c>
      <c r="Q568" s="9"/>
    </row>
    <row r="569" spans="1:17" x14ac:dyDescent="0.25">
      <c r="A569" s="17">
        <v>44620</v>
      </c>
      <c r="B569" s="11" t="s">
        <v>470</v>
      </c>
      <c r="C569" s="11" t="s">
        <v>2927</v>
      </c>
      <c r="D569" s="7">
        <v>1</v>
      </c>
      <c r="E569" s="12">
        <f t="shared" si="24"/>
        <v>500</v>
      </c>
      <c r="F569" s="13">
        <f t="shared" si="25"/>
        <v>500</v>
      </c>
      <c r="G569" s="14">
        <f>Data_input!$F569*IF(Data_input!$E569&lt;3000,70%,60%)</f>
        <v>350</v>
      </c>
      <c r="H569" s="14">
        <f>Data_input!$F569*10%</f>
        <v>50</v>
      </c>
      <c r="I569" s="14">
        <f>Data_input!$F569*10%</f>
        <v>50</v>
      </c>
      <c r="J569" s="14">
        <f>SUM(Table1[[#This Row],[COGS]:[OPERATIONAL COST]])</f>
        <v>450</v>
      </c>
      <c r="K569" s="14">
        <f>Data_input!$F569-Data_input!$G569-Data_input!$H569-Data_input!$I569</f>
        <v>50</v>
      </c>
      <c r="L569" s="8" t="s">
        <v>2945</v>
      </c>
      <c r="M569" s="16" t="str">
        <f>TEXT(Table1[[#This Row],[DATE]],"mmm")</f>
        <v>Feb</v>
      </c>
      <c r="N569" s="7">
        <f t="shared" si="26"/>
        <v>2022</v>
      </c>
      <c r="O569" s="7">
        <f>IF(COUNTIF(B$4:$B569,B569)=1,1,0)</f>
        <v>0</v>
      </c>
      <c r="P569" s="8" t="s">
        <v>2919</v>
      </c>
      <c r="Q569" s="9"/>
    </row>
    <row r="570" spans="1:17" x14ac:dyDescent="0.25">
      <c r="A570" s="17">
        <v>44620</v>
      </c>
      <c r="B570" s="11" t="s">
        <v>470</v>
      </c>
      <c r="C570" s="11" t="s">
        <v>2923</v>
      </c>
      <c r="D570" s="7">
        <v>5</v>
      </c>
      <c r="E570" s="12">
        <f t="shared" si="24"/>
        <v>2500</v>
      </c>
      <c r="F570" s="13">
        <f t="shared" si="25"/>
        <v>12500</v>
      </c>
      <c r="G570" s="14">
        <f>Data_input!$F570*IF(Data_input!$E570&lt;3000,70%,60%)</f>
        <v>8750</v>
      </c>
      <c r="H570" s="14">
        <f>Data_input!$F570*10%</f>
        <v>1250</v>
      </c>
      <c r="I570" s="14">
        <f>Data_input!$F570*10%</f>
        <v>1250</v>
      </c>
      <c r="J570" s="14">
        <f>SUM(Table1[[#This Row],[COGS]:[OPERATIONAL COST]])</f>
        <v>11250</v>
      </c>
      <c r="K570" s="14">
        <f>Data_input!$F570-Data_input!$G570-Data_input!$H570-Data_input!$I570</f>
        <v>1250</v>
      </c>
      <c r="L570" s="15" t="s">
        <v>2945</v>
      </c>
      <c r="M570" s="16" t="str">
        <f>TEXT(Table1[[#This Row],[DATE]],"mmm")</f>
        <v>Feb</v>
      </c>
      <c r="N570" s="7">
        <f t="shared" si="26"/>
        <v>2022</v>
      </c>
      <c r="O570" s="7">
        <f>IF(COUNTIF(B$4:$B570,B570)=1,1,0)</f>
        <v>0</v>
      </c>
      <c r="P570" s="8" t="s">
        <v>2919</v>
      </c>
      <c r="Q570" s="9"/>
    </row>
    <row r="571" spans="1:17" x14ac:dyDescent="0.25">
      <c r="A571" s="17">
        <v>44621</v>
      </c>
      <c r="B571" s="11" t="s">
        <v>471</v>
      </c>
      <c r="C571" s="11" t="s">
        <v>2925</v>
      </c>
      <c r="D571" s="7">
        <v>1</v>
      </c>
      <c r="E571" s="12">
        <f t="shared" si="24"/>
        <v>1200</v>
      </c>
      <c r="F571" s="13">
        <f t="shared" si="25"/>
        <v>1200</v>
      </c>
      <c r="G571" s="14">
        <f>Data_input!$F571*IF(Data_input!$E571&lt;3000,70%,60%)</f>
        <v>840</v>
      </c>
      <c r="H571" s="14">
        <f>Data_input!$F571*10%</f>
        <v>120</v>
      </c>
      <c r="I571" s="14">
        <f>Data_input!$F571*10%</f>
        <v>120</v>
      </c>
      <c r="J571" s="14">
        <f>SUM(Table1[[#This Row],[COGS]:[OPERATIONAL COST]])</f>
        <v>1080</v>
      </c>
      <c r="K571" s="14">
        <f>Data_input!$F571-Data_input!$G571-Data_input!$H571-Data_input!$I571</f>
        <v>120</v>
      </c>
      <c r="L571" s="8" t="s">
        <v>2947</v>
      </c>
      <c r="M571" s="16" t="str">
        <f>TEXT(Table1[[#This Row],[DATE]],"mmm")</f>
        <v>Mar</v>
      </c>
      <c r="N571" s="7">
        <f t="shared" si="26"/>
        <v>2022</v>
      </c>
      <c r="O571" s="7">
        <f>IF(COUNTIF(B$4:$B571,B571)=1,1,0)</f>
        <v>1</v>
      </c>
      <c r="P571" s="8" t="s">
        <v>2919</v>
      </c>
      <c r="Q571" s="9"/>
    </row>
    <row r="572" spans="1:17" x14ac:dyDescent="0.25">
      <c r="A572" s="17">
        <v>44621</v>
      </c>
      <c r="B572" s="11" t="s">
        <v>472</v>
      </c>
      <c r="C572" s="11" t="s">
        <v>2920</v>
      </c>
      <c r="D572" s="7">
        <v>3</v>
      </c>
      <c r="E572" s="12">
        <f t="shared" si="24"/>
        <v>1000</v>
      </c>
      <c r="F572" s="13">
        <f t="shared" si="25"/>
        <v>3000</v>
      </c>
      <c r="G572" s="14">
        <f>Data_input!$F572*IF(Data_input!$E572&lt;3000,70%,60%)</f>
        <v>2100</v>
      </c>
      <c r="H572" s="14">
        <f>Data_input!$F572*10%</f>
        <v>300</v>
      </c>
      <c r="I572" s="14">
        <f>Data_input!$F572*10%</f>
        <v>300</v>
      </c>
      <c r="J572" s="14">
        <f>SUM(Table1[[#This Row],[COGS]:[OPERATIONAL COST]])</f>
        <v>2700</v>
      </c>
      <c r="K572" s="14">
        <f>Data_input!$F572-Data_input!$G572-Data_input!$H572-Data_input!$I572</f>
        <v>300</v>
      </c>
      <c r="L572" s="15" t="s">
        <v>2945</v>
      </c>
      <c r="M572" s="16" t="str">
        <f>TEXT(Table1[[#This Row],[DATE]],"mmm")</f>
        <v>Mar</v>
      </c>
      <c r="N572" s="7">
        <f t="shared" si="26"/>
        <v>2022</v>
      </c>
      <c r="O572" s="7">
        <f>IF(COUNTIF(B$4:$B572,B572)=1,1,0)</f>
        <v>1</v>
      </c>
      <c r="P572" s="8" t="s">
        <v>2918</v>
      </c>
      <c r="Q572" s="9"/>
    </row>
    <row r="573" spans="1:17" x14ac:dyDescent="0.25">
      <c r="A573" s="17">
        <v>44621</v>
      </c>
      <c r="B573" s="11" t="s">
        <v>473</v>
      </c>
      <c r="C573" s="11" t="s">
        <v>2930</v>
      </c>
      <c r="D573" s="7">
        <v>5</v>
      </c>
      <c r="E573" s="12">
        <f t="shared" si="24"/>
        <v>4000</v>
      </c>
      <c r="F573" s="13">
        <f t="shared" si="25"/>
        <v>20000</v>
      </c>
      <c r="G573" s="14">
        <f>Data_input!$F573*IF(Data_input!$E573&lt;3000,70%,60%)</f>
        <v>12000</v>
      </c>
      <c r="H573" s="14">
        <f>Data_input!$F573*10%</f>
        <v>2000</v>
      </c>
      <c r="I573" s="14">
        <f>Data_input!$F573*10%</f>
        <v>2000</v>
      </c>
      <c r="J573" s="14">
        <f>SUM(Table1[[#This Row],[COGS]:[OPERATIONAL COST]])</f>
        <v>16000</v>
      </c>
      <c r="K573" s="14">
        <f>Data_input!$F573-Data_input!$G573-Data_input!$H573-Data_input!$I573</f>
        <v>4000</v>
      </c>
      <c r="L573" s="8" t="s">
        <v>2943</v>
      </c>
      <c r="M573" s="16" t="str">
        <f>TEXT(Table1[[#This Row],[DATE]],"mmm")</f>
        <v>Mar</v>
      </c>
      <c r="N573" s="7">
        <f t="shared" si="26"/>
        <v>2022</v>
      </c>
      <c r="O573" s="7">
        <f>IF(COUNTIF(B$4:$B573,B573)=1,1,0)</f>
        <v>1</v>
      </c>
      <c r="P573" s="8" t="s">
        <v>2918</v>
      </c>
      <c r="Q573" s="9"/>
    </row>
    <row r="574" spans="1:17" x14ac:dyDescent="0.25">
      <c r="A574" s="17">
        <v>44621</v>
      </c>
      <c r="B574" s="11" t="s">
        <v>474</v>
      </c>
      <c r="C574" s="11" t="s">
        <v>2920</v>
      </c>
      <c r="D574" s="7">
        <v>1</v>
      </c>
      <c r="E574" s="12">
        <f t="shared" si="24"/>
        <v>1000</v>
      </c>
      <c r="F574" s="13">
        <f t="shared" si="25"/>
        <v>1000</v>
      </c>
      <c r="G574" s="14">
        <f>Data_input!$F574*IF(Data_input!$E574&lt;3000,70%,60%)</f>
        <v>700</v>
      </c>
      <c r="H574" s="14">
        <f>Data_input!$F574*10%</f>
        <v>100</v>
      </c>
      <c r="I574" s="14">
        <f>Data_input!$F574*10%</f>
        <v>100</v>
      </c>
      <c r="J574" s="14">
        <f>SUM(Table1[[#This Row],[COGS]:[OPERATIONAL COST]])</f>
        <v>900</v>
      </c>
      <c r="K574" s="14">
        <f>Data_input!$F574-Data_input!$G574-Data_input!$H574-Data_input!$I574</f>
        <v>100</v>
      </c>
      <c r="L574" s="15" t="s">
        <v>2948</v>
      </c>
      <c r="M574" s="16" t="str">
        <f>TEXT(Table1[[#This Row],[DATE]],"mmm")</f>
        <v>Mar</v>
      </c>
      <c r="N574" s="7">
        <f t="shared" si="26"/>
        <v>2022</v>
      </c>
      <c r="O574" s="7">
        <f>IF(COUNTIF(B$4:$B574,B574)=1,1,0)</f>
        <v>1</v>
      </c>
      <c r="P574" s="8" t="s">
        <v>2919</v>
      </c>
      <c r="Q574" s="9"/>
    </row>
    <row r="575" spans="1:17" x14ac:dyDescent="0.25">
      <c r="A575" s="17">
        <v>44621</v>
      </c>
      <c r="B575" s="11" t="s">
        <v>475</v>
      </c>
      <c r="C575" s="11" t="s">
        <v>2924</v>
      </c>
      <c r="D575" s="7">
        <v>1</v>
      </c>
      <c r="E575" s="12">
        <f t="shared" si="24"/>
        <v>3500</v>
      </c>
      <c r="F575" s="13">
        <f t="shared" si="25"/>
        <v>3500</v>
      </c>
      <c r="G575" s="14">
        <f>Data_input!$F575*IF(Data_input!$E575&lt;3000,70%,60%)</f>
        <v>2100</v>
      </c>
      <c r="H575" s="14">
        <f>Data_input!$F575*10%</f>
        <v>350</v>
      </c>
      <c r="I575" s="14">
        <f>Data_input!$F575*10%</f>
        <v>350</v>
      </c>
      <c r="J575" s="14">
        <f>SUM(Table1[[#This Row],[COGS]:[OPERATIONAL COST]])</f>
        <v>2800</v>
      </c>
      <c r="K575" s="14">
        <f>Data_input!$F575-Data_input!$G575-Data_input!$H575-Data_input!$I575</f>
        <v>700</v>
      </c>
      <c r="L575" s="8" t="s">
        <v>2944</v>
      </c>
      <c r="M575" s="16" t="str">
        <f>TEXT(Table1[[#This Row],[DATE]],"mmm")</f>
        <v>Mar</v>
      </c>
      <c r="N575" s="7">
        <f t="shared" si="26"/>
        <v>2022</v>
      </c>
      <c r="O575" s="7">
        <f>IF(COUNTIF(B$4:$B575,B575)=1,1,0)</f>
        <v>1</v>
      </c>
      <c r="P575" s="8" t="s">
        <v>2919</v>
      </c>
      <c r="Q575" s="9"/>
    </row>
    <row r="576" spans="1:17" x14ac:dyDescent="0.25">
      <c r="A576" s="17">
        <v>44621</v>
      </c>
      <c r="B576" s="11" t="s">
        <v>476</v>
      </c>
      <c r="C576" s="11" t="s">
        <v>2923</v>
      </c>
      <c r="D576" s="7">
        <v>3</v>
      </c>
      <c r="E576" s="12">
        <f t="shared" si="24"/>
        <v>2500</v>
      </c>
      <c r="F576" s="13">
        <f t="shared" si="25"/>
        <v>7500</v>
      </c>
      <c r="G576" s="14">
        <f>Data_input!$F576*IF(Data_input!$E576&lt;3000,70%,60%)</f>
        <v>5250</v>
      </c>
      <c r="H576" s="14">
        <f>Data_input!$F576*10%</f>
        <v>750</v>
      </c>
      <c r="I576" s="14">
        <f>Data_input!$F576*10%</f>
        <v>750</v>
      </c>
      <c r="J576" s="14">
        <f>SUM(Table1[[#This Row],[COGS]:[OPERATIONAL COST]])</f>
        <v>6750</v>
      </c>
      <c r="K576" s="14">
        <f>Data_input!$F576-Data_input!$G576-Data_input!$H576-Data_input!$I576</f>
        <v>750</v>
      </c>
      <c r="L576" s="15" t="s">
        <v>2945</v>
      </c>
      <c r="M576" s="16" t="str">
        <f>TEXT(Table1[[#This Row],[DATE]],"mmm")</f>
        <v>Mar</v>
      </c>
      <c r="N576" s="7">
        <f t="shared" si="26"/>
        <v>2022</v>
      </c>
      <c r="O576" s="7">
        <f>IF(COUNTIF(B$4:$B576,B576)=1,1,0)</f>
        <v>1</v>
      </c>
      <c r="P576" s="8" t="s">
        <v>2919</v>
      </c>
      <c r="Q576" s="9"/>
    </row>
    <row r="577" spans="1:17" x14ac:dyDescent="0.25">
      <c r="A577" s="17">
        <v>44621</v>
      </c>
      <c r="B577" s="11" t="s">
        <v>477</v>
      </c>
      <c r="C577" s="11" t="s">
        <v>2923</v>
      </c>
      <c r="D577" s="7">
        <v>2</v>
      </c>
      <c r="E577" s="12">
        <f t="shared" si="24"/>
        <v>2500</v>
      </c>
      <c r="F577" s="13">
        <f t="shared" si="25"/>
        <v>5000</v>
      </c>
      <c r="G577" s="14">
        <f>Data_input!$F577*IF(Data_input!$E577&lt;3000,70%,60%)</f>
        <v>3500</v>
      </c>
      <c r="H577" s="14">
        <f>Data_input!$F577*10%</f>
        <v>500</v>
      </c>
      <c r="I577" s="14">
        <f>Data_input!$F577*10%</f>
        <v>500</v>
      </c>
      <c r="J577" s="14">
        <f>SUM(Table1[[#This Row],[COGS]:[OPERATIONAL COST]])</f>
        <v>4500</v>
      </c>
      <c r="K577" s="14">
        <f>Data_input!$F577-Data_input!$G577-Data_input!$H577-Data_input!$I577</f>
        <v>500</v>
      </c>
      <c r="L577" s="8" t="s">
        <v>2943</v>
      </c>
      <c r="M577" s="16" t="str">
        <f>TEXT(Table1[[#This Row],[DATE]],"mmm")</f>
        <v>Mar</v>
      </c>
      <c r="N577" s="7">
        <f t="shared" si="26"/>
        <v>2022</v>
      </c>
      <c r="O577" s="7">
        <f>IF(COUNTIF(B$4:$B577,B577)=1,1,0)</f>
        <v>1</v>
      </c>
      <c r="P577" s="8" t="s">
        <v>2919</v>
      </c>
      <c r="Q577" s="9"/>
    </row>
    <row r="578" spans="1:17" x14ac:dyDescent="0.25">
      <c r="A578" s="17">
        <v>44621</v>
      </c>
      <c r="B578" s="11" t="s">
        <v>478</v>
      </c>
      <c r="C578" s="11" t="s">
        <v>2920</v>
      </c>
      <c r="D578" s="7">
        <v>1</v>
      </c>
      <c r="E578" s="12">
        <f t="shared" si="24"/>
        <v>1000</v>
      </c>
      <c r="F578" s="13">
        <f t="shared" si="25"/>
        <v>1000</v>
      </c>
      <c r="G578" s="14">
        <f>Data_input!$F578*IF(Data_input!$E578&lt;3000,70%,60%)</f>
        <v>700</v>
      </c>
      <c r="H578" s="14">
        <f>Data_input!$F578*10%</f>
        <v>100</v>
      </c>
      <c r="I578" s="14">
        <f>Data_input!$F578*10%</f>
        <v>100</v>
      </c>
      <c r="J578" s="14">
        <f>SUM(Table1[[#This Row],[COGS]:[OPERATIONAL COST]])</f>
        <v>900</v>
      </c>
      <c r="K578" s="14">
        <f>Data_input!$F578-Data_input!$G578-Data_input!$H578-Data_input!$I578</f>
        <v>100</v>
      </c>
      <c r="L578" s="15" t="s">
        <v>2948</v>
      </c>
      <c r="M578" s="16" t="str">
        <f>TEXT(Table1[[#This Row],[DATE]],"mmm")</f>
        <v>Mar</v>
      </c>
      <c r="N578" s="7">
        <f t="shared" si="26"/>
        <v>2022</v>
      </c>
      <c r="O578" s="7">
        <f>IF(COUNTIF(B$4:$B578,B578)=1,1,0)</f>
        <v>1</v>
      </c>
      <c r="P578" s="8" t="s">
        <v>2918</v>
      </c>
      <c r="Q578" s="9"/>
    </row>
    <row r="579" spans="1:17" x14ac:dyDescent="0.25">
      <c r="A579" s="17">
        <v>44622</v>
      </c>
      <c r="B579" s="11" t="s">
        <v>479</v>
      </c>
      <c r="C579" s="11" t="s">
        <v>2923</v>
      </c>
      <c r="D579" s="7">
        <v>4</v>
      </c>
      <c r="E579" s="12">
        <f t="shared" si="24"/>
        <v>2500</v>
      </c>
      <c r="F579" s="13">
        <f t="shared" si="25"/>
        <v>10000</v>
      </c>
      <c r="G579" s="14">
        <f>Data_input!$F579*IF(Data_input!$E579&lt;3000,70%,60%)</f>
        <v>7000</v>
      </c>
      <c r="H579" s="14">
        <f>Data_input!$F579*10%</f>
        <v>1000</v>
      </c>
      <c r="I579" s="14">
        <f>Data_input!$F579*10%</f>
        <v>1000</v>
      </c>
      <c r="J579" s="14">
        <f>SUM(Table1[[#This Row],[COGS]:[OPERATIONAL COST]])</f>
        <v>9000</v>
      </c>
      <c r="K579" s="14">
        <f>Data_input!$F579-Data_input!$G579-Data_input!$H579-Data_input!$I579</f>
        <v>1000</v>
      </c>
      <c r="L579" s="8" t="s">
        <v>2944</v>
      </c>
      <c r="M579" s="16" t="str">
        <f>TEXT(Table1[[#This Row],[DATE]],"mmm")</f>
        <v>Mar</v>
      </c>
      <c r="N579" s="7">
        <f t="shared" si="26"/>
        <v>2022</v>
      </c>
      <c r="O579" s="7">
        <f>IF(COUNTIF(B$4:$B579,B579)=1,1,0)</f>
        <v>1</v>
      </c>
      <c r="P579" s="8" t="s">
        <v>2919</v>
      </c>
      <c r="Q579" s="9"/>
    </row>
    <row r="580" spans="1:17" x14ac:dyDescent="0.25">
      <c r="A580" s="17">
        <v>44622</v>
      </c>
      <c r="B580" s="11" t="s">
        <v>480</v>
      </c>
      <c r="C580" s="11" t="s">
        <v>2924</v>
      </c>
      <c r="D580" s="7">
        <v>1</v>
      </c>
      <c r="E580" s="12">
        <f t="shared" ref="E580:E643" si="27">VLOOKUP(C580,$R$4:$S$12,2,FALSE)</f>
        <v>3500</v>
      </c>
      <c r="F580" s="13">
        <f t="shared" ref="F580:F643" si="28">D580*E580</f>
        <v>3500</v>
      </c>
      <c r="G580" s="14">
        <f>Data_input!$F580*IF(Data_input!$E580&lt;3000,70%,60%)</f>
        <v>2100</v>
      </c>
      <c r="H580" s="14">
        <f>Data_input!$F580*10%</f>
        <v>350</v>
      </c>
      <c r="I580" s="14">
        <f>Data_input!$F580*10%</f>
        <v>350</v>
      </c>
      <c r="J580" s="14">
        <f>SUM(Table1[[#This Row],[COGS]:[OPERATIONAL COST]])</f>
        <v>2800</v>
      </c>
      <c r="K580" s="14">
        <f>Data_input!$F580-Data_input!$G580-Data_input!$H580-Data_input!$I580</f>
        <v>700</v>
      </c>
      <c r="L580" s="15" t="s">
        <v>2945</v>
      </c>
      <c r="M580" s="16" t="str">
        <f>TEXT(Table1[[#This Row],[DATE]],"mmm")</f>
        <v>Mar</v>
      </c>
      <c r="N580" s="7">
        <f t="shared" ref="N580:N643" si="29">YEAR(A580)</f>
        <v>2022</v>
      </c>
      <c r="O580" s="7">
        <f>IF(COUNTIF(B$4:$B580,B580)=1,1,0)</f>
        <v>1</v>
      </c>
      <c r="P580" s="8" t="s">
        <v>2918</v>
      </c>
      <c r="Q580" s="9"/>
    </row>
    <row r="581" spans="1:17" x14ac:dyDescent="0.25">
      <c r="A581" s="17">
        <v>44622</v>
      </c>
      <c r="B581" s="11" t="s">
        <v>481</v>
      </c>
      <c r="C581" s="11" t="s">
        <v>2925</v>
      </c>
      <c r="D581" s="7">
        <v>2</v>
      </c>
      <c r="E581" s="12">
        <f t="shared" si="27"/>
        <v>1200</v>
      </c>
      <c r="F581" s="13">
        <f t="shared" si="28"/>
        <v>2400</v>
      </c>
      <c r="G581" s="14">
        <f>Data_input!$F581*IF(Data_input!$E581&lt;3000,70%,60%)</f>
        <v>1680</v>
      </c>
      <c r="H581" s="14">
        <f>Data_input!$F581*10%</f>
        <v>240</v>
      </c>
      <c r="I581" s="14">
        <f>Data_input!$F581*10%</f>
        <v>240</v>
      </c>
      <c r="J581" s="14">
        <f>SUM(Table1[[#This Row],[COGS]:[OPERATIONAL COST]])</f>
        <v>2160</v>
      </c>
      <c r="K581" s="14">
        <f>Data_input!$F581-Data_input!$G581-Data_input!$H581-Data_input!$I581</f>
        <v>240</v>
      </c>
      <c r="L581" s="8" t="s">
        <v>2943</v>
      </c>
      <c r="M581" s="16" t="str">
        <f>TEXT(Table1[[#This Row],[DATE]],"mmm")</f>
        <v>Mar</v>
      </c>
      <c r="N581" s="7">
        <f t="shared" si="29"/>
        <v>2022</v>
      </c>
      <c r="O581" s="7">
        <f>IF(COUNTIF(B$4:$B581,B581)=1,1,0)</f>
        <v>1</v>
      </c>
      <c r="P581" s="8" t="s">
        <v>2919</v>
      </c>
      <c r="Q581" s="9"/>
    </row>
    <row r="582" spans="1:17" x14ac:dyDescent="0.25">
      <c r="A582" s="17">
        <v>44622</v>
      </c>
      <c r="B582" s="11" t="s">
        <v>482</v>
      </c>
      <c r="C582" s="11" t="s">
        <v>2926</v>
      </c>
      <c r="D582" s="7">
        <v>20</v>
      </c>
      <c r="E582" s="12">
        <f t="shared" si="27"/>
        <v>450</v>
      </c>
      <c r="F582" s="13">
        <f t="shared" si="28"/>
        <v>9000</v>
      </c>
      <c r="G582" s="14">
        <f>Data_input!$F582*IF(Data_input!$E582&lt;3000,70%,60%)</f>
        <v>6300</v>
      </c>
      <c r="H582" s="14">
        <f>Data_input!$F582*10%</f>
        <v>900</v>
      </c>
      <c r="I582" s="14">
        <f>Data_input!$F582*10%</f>
        <v>900</v>
      </c>
      <c r="J582" s="14">
        <f>SUM(Table1[[#This Row],[COGS]:[OPERATIONAL COST]])</f>
        <v>8100</v>
      </c>
      <c r="K582" s="14">
        <f>Data_input!$F582-Data_input!$G582-Data_input!$H582-Data_input!$I582</f>
        <v>900</v>
      </c>
      <c r="L582" s="15" t="s">
        <v>2948</v>
      </c>
      <c r="M582" s="16" t="str">
        <f>TEXT(Table1[[#This Row],[DATE]],"mmm")</f>
        <v>Mar</v>
      </c>
      <c r="N582" s="7">
        <f t="shared" si="29"/>
        <v>2022</v>
      </c>
      <c r="O582" s="7">
        <f>IF(COUNTIF(B$4:$B582,B582)=1,1,0)</f>
        <v>1</v>
      </c>
      <c r="P582" s="8" t="s">
        <v>2919</v>
      </c>
      <c r="Q582" s="9"/>
    </row>
    <row r="583" spans="1:17" x14ac:dyDescent="0.25">
      <c r="A583" s="17">
        <v>44622</v>
      </c>
      <c r="B583" s="11" t="s">
        <v>483</v>
      </c>
      <c r="C583" s="11" t="s">
        <v>2927</v>
      </c>
      <c r="D583" s="7">
        <v>2</v>
      </c>
      <c r="E583" s="12">
        <f t="shared" si="27"/>
        <v>500</v>
      </c>
      <c r="F583" s="13">
        <f t="shared" si="28"/>
        <v>1000</v>
      </c>
      <c r="G583" s="14">
        <f>Data_input!$F583*IF(Data_input!$E583&lt;3000,70%,60%)</f>
        <v>700</v>
      </c>
      <c r="H583" s="14">
        <f>Data_input!$F583*10%</f>
        <v>100</v>
      </c>
      <c r="I583" s="14">
        <f>Data_input!$F583*10%</f>
        <v>100</v>
      </c>
      <c r="J583" s="14">
        <f>SUM(Table1[[#This Row],[COGS]:[OPERATIONAL COST]])</f>
        <v>900</v>
      </c>
      <c r="K583" s="14">
        <f>Data_input!$F583-Data_input!$G583-Data_input!$H583-Data_input!$I583</f>
        <v>100</v>
      </c>
      <c r="L583" s="8" t="s">
        <v>2944</v>
      </c>
      <c r="M583" s="16" t="str">
        <f>TEXT(Table1[[#This Row],[DATE]],"mmm")</f>
        <v>Mar</v>
      </c>
      <c r="N583" s="7">
        <f t="shared" si="29"/>
        <v>2022</v>
      </c>
      <c r="O583" s="7">
        <f>IF(COUNTIF(B$4:$B583,B583)=1,1,0)</f>
        <v>1</v>
      </c>
      <c r="P583" s="8" t="s">
        <v>2919</v>
      </c>
      <c r="Q583" s="9"/>
    </row>
    <row r="584" spans="1:17" x14ac:dyDescent="0.25">
      <c r="A584" s="17">
        <v>44622</v>
      </c>
      <c r="B584" s="11" t="s">
        <v>484</v>
      </c>
      <c r="C584" s="11" t="s">
        <v>2928</v>
      </c>
      <c r="D584" s="7">
        <v>1</v>
      </c>
      <c r="E584" s="12">
        <f t="shared" si="27"/>
        <v>1000</v>
      </c>
      <c r="F584" s="13">
        <f t="shared" si="28"/>
        <v>1000</v>
      </c>
      <c r="G584" s="14">
        <f>Data_input!$F584*IF(Data_input!$E584&lt;3000,70%,60%)</f>
        <v>700</v>
      </c>
      <c r="H584" s="14">
        <f>Data_input!$F584*10%</f>
        <v>100</v>
      </c>
      <c r="I584" s="14">
        <f>Data_input!$F584*10%</f>
        <v>100</v>
      </c>
      <c r="J584" s="14">
        <f>SUM(Table1[[#This Row],[COGS]:[OPERATIONAL COST]])</f>
        <v>900</v>
      </c>
      <c r="K584" s="14">
        <f>Data_input!$F584-Data_input!$G584-Data_input!$H584-Data_input!$I584</f>
        <v>100</v>
      </c>
      <c r="L584" s="15" t="s">
        <v>2946</v>
      </c>
      <c r="M584" s="16" t="str">
        <f>TEXT(Table1[[#This Row],[DATE]],"mmm")</f>
        <v>Mar</v>
      </c>
      <c r="N584" s="7">
        <f t="shared" si="29"/>
        <v>2022</v>
      </c>
      <c r="O584" s="7">
        <f>IF(COUNTIF(B$4:$B584,B584)=1,1,0)</f>
        <v>1</v>
      </c>
      <c r="P584" s="8" t="s">
        <v>2919</v>
      </c>
      <c r="Q584" s="9"/>
    </row>
    <row r="585" spans="1:17" x14ac:dyDescent="0.25">
      <c r="A585" s="17">
        <v>44622</v>
      </c>
      <c r="B585" s="11" t="s">
        <v>485</v>
      </c>
      <c r="C585" s="11" t="s">
        <v>2929</v>
      </c>
      <c r="D585" s="7">
        <v>3</v>
      </c>
      <c r="E585" s="12">
        <f t="shared" si="27"/>
        <v>3200</v>
      </c>
      <c r="F585" s="13">
        <f t="shared" si="28"/>
        <v>9600</v>
      </c>
      <c r="G585" s="14">
        <f>Data_input!$F585*IF(Data_input!$E585&lt;3000,70%,60%)</f>
        <v>5760</v>
      </c>
      <c r="H585" s="14">
        <f>Data_input!$F585*10%</f>
        <v>960</v>
      </c>
      <c r="I585" s="14">
        <f>Data_input!$F585*10%</f>
        <v>960</v>
      </c>
      <c r="J585" s="14">
        <f>SUM(Table1[[#This Row],[COGS]:[OPERATIONAL COST]])</f>
        <v>7680</v>
      </c>
      <c r="K585" s="14">
        <f>Data_input!$F585-Data_input!$G585-Data_input!$H585-Data_input!$I585</f>
        <v>1920</v>
      </c>
      <c r="L585" s="8" t="s">
        <v>2947</v>
      </c>
      <c r="M585" s="16" t="str">
        <f>TEXT(Table1[[#This Row],[DATE]],"mmm")</f>
        <v>Mar</v>
      </c>
      <c r="N585" s="7">
        <f t="shared" si="29"/>
        <v>2022</v>
      </c>
      <c r="O585" s="7">
        <f>IF(COUNTIF(B$4:$B585,B585)=1,1,0)</f>
        <v>1</v>
      </c>
      <c r="P585" s="8" t="s">
        <v>2918</v>
      </c>
      <c r="Q585" s="9"/>
    </row>
    <row r="586" spans="1:17" x14ac:dyDescent="0.25">
      <c r="A586" s="17">
        <v>44622</v>
      </c>
      <c r="B586" s="11" t="s">
        <v>486</v>
      </c>
      <c r="C586" s="11" t="s">
        <v>2930</v>
      </c>
      <c r="D586" s="7">
        <v>1</v>
      </c>
      <c r="E586" s="12">
        <f t="shared" si="27"/>
        <v>4000</v>
      </c>
      <c r="F586" s="13">
        <f t="shared" si="28"/>
        <v>4000</v>
      </c>
      <c r="G586" s="14">
        <f>Data_input!$F586*IF(Data_input!$E586&lt;3000,70%,60%)</f>
        <v>2400</v>
      </c>
      <c r="H586" s="14">
        <f>Data_input!$F586*10%</f>
        <v>400</v>
      </c>
      <c r="I586" s="14">
        <f>Data_input!$F586*10%</f>
        <v>400</v>
      </c>
      <c r="J586" s="14">
        <f>SUM(Table1[[#This Row],[COGS]:[OPERATIONAL COST]])</f>
        <v>3200</v>
      </c>
      <c r="K586" s="14">
        <f>Data_input!$F586-Data_input!$G586-Data_input!$H586-Data_input!$I586</f>
        <v>800</v>
      </c>
      <c r="L586" s="15" t="s">
        <v>2944</v>
      </c>
      <c r="M586" s="16" t="str">
        <f>TEXT(Table1[[#This Row],[DATE]],"mmm")</f>
        <v>Mar</v>
      </c>
      <c r="N586" s="7">
        <f t="shared" si="29"/>
        <v>2022</v>
      </c>
      <c r="O586" s="7">
        <f>IF(COUNTIF(B$4:$B586,B586)=1,1,0)</f>
        <v>1</v>
      </c>
      <c r="P586" s="8" t="s">
        <v>2919</v>
      </c>
      <c r="Q586" s="9"/>
    </row>
    <row r="587" spans="1:17" x14ac:dyDescent="0.25">
      <c r="A587" s="17">
        <v>44622</v>
      </c>
      <c r="B587" s="11" t="s">
        <v>486</v>
      </c>
      <c r="C587" s="11" t="s">
        <v>2930</v>
      </c>
      <c r="D587" s="7">
        <v>2</v>
      </c>
      <c r="E587" s="12">
        <f t="shared" si="27"/>
        <v>4000</v>
      </c>
      <c r="F587" s="13">
        <f t="shared" si="28"/>
        <v>8000</v>
      </c>
      <c r="G587" s="14">
        <f>Data_input!$F587*IF(Data_input!$E587&lt;3000,70%,60%)</f>
        <v>4800</v>
      </c>
      <c r="H587" s="14">
        <f>Data_input!$F587*10%</f>
        <v>800</v>
      </c>
      <c r="I587" s="14">
        <f>Data_input!$F587*10%</f>
        <v>800</v>
      </c>
      <c r="J587" s="14">
        <f>SUM(Table1[[#This Row],[COGS]:[OPERATIONAL COST]])</f>
        <v>6400</v>
      </c>
      <c r="K587" s="14">
        <f>Data_input!$F587-Data_input!$G587-Data_input!$H587-Data_input!$I587</f>
        <v>1600</v>
      </c>
      <c r="L587" s="8" t="s">
        <v>2944</v>
      </c>
      <c r="M587" s="16" t="str">
        <f>TEXT(Table1[[#This Row],[DATE]],"mmm")</f>
        <v>Mar</v>
      </c>
      <c r="N587" s="7">
        <f t="shared" si="29"/>
        <v>2022</v>
      </c>
      <c r="O587" s="7">
        <f>IF(COUNTIF(B$4:$B587,B587)=1,1,0)</f>
        <v>0</v>
      </c>
      <c r="P587" s="8" t="s">
        <v>2919</v>
      </c>
      <c r="Q587" s="9"/>
    </row>
    <row r="588" spans="1:17" x14ac:dyDescent="0.25">
      <c r="A588" s="17">
        <v>44622</v>
      </c>
      <c r="B588" s="11" t="s">
        <v>486</v>
      </c>
      <c r="C588" s="11" t="s">
        <v>2930</v>
      </c>
      <c r="D588" s="7">
        <v>4</v>
      </c>
      <c r="E588" s="12">
        <f t="shared" si="27"/>
        <v>4000</v>
      </c>
      <c r="F588" s="13">
        <f t="shared" si="28"/>
        <v>16000</v>
      </c>
      <c r="G588" s="14">
        <f>Data_input!$F588*IF(Data_input!$E588&lt;3000,70%,60%)</f>
        <v>9600</v>
      </c>
      <c r="H588" s="14">
        <f>Data_input!$F588*10%</f>
        <v>1600</v>
      </c>
      <c r="I588" s="14">
        <f>Data_input!$F588*10%</f>
        <v>1600</v>
      </c>
      <c r="J588" s="14">
        <f>SUM(Table1[[#This Row],[COGS]:[OPERATIONAL COST]])</f>
        <v>12800</v>
      </c>
      <c r="K588" s="14">
        <f>Data_input!$F588-Data_input!$G588-Data_input!$H588-Data_input!$I588</f>
        <v>3200</v>
      </c>
      <c r="L588" s="15" t="s">
        <v>2944</v>
      </c>
      <c r="M588" s="16" t="str">
        <f>TEXT(Table1[[#This Row],[DATE]],"mmm")</f>
        <v>Mar</v>
      </c>
      <c r="N588" s="7">
        <f t="shared" si="29"/>
        <v>2022</v>
      </c>
      <c r="O588" s="7">
        <f>IF(COUNTIF(B$4:$B588,B588)=1,1,0)</f>
        <v>0</v>
      </c>
      <c r="P588" s="8" t="s">
        <v>2919</v>
      </c>
      <c r="Q588" s="9"/>
    </row>
    <row r="589" spans="1:17" x14ac:dyDescent="0.25">
      <c r="A589" s="17">
        <v>44623</v>
      </c>
      <c r="B589" s="11" t="s">
        <v>487</v>
      </c>
      <c r="C589" s="11" t="s">
        <v>2924</v>
      </c>
      <c r="D589" s="7">
        <v>3</v>
      </c>
      <c r="E589" s="12">
        <f t="shared" si="27"/>
        <v>3500</v>
      </c>
      <c r="F589" s="13">
        <f t="shared" si="28"/>
        <v>10500</v>
      </c>
      <c r="G589" s="14">
        <f>Data_input!$F589*IF(Data_input!$E589&lt;3000,70%,60%)</f>
        <v>6300</v>
      </c>
      <c r="H589" s="14">
        <f>Data_input!$F589*10%</f>
        <v>1050</v>
      </c>
      <c r="I589" s="14">
        <f>Data_input!$F589*10%</f>
        <v>1050</v>
      </c>
      <c r="J589" s="14">
        <f>SUM(Table1[[#This Row],[COGS]:[OPERATIONAL COST]])</f>
        <v>8400</v>
      </c>
      <c r="K589" s="14">
        <f>Data_input!$F589-Data_input!$G589-Data_input!$H589-Data_input!$I589</f>
        <v>2100</v>
      </c>
      <c r="L589" s="8" t="s">
        <v>2944</v>
      </c>
      <c r="M589" s="16" t="str">
        <f>TEXT(Table1[[#This Row],[DATE]],"mmm")</f>
        <v>Mar</v>
      </c>
      <c r="N589" s="7">
        <f t="shared" si="29"/>
        <v>2022</v>
      </c>
      <c r="O589" s="7">
        <f>IF(COUNTIF(B$4:$B589,B589)=1,1,0)</f>
        <v>1</v>
      </c>
      <c r="P589" s="8" t="s">
        <v>2919</v>
      </c>
      <c r="Q589" s="9"/>
    </row>
    <row r="590" spans="1:17" x14ac:dyDescent="0.25">
      <c r="A590" s="17">
        <v>44623</v>
      </c>
      <c r="B590" s="11" t="s">
        <v>488</v>
      </c>
      <c r="C590" s="11" t="s">
        <v>2925</v>
      </c>
      <c r="D590" s="7">
        <v>1</v>
      </c>
      <c r="E590" s="12">
        <f t="shared" si="27"/>
        <v>1200</v>
      </c>
      <c r="F590" s="13">
        <f t="shared" si="28"/>
        <v>1200</v>
      </c>
      <c r="G590" s="14">
        <f>Data_input!$F590*IF(Data_input!$E590&lt;3000,70%,60%)</f>
        <v>840</v>
      </c>
      <c r="H590" s="14">
        <f>Data_input!$F590*10%</f>
        <v>120</v>
      </c>
      <c r="I590" s="14">
        <f>Data_input!$F590*10%</f>
        <v>120</v>
      </c>
      <c r="J590" s="14">
        <f>SUM(Table1[[#This Row],[COGS]:[OPERATIONAL COST]])</f>
        <v>1080</v>
      </c>
      <c r="K590" s="14">
        <f>Data_input!$F590-Data_input!$G590-Data_input!$H590-Data_input!$I590</f>
        <v>120</v>
      </c>
      <c r="L590" s="15" t="s">
        <v>2946</v>
      </c>
      <c r="M590" s="16" t="str">
        <f>TEXT(Table1[[#This Row],[DATE]],"mmm")</f>
        <v>Mar</v>
      </c>
      <c r="N590" s="7">
        <f t="shared" si="29"/>
        <v>2022</v>
      </c>
      <c r="O590" s="7">
        <f>IF(COUNTIF(B$4:$B590,B590)=1,1,0)</f>
        <v>1</v>
      </c>
      <c r="P590" s="8" t="s">
        <v>2919</v>
      </c>
      <c r="Q590" s="9"/>
    </row>
    <row r="591" spans="1:17" x14ac:dyDescent="0.25">
      <c r="A591" s="17">
        <v>44623</v>
      </c>
      <c r="B591" s="11" t="s">
        <v>489</v>
      </c>
      <c r="C591" s="11" t="s">
        <v>2926</v>
      </c>
      <c r="D591" s="7">
        <v>2</v>
      </c>
      <c r="E591" s="12">
        <f t="shared" si="27"/>
        <v>450</v>
      </c>
      <c r="F591" s="13">
        <f t="shared" si="28"/>
        <v>900</v>
      </c>
      <c r="G591" s="14">
        <f>Data_input!$F591*IF(Data_input!$E591&lt;3000,70%,60%)</f>
        <v>630</v>
      </c>
      <c r="H591" s="14">
        <f>Data_input!$F591*10%</f>
        <v>90</v>
      </c>
      <c r="I591" s="14">
        <f>Data_input!$F591*10%</f>
        <v>90</v>
      </c>
      <c r="J591" s="14">
        <f>SUM(Table1[[#This Row],[COGS]:[OPERATIONAL COST]])</f>
        <v>810</v>
      </c>
      <c r="K591" s="14">
        <f>Data_input!$F591-Data_input!$G591-Data_input!$H591-Data_input!$I591</f>
        <v>90</v>
      </c>
      <c r="L591" s="8" t="s">
        <v>2947</v>
      </c>
      <c r="M591" s="16" t="str">
        <f>TEXT(Table1[[#This Row],[DATE]],"mmm")</f>
        <v>Mar</v>
      </c>
      <c r="N591" s="7">
        <f t="shared" si="29"/>
        <v>2022</v>
      </c>
      <c r="O591" s="7">
        <f>IF(COUNTIF(B$4:$B591,B591)=1,1,0)</f>
        <v>1</v>
      </c>
      <c r="P591" s="8" t="s">
        <v>2919</v>
      </c>
      <c r="Q591" s="9"/>
    </row>
    <row r="592" spans="1:17" x14ac:dyDescent="0.25">
      <c r="A592" s="17">
        <v>44623</v>
      </c>
      <c r="B592" s="11" t="s">
        <v>490</v>
      </c>
      <c r="C592" s="11" t="s">
        <v>2927</v>
      </c>
      <c r="D592" s="7">
        <v>4</v>
      </c>
      <c r="E592" s="12">
        <f t="shared" si="27"/>
        <v>500</v>
      </c>
      <c r="F592" s="13">
        <f t="shared" si="28"/>
        <v>2000</v>
      </c>
      <c r="G592" s="14">
        <f>Data_input!$F592*IF(Data_input!$E592&lt;3000,70%,60%)</f>
        <v>1400</v>
      </c>
      <c r="H592" s="14">
        <f>Data_input!$F592*10%</f>
        <v>200</v>
      </c>
      <c r="I592" s="14">
        <f>Data_input!$F592*10%</f>
        <v>200</v>
      </c>
      <c r="J592" s="14">
        <f>SUM(Table1[[#This Row],[COGS]:[OPERATIONAL COST]])</f>
        <v>1800</v>
      </c>
      <c r="K592" s="14">
        <f>Data_input!$F592-Data_input!$G592-Data_input!$H592-Data_input!$I592</f>
        <v>200</v>
      </c>
      <c r="L592" s="15" t="s">
        <v>2946</v>
      </c>
      <c r="M592" s="16" t="str">
        <f>TEXT(Table1[[#This Row],[DATE]],"mmm")</f>
        <v>Mar</v>
      </c>
      <c r="N592" s="7">
        <f t="shared" si="29"/>
        <v>2022</v>
      </c>
      <c r="O592" s="7">
        <f>IF(COUNTIF(B$4:$B592,B592)=1,1,0)</f>
        <v>1</v>
      </c>
      <c r="P592" s="8" t="s">
        <v>2918</v>
      </c>
      <c r="Q592" s="9"/>
    </row>
    <row r="593" spans="1:17" x14ac:dyDescent="0.25">
      <c r="A593" s="17">
        <v>44623</v>
      </c>
      <c r="B593" s="11" t="s">
        <v>491</v>
      </c>
      <c r="C593" s="11" t="s">
        <v>2928</v>
      </c>
      <c r="D593" s="7">
        <v>5</v>
      </c>
      <c r="E593" s="12">
        <f t="shared" si="27"/>
        <v>1000</v>
      </c>
      <c r="F593" s="13">
        <f t="shared" si="28"/>
        <v>5000</v>
      </c>
      <c r="G593" s="14">
        <f>Data_input!$F593*IF(Data_input!$E593&lt;3000,70%,60%)</f>
        <v>3500</v>
      </c>
      <c r="H593" s="14">
        <f>Data_input!$F593*10%</f>
        <v>500</v>
      </c>
      <c r="I593" s="14">
        <f>Data_input!$F593*10%</f>
        <v>500</v>
      </c>
      <c r="J593" s="14">
        <f>SUM(Table1[[#This Row],[COGS]:[OPERATIONAL COST]])</f>
        <v>4500</v>
      </c>
      <c r="K593" s="14">
        <f>Data_input!$F593-Data_input!$G593-Data_input!$H593-Data_input!$I593</f>
        <v>500</v>
      </c>
      <c r="L593" s="8" t="s">
        <v>2947</v>
      </c>
      <c r="M593" s="16" t="str">
        <f>TEXT(Table1[[#This Row],[DATE]],"mmm")</f>
        <v>Mar</v>
      </c>
      <c r="N593" s="7">
        <f t="shared" si="29"/>
        <v>2022</v>
      </c>
      <c r="O593" s="7">
        <f>IF(COUNTIF(B$4:$B593,B593)=1,1,0)</f>
        <v>1</v>
      </c>
      <c r="P593" s="8" t="s">
        <v>2919</v>
      </c>
      <c r="Q593" s="9"/>
    </row>
    <row r="594" spans="1:17" x14ac:dyDescent="0.25">
      <c r="A594" s="17">
        <v>44623</v>
      </c>
      <c r="B594" s="11" t="s">
        <v>492</v>
      </c>
      <c r="C594" s="11" t="s">
        <v>2928</v>
      </c>
      <c r="D594" s="7">
        <v>8</v>
      </c>
      <c r="E594" s="12">
        <f t="shared" si="27"/>
        <v>1000</v>
      </c>
      <c r="F594" s="13">
        <f t="shared" si="28"/>
        <v>8000</v>
      </c>
      <c r="G594" s="14">
        <f>Data_input!$F594*IF(Data_input!$E594&lt;3000,70%,60%)</f>
        <v>5600</v>
      </c>
      <c r="H594" s="14">
        <f>Data_input!$F594*10%</f>
        <v>800</v>
      </c>
      <c r="I594" s="14">
        <f>Data_input!$F594*10%</f>
        <v>800</v>
      </c>
      <c r="J594" s="14">
        <f>SUM(Table1[[#This Row],[COGS]:[OPERATIONAL COST]])</f>
        <v>7200</v>
      </c>
      <c r="K594" s="14">
        <f>Data_input!$F594-Data_input!$G594-Data_input!$H594-Data_input!$I594</f>
        <v>800</v>
      </c>
      <c r="L594" s="15" t="s">
        <v>2945</v>
      </c>
      <c r="M594" s="16" t="str">
        <f>TEXT(Table1[[#This Row],[DATE]],"mmm")</f>
        <v>Mar</v>
      </c>
      <c r="N594" s="7">
        <f t="shared" si="29"/>
        <v>2022</v>
      </c>
      <c r="O594" s="7">
        <f>IF(COUNTIF(B$4:$B594,B594)=1,1,0)</f>
        <v>1</v>
      </c>
      <c r="P594" s="8" t="s">
        <v>2918</v>
      </c>
      <c r="Q594" s="9"/>
    </row>
    <row r="595" spans="1:17" x14ac:dyDescent="0.25">
      <c r="A595" s="17">
        <v>44623</v>
      </c>
      <c r="B595" s="11" t="s">
        <v>493</v>
      </c>
      <c r="C595" s="11" t="s">
        <v>2928</v>
      </c>
      <c r="D595" s="7">
        <v>2</v>
      </c>
      <c r="E595" s="12">
        <f t="shared" si="27"/>
        <v>1000</v>
      </c>
      <c r="F595" s="13">
        <f t="shared" si="28"/>
        <v>2000</v>
      </c>
      <c r="G595" s="14">
        <f>Data_input!$F595*IF(Data_input!$E595&lt;3000,70%,60%)</f>
        <v>1400</v>
      </c>
      <c r="H595" s="14">
        <f>Data_input!$F595*10%</f>
        <v>200</v>
      </c>
      <c r="I595" s="14">
        <f>Data_input!$F595*10%</f>
        <v>200</v>
      </c>
      <c r="J595" s="14">
        <f>SUM(Table1[[#This Row],[COGS]:[OPERATIONAL COST]])</f>
        <v>1800</v>
      </c>
      <c r="K595" s="14">
        <f>Data_input!$F595-Data_input!$G595-Data_input!$H595-Data_input!$I595</f>
        <v>200</v>
      </c>
      <c r="L595" s="8" t="s">
        <v>2943</v>
      </c>
      <c r="M595" s="16" t="str">
        <f>TEXT(Table1[[#This Row],[DATE]],"mmm")</f>
        <v>Mar</v>
      </c>
      <c r="N595" s="7">
        <f t="shared" si="29"/>
        <v>2022</v>
      </c>
      <c r="O595" s="7">
        <f>IF(COUNTIF(B$4:$B595,B595)=1,1,0)</f>
        <v>1</v>
      </c>
      <c r="P595" s="8" t="s">
        <v>2919</v>
      </c>
      <c r="Q595" s="9"/>
    </row>
    <row r="596" spans="1:17" x14ac:dyDescent="0.25">
      <c r="A596" s="17">
        <v>44623</v>
      </c>
      <c r="B596" s="11" t="s">
        <v>494</v>
      </c>
      <c r="C596" s="11" t="s">
        <v>2929</v>
      </c>
      <c r="D596" s="7">
        <v>1</v>
      </c>
      <c r="E596" s="12">
        <f t="shared" si="27"/>
        <v>3200</v>
      </c>
      <c r="F596" s="13">
        <f t="shared" si="28"/>
        <v>3200</v>
      </c>
      <c r="G596" s="14">
        <f>Data_input!$F596*IF(Data_input!$E596&lt;3000,70%,60%)</f>
        <v>1920</v>
      </c>
      <c r="H596" s="14">
        <f>Data_input!$F596*10%</f>
        <v>320</v>
      </c>
      <c r="I596" s="14">
        <f>Data_input!$F596*10%</f>
        <v>320</v>
      </c>
      <c r="J596" s="14">
        <f>SUM(Table1[[#This Row],[COGS]:[OPERATIONAL COST]])</f>
        <v>2560</v>
      </c>
      <c r="K596" s="14">
        <f>Data_input!$F596-Data_input!$G596-Data_input!$H596-Data_input!$I596</f>
        <v>640</v>
      </c>
      <c r="L596" s="15" t="s">
        <v>2948</v>
      </c>
      <c r="M596" s="16" t="str">
        <f>TEXT(Table1[[#This Row],[DATE]],"mmm")</f>
        <v>Mar</v>
      </c>
      <c r="N596" s="7">
        <f t="shared" si="29"/>
        <v>2022</v>
      </c>
      <c r="O596" s="7">
        <f>IF(COUNTIF(B$4:$B596,B596)=1,1,0)</f>
        <v>1</v>
      </c>
      <c r="P596" s="8" t="s">
        <v>2919</v>
      </c>
      <c r="Q596" s="9"/>
    </row>
    <row r="597" spans="1:17" x14ac:dyDescent="0.25">
      <c r="A597" s="17">
        <v>44624</v>
      </c>
      <c r="B597" s="11" t="s">
        <v>495</v>
      </c>
      <c r="C597" s="11" t="s">
        <v>2930</v>
      </c>
      <c r="D597" s="7">
        <v>7</v>
      </c>
      <c r="E597" s="12">
        <f t="shared" si="27"/>
        <v>4000</v>
      </c>
      <c r="F597" s="13">
        <f t="shared" si="28"/>
        <v>28000</v>
      </c>
      <c r="G597" s="14">
        <f>Data_input!$F597*IF(Data_input!$E597&lt;3000,70%,60%)</f>
        <v>16800</v>
      </c>
      <c r="H597" s="14">
        <f>Data_input!$F597*10%</f>
        <v>2800</v>
      </c>
      <c r="I597" s="14">
        <f>Data_input!$F597*10%</f>
        <v>2800</v>
      </c>
      <c r="J597" s="14">
        <f>SUM(Table1[[#This Row],[COGS]:[OPERATIONAL COST]])</f>
        <v>22400</v>
      </c>
      <c r="K597" s="14">
        <f>Data_input!$F597-Data_input!$G597-Data_input!$H597-Data_input!$I597</f>
        <v>5600</v>
      </c>
      <c r="L597" s="8" t="s">
        <v>2944</v>
      </c>
      <c r="M597" s="16" t="str">
        <f>TEXT(Table1[[#This Row],[DATE]],"mmm")</f>
        <v>Mar</v>
      </c>
      <c r="N597" s="7">
        <f t="shared" si="29"/>
        <v>2022</v>
      </c>
      <c r="O597" s="7">
        <f>IF(COUNTIF(B$4:$B597,B597)=1,1,0)</f>
        <v>1</v>
      </c>
      <c r="P597" s="8" t="s">
        <v>2919</v>
      </c>
      <c r="Q597" s="9"/>
    </row>
    <row r="598" spans="1:17" x14ac:dyDescent="0.25">
      <c r="A598" s="17">
        <v>44624</v>
      </c>
      <c r="B598" s="11" t="s">
        <v>496</v>
      </c>
      <c r="C598" s="11" t="s">
        <v>2930</v>
      </c>
      <c r="D598" s="7">
        <v>8</v>
      </c>
      <c r="E598" s="12">
        <f t="shared" si="27"/>
        <v>4000</v>
      </c>
      <c r="F598" s="13">
        <f t="shared" si="28"/>
        <v>32000</v>
      </c>
      <c r="G598" s="14">
        <f>Data_input!$F598*IF(Data_input!$E598&lt;3000,70%,60%)</f>
        <v>19200</v>
      </c>
      <c r="H598" s="14">
        <f>Data_input!$F598*10%</f>
        <v>3200</v>
      </c>
      <c r="I598" s="14">
        <f>Data_input!$F598*10%</f>
        <v>3200</v>
      </c>
      <c r="J598" s="14">
        <f>SUM(Table1[[#This Row],[COGS]:[OPERATIONAL COST]])</f>
        <v>25600</v>
      </c>
      <c r="K598" s="14">
        <f>Data_input!$F598-Data_input!$G598-Data_input!$H598-Data_input!$I598</f>
        <v>6400</v>
      </c>
      <c r="L598" s="15" t="s">
        <v>2945</v>
      </c>
      <c r="M598" s="16" t="str">
        <f>TEXT(Table1[[#This Row],[DATE]],"mmm")</f>
        <v>Mar</v>
      </c>
      <c r="N598" s="7">
        <f t="shared" si="29"/>
        <v>2022</v>
      </c>
      <c r="O598" s="7">
        <f>IF(COUNTIF(B$4:$B598,B598)=1,1,0)</f>
        <v>1</v>
      </c>
      <c r="P598" s="8" t="s">
        <v>2919</v>
      </c>
      <c r="Q598" s="9"/>
    </row>
    <row r="599" spans="1:17" x14ac:dyDescent="0.25">
      <c r="A599" s="17">
        <v>44624</v>
      </c>
      <c r="B599" s="11" t="s">
        <v>497</v>
      </c>
      <c r="C599" s="11" t="s">
        <v>2930</v>
      </c>
      <c r="D599" s="7">
        <v>1</v>
      </c>
      <c r="E599" s="12">
        <f t="shared" si="27"/>
        <v>4000</v>
      </c>
      <c r="F599" s="13">
        <f t="shared" si="28"/>
        <v>4000</v>
      </c>
      <c r="G599" s="14">
        <f>Data_input!$F599*IF(Data_input!$E599&lt;3000,70%,60%)</f>
        <v>2400</v>
      </c>
      <c r="H599" s="14">
        <f>Data_input!$F599*10%</f>
        <v>400</v>
      </c>
      <c r="I599" s="14">
        <f>Data_input!$F599*10%</f>
        <v>400</v>
      </c>
      <c r="J599" s="14">
        <f>SUM(Table1[[#This Row],[COGS]:[OPERATIONAL COST]])</f>
        <v>3200</v>
      </c>
      <c r="K599" s="14">
        <f>Data_input!$F599-Data_input!$G599-Data_input!$H599-Data_input!$I599</f>
        <v>800</v>
      </c>
      <c r="L599" s="8" t="s">
        <v>2943</v>
      </c>
      <c r="M599" s="16" t="str">
        <f>TEXT(Table1[[#This Row],[DATE]],"mmm")</f>
        <v>Mar</v>
      </c>
      <c r="N599" s="7">
        <f t="shared" si="29"/>
        <v>2022</v>
      </c>
      <c r="O599" s="7">
        <f>IF(COUNTIF(B$4:$B599,B599)=1,1,0)</f>
        <v>1</v>
      </c>
      <c r="P599" s="8" t="s">
        <v>2919</v>
      </c>
      <c r="Q599" s="9"/>
    </row>
    <row r="600" spans="1:17" x14ac:dyDescent="0.25">
      <c r="A600" s="17">
        <v>44624</v>
      </c>
      <c r="B600" s="11" t="s">
        <v>498</v>
      </c>
      <c r="C600" s="11" t="s">
        <v>2924</v>
      </c>
      <c r="D600" s="7">
        <v>2</v>
      </c>
      <c r="E600" s="12">
        <f t="shared" si="27"/>
        <v>3500</v>
      </c>
      <c r="F600" s="13">
        <f t="shared" si="28"/>
        <v>7000</v>
      </c>
      <c r="G600" s="14">
        <f>Data_input!$F600*IF(Data_input!$E600&lt;3000,70%,60%)</f>
        <v>4200</v>
      </c>
      <c r="H600" s="14">
        <f>Data_input!$F600*10%</f>
        <v>700</v>
      </c>
      <c r="I600" s="14">
        <f>Data_input!$F600*10%</f>
        <v>700</v>
      </c>
      <c r="J600" s="14">
        <f>SUM(Table1[[#This Row],[COGS]:[OPERATIONAL COST]])</f>
        <v>5600</v>
      </c>
      <c r="K600" s="14">
        <f>Data_input!$F600-Data_input!$G600-Data_input!$H600-Data_input!$I600</f>
        <v>1400</v>
      </c>
      <c r="L600" s="15" t="s">
        <v>2948</v>
      </c>
      <c r="M600" s="16" t="str">
        <f>TEXT(Table1[[#This Row],[DATE]],"mmm")</f>
        <v>Mar</v>
      </c>
      <c r="N600" s="7">
        <f t="shared" si="29"/>
        <v>2022</v>
      </c>
      <c r="O600" s="7">
        <f>IF(COUNTIF(B$4:$B600,B600)=1,1,0)</f>
        <v>1</v>
      </c>
      <c r="P600" s="8" t="s">
        <v>2919</v>
      </c>
      <c r="Q600" s="9"/>
    </row>
    <row r="601" spans="1:17" x14ac:dyDescent="0.25">
      <c r="A601" s="17">
        <v>44624</v>
      </c>
      <c r="B601" s="11" t="s">
        <v>499</v>
      </c>
      <c r="C601" s="11" t="s">
        <v>2925</v>
      </c>
      <c r="D601" s="7">
        <v>4</v>
      </c>
      <c r="E601" s="12">
        <f t="shared" si="27"/>
        <v>1200</v>
      </c>
      <c r="F601" s="13">
        <f t="shared" si="28"/>
        <v>4800</v>
      </c>
      <c r="G601" s="14">
        <f>Data_input!$F601*IF(Data_input!$E601&lt;3000,70%,60%)</f>
        <v>3360</v>
      </c>
      <c r="H601" s="14">
        <f>Data_input!$F601*10%</f>
        <v>480</v>
      </c>
      <c r="I601" s="14">
        <f>Data_input!$F601*10%</f>
        <v>480</v>
      </c>
      <c r="J601" s="14">
        <f>SUM(Table1[[#This Row],[COGS]:[OPERATIONAL COST]])</f>
        <v>4320</v>
      </c>
      <c r="K601" s="14">
        <f>Data_input!$F601-Data_input!$G601-Data_input!$H601-Data_input!$I601</f>
        <v>480</v>
      </c>
      <c r="L601" s="8" t="s">
        <v>2944</v>
      </c>
      <c r="M601" s="16" t="str">
        <f>TEXT(Table1[[#This Row],[DATE]],"mmm")</f>
        <v>Mar</v>
      </c>
      <c r="N601" s="7">
        <f t="shared" si="29"/>
        <v>2022</v>
      </c>
      <c r="O601" s="7">
        <f>IF(COUNTIF(B$4:$B601,B601)=1,1,0)</f>
        <v>1</v>
      </c>
      <c r="P601" s="8" t="s">
        <v>2919</v>
      </c>
      <c r="Q601" s="9"/>
    </row>
    <row r="602" spans="1:17" x14ac:dyDescent="0.25">
      <c r="A602" s="17">
        <v>44624</v>
      </c>
      <c r="B602" s="11" t="s">
        <v>500</v>
      </c>
      <c r="C602" s="11" t="s">
        <v>2926</v>
      </c>
      <c r="D602" s="7">
        <v>6</v>
      </c>
      <c r="E602" s="12">
        <f t="shared" si="27"/>
        <v>450</v>
      </c>
      <c r="F602" s="13">
        <f t="shared" si="28"/>
        <v>2700</v>
      </c>
      <c r="G602" s="14">
        <f>Data_input!$F602*IF(Data_input!$E602&lt;3000,70%,60%)</f>
        <v>1889.9999999999998</v>
      </c>
      <c r="H602" s="14">
        <f>Data_input!$F602*10%</f>
        <v>270</v>
      </c>
      <c r="I602" s="14">
        <f>Data_input!$F602*10%</f>
        <v>270</v>
      </c>
      <c r="J602" s="14">
        <f>SUM(Table1[[#This Row],[COGS]:[OPERATIONAL COST]])</f>
        <v>2430</v>
      </c>
      <c r="K602" s="14">
        <f>Data_input!$F602-Data_input!$G602-Data_input!$H602-Data_input!$I602</f>
        <v>270.00000000000023</v>
      </c>
      <c r="L602" s="15" t="s">
        <v>2946</v>
      </c>
      <c r="M602" s="16" t="str">
        <f>TEXT(Table1[[#This Row],[DATE]],"mmm")</f>
        <v>Mar</v>
      </c>
      <c r="N602" s="7">
        <f t="shared" si="29"/>
        <v>2022</v>
      </c>
      <c r="O602" s="7">
        <f>IF(COUNTIF(B$4:$B602,B602)=1,1,0)</f>
        <v>1</v>
      </c>
      <c r="P602" s="8" t="s">
        <v>2918</v>
      </c>
      <c r="Q602" s="9"/>
    </row>
    <row r="603" spans="1:17" x14ac:dyDescent="0.25">
      <c r="A603" s="17">
        <v>44624</v>
      </c>
      <c r="B603" s="11" t="s">
        <v>501</v>
      </c>
      <c r="C603" s="11" t="s">
        <v>2927</v>
      </c>
      <c r="D603" s="7">
        <v>7</v>
      </c>
      <c r="E603" s="12">
        <f t="shared" si="27"/>
        <v>500</v>
      </c>
      <c r="F603" s="13">
        <f t="shared" si="28"/>
        <v>3500</v>
      </c>
      <c r="G603" s="14">
        <f>Data_input!$F603*IF(Data_input!$E603&lt;3000,70%,60%)</f>
        <v>2450</v>
      </c>
      <c r="H603" s="14">
        <f>Data_input!$F603*10%</f>
        <v>350</v>
      </c>
      <c r="I603" s="14">
        <f>Data_input!$F603*10%</f>
        <v>350</v>
      </c>
      <c r="J603" s="14">
        <f>SUM(Table1[[#This Row],[COGS]:[OPERATIONAL COST]])</f>
        <v>3150</v>
      </c>
      <c r="K603" s="14">
        <f>Data_input!$F603-Data_input!$G603-Data_input!$H603-Data_input!$I603</f>
        <v>350</v>
      </c>
      <c r="L603" s="8" t="s">
        <v>2947</v>
      </c>
      <c r="M603" s="16" t="str">
        <f>TEXT(Table1[[#This Row],[DATE]],"mmm")</f>
        <v>Mar</v>
      </c>
      <c r="N603" s="7">
        <f t="shared" si="29"/>
        <v>2022</v>
      </c>
      <c r="O603" s="7">
        <f>IF(COUNTIF(B$4:$B603,B603)=1,1,0)</f>
        <v>1</v>
      </c>
      <c r="P603" s="8" t="s">
        <v>2919</v>
      </c>
      <c r="Q603" s="9"/>
    </row>
    <row r="604" spans="1:17" x14ac:dyDescent="0.25">
      <c r="A604" s="17">
        <v>44624</v>
      </c>
      <c r="B604" s="11" t="s">
        <v>502</v>
      </c>
      <c r="C604" s="11" t="s">
        <v>2928</v>
      </c>
      <c r="D604" s="7">
        <v>4</v>
      </c>
      <c r="E604" s="12">
        <f t="shared" si="27"/>
        <v>1000</v>
      </c>
      <c r="F604" s="13">
        <f t="shared" si="28"/>
        <v>4000</v>
      </c>
      <c r="G604" s="14">
        <f>Data_input!$F604*IF(Data_input!$E604&lt;3000,70%,60%)</f>
        <v>2800</v>
      </c>
      <c r="H604" s="14">
        <f>Data_input!$F604*10%</f>
        <v>400</v>
      </c>
      <c r="I604" s="14">
        <f>Data_input!$F604*10%</f>
        <v>400</v>
      </c>
      <c r="J604" s="14">
        <f>SUM(Table1[[#This Row],[COGS]:[OPERATIONAL COST]])</f>
        <v>3600</v>
      </c>
      <c r="K604" s="14">
        <f>Data_input!$F604-Data_input!$G604-Data_input!$H604-Data_input!$I604</f>
        <v>400</v>
      </c>
      <c r="L604" s="15" t="s">
        <v>2943</v>
      </c>
      <c r="M604" s="16" t="str">
        <f>TEXT(Table1[[#This Row],[DATE]],"mmm")</f>
        <v>Mar</v>
      </c>
      <c r="N604" s="7">
        <f t="shared" si="29"/>
        <v>2022</v>
      </c>
      <c r="O604" s="7">
        <f>IF(COUNTIF(B$4:$B604,B604)=1,1,0)</f>
        <v>1</v>
      </c>
      <c r="P604" s="8" t="s">
        <v>2919</v>
      </c>
      <c r="Q604" s="9"/>
    </row>
    <row r="605" spans="1:17" x14ac:dyDescent="0.25">
      <c r="A605" s="17">
        <v>44624</v>
      </c>
      <c r="B605" s="11" t="s">
        <v>502</v>
      </c>
      <c r="C605" s="11" t="s">
        <v>2928</v>
      </c>
      <c r="D605" s="7">
        <v>1</v>
      </c>
      <c r="E605" s="12">
        <f t="shared" si="27"/>
        <v>1000</v>
      </c>
      <c r="F605" s="13">
        <f t="shared" si="28"/>
        <v>1000</v>
      </c>
      <c r="G605" s="14">
        <f>Data_input!$F605*IF(Data_input!$E605&lt;3000,70%,60%)</f>
        <v>700</v>
      </c>
      <c r="H605" s="14">
        <f>Data_input!$F605*10%</f>
        <v>100</v>
      </c>
      <c r="I605" s="14">
        <f>Data_input!$F605*10%</f>
        <v>100</v>
      </c>
      <c r="J605" s="14">
        <f>SUM(Table1[[#This Row],[COGS]:[OPERATIONAL COST]])</f>
        <v>900</v>
      </c>
      <c r="K605" s="14">
        <f>Data_input!$F605-Data_input!$G605-Data_input!$H605-Data_input!$I605</f>
        <v>100</v>
      </c>
      <c r="L605" s="8" t="s">
        <v>2943</v>
      </c>
      <c r="M605" s="16" t="str">
        <f>TEXT(Table1[[#This Row],[DATE]],"mmm")</f>
        <v>Mar</v>
      </c>
      <c r="N605" s="7">
        <f t="shared" si="29"/>
        <v>2022</v>
      </c>
      <c r="O605" s="7">
        <f>IF(COUNTIF(B$4:$B605,B605)=1,1,0)</f>
        <v>0</v>
      </c>
      <c r="P605" s="8" t="s">
        <v>2919</v>
      </c>
      <c r="Q605" s="9"/>
    </row>
    <row r="606" spans="1:17" x14ac:dyDescent="0.25">
      <c r="A606" s="17">
        <v>44624</v>
      </c>
      <c r="B606" s="11" t="s">
        <v>502</v>
      </c>
      <c r="C606" s="11" t="s">
        <v>2930</v>
      </c>
      <c r="D606" s="7">
        <v>2</v>
      </c>
      <c r="E606" s="12">
        <f t="shared" si="27"/>
        <v>4000</v>
      </c>
      <c r="F606" s="13">
        <f t="shared" si="28"/>
        <v>8000</v>
      </c>
      <c r="G606" s="14">
        <f>Data_input!$F606*IF(Data_input!$E606&lt;3000,70%,60%)</f>
        <v>4800</v>
      </c>
      <c r="H606" s="14">
        <f>Data_input!$F606*10%</f>
        <v>800</v>
      </c>
      <c r="I606" s="14">
        <f>Data_input!$F606*10%</f>
        <v>800</v>
      </c>
      <c r="J606" s="14">
        <f>SUM(Table1[[#This Row],[COGS]:[OPERATIONAL COST]])</f>
        <v>6400</v>
      </c>
      <c r="K606" s="14">
        <f>Data_input!$F606-Data_input!$G606-Data_input!$H606-Data_input!$I606</f>
        <v>1600</v>
      </c>
      <c r="L606" s="15" t="s">
        <v>2943</v>
      </c>
      <c r="M606" s="16" t="str">
        <f>TEXT(Table1[[#This Row],[DATE]],"mmm")</f>
        <v>Mar</v>
      </c>
      <c r="N606" s="7">
        <f t="shared" si="29"/>
        <v>2022</v>
      </c>
      <c r="O606" s="7">
        <f>IF(COUNTIF(B$4:$B606,B606)=1,1,0)</f>
        <v>0</v>
      </c>
      <c r="P606" s="8" t="s">
        <v>2919</v>
      </c>
      <c r="Q606" s="9"/>
    </row>
    <row r="607" spans="1:17" x14ac:dyDescent="0.25">
      <c r="A607" s="17">
        <v>44625</v>
      </c>
      <c r="B607" s="11" t="s">
        <v>503</v>
      </c>
      <c r="C607" s="11" t="s">
        <v>2920</v>
      </c>
      <c r="D607" s="7">
        <v>1</v>
      </c>
      <c r="E607" s="12">
        <f t="shared" si="27"/>
        <v>1000</v>
      </c>
      <c r="F607" s="13">
        <f t="shared" si="28"/>
        <v>1000</v>
      </c>
      <c r="G607" s="14">
        <f>Data_input!$F607*IF(Data_input!$E607&lt;3000,70%,60%)</f>
        <v>700</v>
      </c>
      <c r="H607" s="14">
        <f>Data_input!$F607*10%</f>
        <v>100</v>
      </c>
      <c r="I607" s="14">
        <f>Data_input!$F607*10%</f>
        <v>100</v>
      </c>
      <c r="J607" s="14">
        <f>SUM(Table1[[#This Row],[COGS]:[OPERATIONAL COST]])</f>
        <v>900</v>
      </c>
      <c r="K607" s="14">
        <f>Data_input!$F607-Data_input!$G607-Data_input!$H607-Data_input!$I607</f>
        <v>100</v>
      </c>
      <c r="L607" s="8" t="s">
        <v>2944</v>
      </c>
      <c r="M607" s="16" t="str">
        <f>TEXT(Table1[[#This Row],[DATE]],"mmm")</f>
        <v>Mar</v>
      </c>
      <c r="N607" s="7">
        <f t="shared" si="29"/>
        <v>2022</v>
      </c>
      <c r="O607" s="7">
        <f>IF(COUNTIF(B$4:$B607,B607)=1,1,0)</f>
        <v>1</v>
      </c>
      <c r="P607" s="8" t="s">
        <v>2919</v>
      </c>
      <c r="Q607" s="9"/>
    </row>
    <row r="608" spans="1:17" x14ac:dyDescent="0.25">
      <c r="A608" s="17">
        <v>44625</v>
      </c>
      <c r="B608" s="11" t="s">
        <v>504</v>
      </c>
      <c r="C608" s="11" t="s">
        <v>2923</v>
      </c>
      <c r="D608" s="7">
        <v>6</v>
      </c>
      <c r="E608" s="12">
        <f t="shared" si="27"/>
        <v>2500</v>
      </c>
      <c r="F608" s="13">
        <f t="shared" si="28"/>
        <v>15000</v>
      </c>
      <c r="G608" s="14">
        <f>Data_input!$F608*IF(Data_input!$E608&lt;3000,70%,60%)</f>
        <v>10500</v>
      </c>
      <c r="H608" s="14">
        <f>Data_input!$F608*10%</f>
        <v>1500</v>
      </c>
      <c r="I608" s="14">
        <f>Data_input!$F608*10%</f>
        <v>1500</v>
      </c>
      <c r="J608" s="14">
        <f>SUM(Table1[[#This Row],[COGS]:[OPERATIONAL COST]])</f>
        <v>13500</v>
      </c>
      <c r="K608" s="14">
        <f>Data_input!$F608-Data_input!$G608-Data_input!$H608-Data_input!$I608</f>
        <v>1500</v>
      </c>
      <c r="L608" s="15" t="s">
        <v>2946</v>
      </c>
      <c r="M608" s="16" t="str">
        <f>TEXT(Table1[[#This Row],[DATE]],"mmm")</f>
        <v>Mar</v>
      </c>
      <c r="N608" s="7">
        <f t="shared" si="29"/>
        <v>2022</v>
      </c>
      <c r="O608" s="7">
        <f>IF(COUNTIF(B$4:$B608,B608)=1,1,0)</f>
        <v>1</v>
      </c>
      <c r="P608" s="8" t="s">
        <v>2918</v>
      </c>
      <c r="Q608" s="9"/>
    </row>
    <row r="609" spans="1:17" x14ac:dyDescent="0.25">
      <c r="A609" s="17">
        <v>44625</v>
      </c>
      <c r="B609" s="11" t="s">
        <v>505</v>
      </c>
      <c r="C609" s="11" t="s">
        <v>2920</v>
      </c>
      <c r="D609" s="7">
        <v>1</v>
      </c>
      <c r="E609" s="12">
        <f t="shared" si="27"/>
        <v>1000</v>
      </c>
      <c r="F609" s="13">
        <f t="shared" si="28"/>
        <v>1000</v>
      </c>
      <c r="G609" s="14">
        <f>Data_input!$F609*IF(Data_input!$E609&lt;3000,70%,60%)</f>
        <v>700</v>
      </c>
      <c r="H609" s="14">
        <f>Data_input!$F609*10%</f>
        <v>100</v>
      </c>
      <c r="I609" s="14">
        <f>Data_input!$F609*10%</f>
        <v>100</v>
      </c>
      <c r="J609" s="14">
        <f>SUM(Table1[[#This Row],[COGS]:[OPERATIONAL COST]])</f>
        <v>900</v>
      </c>
      <c r="K609" s="14">
        <f>Data_input!$F609-Data_input!$G609-Data_input!$H609-Data_input!$I609</f>
        <v>100</v>
      </c>
      <c r="L609" s="8" t="s">
        <v>2947</v>
      </c>
      <c r="M609" s="16" t="str">
        <f>TEXT(Table1[[#This Row],[DATE]],"mmm")</f>
        <v>Mar</v>
      </c>
      <c r="N609" s="7">
        <f t="shared" si="29"/>
        <v>2022</v>
      </c>
      <c r="O609" s="7">
        <f>IF(COUNTIF(B$4:$B609,B609)=1,1,0)</f>
        <v>1</v>
      </c>
      <c r="P609" s="8" t="s">
        <v>2919</v>
      </c>
      <c r="Q609" s="9"/>
    </row>
    <row r="610" spans="1:17" x14ac:dyDescent="0.25">
      <c r="A610" s="17">
        <v>44625</v>
      </c>
      <c r="B610" s="11" t="s">
        <v>506</v>
      </c>
      <c r="C610" s="11" t="s">
        <v>2923</v>
      </c>
      <c r="D610" s="7">
        <v>1</v>
      </c>
      <c r="E610" s="12">
        <f t="shared" si="27"/>
        <v>2500</v>
      </c>
      <c r="F610" s="13">
        <f t="shared" si="28"/>
        <v>2500</v>
      </c>
      <c r="G610" s="14">
        <f>Data_input!$F610*IF(Data_input!$E610&lt;3000,70%,60%)</f>
        <v>1750</v>
      </c>
      <c r="H610" s="14">
        <f>Data_input!$F610*10%</f>
        <v>250</v>
      </c>
      <c r="I610" s="14">
        <f>Data_input!$F610*10%</f>
        <v>250</v>
      </c>
      <c r="J610" s="14">
        <f>SUM(Table1[[#This Row],[COGS]:[OPERATIONAL COST]])</f>
        <v>2250</v>
      </c>
      <c r="K610" s="14">
        <f>Data_input!$F610-Data_input!$G610-Data_input!$H610-Data_input!$I610</f>
        <v>250</v>
      </c>
      <c r="L610" s="15" t="s">
        <v>2948</v>
      </c>
      <c r="M610" s="16" t="str">
        <f>TEXT(Table1[[#This Row],[DATE]],"mmm")</f>
        <v>Mar</v>
      </c>
      <c r="N610" s="7">
        <f t="shared" si="29"/>
        <v>2022</v>
      </c>
      <c r="O610" s="7">
        <f>IF(COUNTIF(B$4:$B610,B610)=1,1,0)</f>
        <v>1</v>
      </c>
      <c r="P610" s="8" t="s">
        <v>2918</v>
      </c>
      <c r="Q610" s="9"/>
    </row>
    <row r="611" spans="1:17" x14ac:dyDescent="0.25">
      <c r="A611" s="17">
        <v>44625</v>
      </c>
      <c r="B611" s="11" t="s">
        <v>507</v>
      </c>
      <c r="C611" s="11" t="s">
        <v>2930</v>
      </c>
      <c r="D611" s="7">
        <v>1</v>
      </c>
      <c r="E611" s="12">
        <f t="shared" si="27"/>
        <v>4000</v>
      </c>
      <c r="F611" s="13">
        <f t="shared" si="28"/>
        <v>4000</v>
      </c>
      <c r="G611" s="14">
        <f>Data_input!$F611*IF(Data_input!$E611&lt;3000,70%,60%)</f>
        <v>2400</v>
      </c>
      <c r="H611" s="14">
        <f>Data_input!$F611*10%</f>
        <v>400</v>
      </c>
      <c r="I611" s="14">
        <f>Data_input!$F611*10%</f>
        <v>400</v>
      </c>
      <c r="J611" s="14">
        <f>SUM(Table1[[#This Row],[COGS]:[OPERATIONAL COST]])</f>
        <v>3200</v>
      </c>
      <c r="K611" s="14">
        <f>Data_input!$F611-Data_input!$G611-Data_input!$H611-Data_input!$I611</f>
        <v>800</v>
      </c>
      <c r="L611" s="8" t="s">
        <v>2944</v>
      </c>
      <c r="M611" s="16" t="str">
        <f>TEXT(Table1[[#This Row],[DATE]],"mmm")</f>
        <v>Mar</v>
      </c>
      <c r="N611" s="7">
        <f t="shared" si="29"/>
        <v>2022</v>
      </c>
      <c r="O611" s="7">
        <f>IF(COUNTIF(B$4:$B611,B611)=1,1,0)</f>
        <v>1</v>
      </c>
      <c r="P611" s="8" t="s">
        <v>2918</v>
      </c>
      <c r="Q611" s="9"/>
    </row>
    <row r="612" spans="1:17" x14ac:dyDescent="0.25">
      <c r="A612" s="17">
        <v>44625</v>
      </c>
      <c r="B612" s="11" t="s">
        <v>508</v>
      </c>
      <c r="C612" s="11" t="s">
        <v>2924</v>
      </c>
      <c r="D612" s="7">
        <v>3</v>
      </c>
      <c r="E612" s="12">
        <f t="shared" si="27"/>
        <v>3500</v>
      </c>
      <c r="F612" s="13">
        <f t="shared" si="28"/>
        <v>10500</v>
      </c>
      <c r="G612" s="14">
        <f>Data_input!$F612*IF(Data_input!$E612&lt;3000,70%,60%)</f>
        <v>6300</v>
      </c>
      <c r="H612" s="14">
        <f>Data_input!$F612*10%</f>
        <v>1050</v>
      </c>
      <c r="I612" s="14">
        <f>Data_input!$F612*10%</f>
        <v>1050</v>
      </c>
      <c r="J612" s="14">
        <f>SUM(Table1[[#This Row],[COGS]:[OPERATIONAL COST]])</f>
        <v>8400</v>
      </c>
      <c r="K612" s="14">
        <f>Data_input!$F612-Data_input!$G612-Data_input!$H612-Data_input!$I612</f>
        <v>2100</v>
      </c>
      <c r="L612" s="15" t="s">
        <v>2946</v>
      </c>
      <c r="M612" s="16" t="str">
        <f>TEXT(Table1[[#This Row],[DATE]],"mmm")</f>
        <v>Mar</v>
      </c>
      <c r="N612" s="7">
        <f t="shared" si="29"/>
        <v>2022</v>
      </c>
      <c r="O612" s="7">
        <f>IF(COUNTIF(B$4:$B612,B612)=1,1,0)</f>
        <v>1</v>
      </c>
      <c r="P612" s="8" t="s">
        <v>2918</v>
      </c>
      <c r="Q612" s="9"/>
    </row>
    <row r="613" spans="1:17" x14ac:dyDescent="0.25">
      <c r="A613" s="17">
        <v>44625</v>
      </c>
      <c r="B613" s="11" t="s">
        <v>509</v>
      </c>
      <c r="C613" s="11" t="s">
        <v>2925</v>
      </c>
      <c r="D613" s="7">
        <v>4</v>
      </c>
      <c r="E613" s="12">
        <f t="shared" si="27"/>
        <v>1200</v>
      </c>
      <c r="F613" s="13">
        <f t="shared" si="28"/>
        <v>4800</v>
      </c>
      <c r="G613" s="14">
        <f>Data_input!$F613*IF(Data_input!$E613&lt;3000,70%,60%)</f>
        <v>3360</v>
      </c>
      <c r="H613" s="14">
        <f>Data_input!$F613*10%</f>
        <v>480</v>
      </c>
      <c r="I613" s="14">
        <f>Data_input!$F613*10%</f>
        <v>480</v>
      </c>
      <c r="J613" s="14">
        <f>SUM(Table1[[#This Row],[COGS]:[OPERATIONAL COST]])</f>
        <v>4320</v>
      </c>
      <c r="K613" s="14">
        <f>Data_input!$F613-Data_input!$G613-Data_input!$H613-Data_input!$I613</f>
        <v>480</v>
      </c>
      <c r="L613" s="8" t="s">
        <v>2947</v>
      </c>
      <c r="M613" s="16" t="str">
        <f>TEXT(Table1[[#This Row],[DATE]],"mmm")</f>
        <v>Mar</v>
      </c>
      <c r="N613" s="7">
        <f t="shared" si="29"/>
        <v>2022</v>
      </c>
      <c r="O613" s="7">
        <f>IF(COUNTIF(B$4:$B613,B613)=1,1,0)</f>
        <v>1</v>
      </c>
      <c r="P613" s="8" t="s">
        <v>2919</v>
      </c>
      <c r="Q613" s="9"/>
    </row>
    <row r="614" spans="1:17" x14ac:dyDescent="0.25">
      <c r="A614" s="17">
        <v>44625</v>
      </c>
      <c r="B614" s="11" t="s">
        <v>510</v>
      </c>
      <c r="C614" s="11" t="s">
        <v>2926</v>
      </c>
      <c r="D614" s="7">
        <v>1</v>
      </c>
      <c r="E614" s="12">
        <f t="shared" si="27"/>
        <v>450</v>
      </c>
      <c r="F614" s="13">
        <f t="shared" si="28"/>
        <v>450</v>
      </c>
      <c r="G614" s="14">
        <f>Data_input!$F614*IF(Data_input!$E614&lt;3000,70%,60%)</f>
        <v>315</v>
      </c>
      <c r="H614" s="14">
        <f>Data_input!$F614*10%</f>
        <v>45</v>
      </c>
      <c r="I614" s="14">
        <f>Data_input!$F614*10%</f>
        <v>45</v>
      </c>
      <c r="J614" s="14">
        <f>SUM(Table1[[#This Row],[COGS]:[OPERATIONAL COST]])</f>
        <v>405</v>
      </c>
      <c r="K614" s="14">
        <f>Data_input!$F614-Data_input!$G614-Data_input!$H614-Data_input!$I614</f>
        <v>45</v>
      </c>
      <c r="L614" s="15" t="s">
        <v>2945</v>
      </c>
      <c r="M614" s="16" t="str">
        <f>TEXT(Table1[[#This Row],[DATE]],"mmm")</f>
        <v>Mar</v>
      </c>
      <c r="N614" s="7">
        <f t="shared" si="29"/>
        <v>2022</v>
      </c>
      <c r="O614" s="7">
        <f>IF(COUNTIF(B$4:$B614,B614)=1,1,0)</f>
        <v>1</v>
      </c>
      <c r="P614" s="8" t="s">
        <v>2918</v>
      </c>
      <c r="Q614" s="9"/>
    </row>
    <row r="615" spans="1:17" x14ac:dyDescent="0.25">
      <c r="A615" s="17">
        <v>44625</v>
      </c>
      <c r="B615" s="11" t="s">
        <v>510</v>
      </c>
      <c r="C615" s="11" t="s">
        <v>2920</v>
      </c>
      <c r="D615" s="7">
        <v>2</v>
      </c>
      <c r="E615" s="12">
        <f t="shared" si="27"/>
        <v>1000</v>
      </c>
      <c r="F615" s="13">
        <f t="shared" si="28"/>
        <v>2000</v>
      </c>
      <c r="G615" s="14">
        <f>Data_input!$F615*IF(Data_input!$E615&lt;3000,70%,60%)</f>
        <v>1400</v>
      </c>
      <c r="H615" s="14">
        <f>Data_input!$F615*10%</f>
        <v>200</v>
      </c>
      <c r="I615" s="14">
        <f>Data_input!$F615*10%</f>
        <v>200</v>
      </c>
      <c r="J615" s="14">
        <f>SUM(Table1[[#This Row],[COGS]:[OPERATIONAL COST]])</f>
        <v>1800</v>
      </c>
      <c r="K615" s="14">
        <f>Data_input!$F615-Data_input!$G615-Data_input!$H615-Data_input!$I615</f>
        <v>200</v>
      </c>
      <c r="L615" s="8" t="s">
        <v>2945</v>
      </c>
      <c r="M615" s="16" t="str">
        <f>TEXT(Table1[[#This Row],[DATE]],"mmm")</f>
        <v>Mar</v>
      </c>
      <c r="N615" s="7">
        <f t="shared" si="29"/>
        <v>2022</v>
      </c>
      <c r="O615" s="7">
        <f>IF(COUNTIF(B$4:$B615,B615)=1,1,0)</f>
        <v>0</v>
      </c>
      <c r="P615" s="8" t="s">
        <v>2918</v>
      </c>
      <c r="Q615" s="9"/>
    </row>
    <row r="616" spans="1:17" x14ac:dyDescent="0.25">
      <c r="A616" s="17">
        <v>44625</v>
      </c>
      <c r="B616" s="11" t="s">
        <v>510</v>
      </c>
      <c r="C616" s="11" t="s">
        <v>2930</v>
      </c>
      <c r="D616" s="7">
        <v>1</v>
      </c>
      <c r="E616" s="12">
        <f t="shared" si="27"/>
        <v>4000</v>
      </c>
      <c r="F616" s="13">
        <f t="shared" si="28"/>
        <v>4000</v>
      </c>
      <c r="G616" s="14">
        <f>Data_input!$F616*IF(Data_input!$E616&lt;3000,70%,60%)</f>
        <v>2400</v>
      </c>
      <c r="H616" s="14">
        <f>Data_input!$F616*10%</f>
        <v>400</v>
      </c>
      <c r="I616" s="14">
        <f>Data_input!$F616*10%</f>
        <v>400</v>
      </c>
      <c r="J616" s="14">
        <f>SUM(Table1[[#This Row],[COGS]:[OPERATIONAL COST]])</f>
        <v>3200</v>
      </c>
      <c r="K616" s="14">
        <f>Data_input!$F616-Data_input!$G616-Data_input!$H616-Data_input!$I616</f>
        <v>800</v>
      </c>
      <c r="L616" s="15" t="s">
        <v>2945</v>
      </c>
      <c r="M616" s="16" t="str">
        <f>TEXT(Table1[[#This Row],[DATE]],"mmm")</f>
        <v>Mar</v>
      </c>
      <c r="N616" s="7">
        <f t="shared" si="29"/>
        <v>2022</v>
      </c>
      <c r="O616" s="7">
        <f>IF(COUNTIF(B$4:$B616,B616)=1,1,0)</f>
        <v>0</v>
      </c>
      <c r="P616" s="8" t="s">
        <v>2918</v>
      </c>
      <c r="Q616" s="9"/>
    </row>
    <row r="617" spans="1:17" x14ac:dyDescent="0.25">
      <c r="A617" s="17">
        <v>44625</v>
      </c>
      <c r="B617" s="11" t="s">
        <v>510</v>
      </c>
      <c r="C617" s="11" t="s">
        <v>2923</v>
      </c>
      <c r="D617" s="7">
        <v>1</v>
      </c>
      <c r="E617" s="12">
        <f t="shared" si="27"/>
        <v>2500</v>
      </c>
      <c r="F617" s="13">
        <f t="shared" si="28"/>
        <v>2500</v>
      </c>
      <c r="G617" s="14">
        <f>Data_input!$F617*IF(Data_input!$E617&lt;3000,70%,60%)</f>
        <v>1750</v>
      </c>
      <c r="H617" s="14">
        <f>Data_input!$F617*10%</f>
        <v>250</v>
      </c>
      <c r="I617" s="14">
        <f>Data_input!$F617*10%</f>
        <v>250</v>
      </c>
      <c r="J617" s="14">
        <f>SUM(Table1[[#This Row],[COGS]:[OPERATIONAL COST]])</f>
        <v>2250</v>
      </c>
      <c r="K617" s="14">
        <f>Data_input!$F617-Data_input!$G617-Data_input!$H617-Data_input!$I617</f>
        <v>250</v>
      </c>
      <c r="L617" s="8" t="s">
        <v>2945</v>
      </c>
      <c r="M617" s="16" t="str">
        <f>TEXT(Table1[[#This Row],[DATE]],"mmm")</f>
        <v>Mar</v>
      </c>
      <c r="N617" s="7">
        <f t="shared" si="29"/>
        <v>2022</v>
      </c>
      <c r="O617" s="7">
        <f>IF(COUNTIF(B$4:$B617,B617)=1,1,0)</f>
        <v>0</v>
      </c>
      <c r="P617" s="8" t="s">
        <v>2918</v>
      </c>
      <c r="Q617" s="9"/>
    </row>
    <row r="618" spans="1:17" x14ac:dyDescent="0.25">
      <c r="A618" s="17">
        <v>44625</v>
      </c>
      <c r="B618" s="11" t="s">
        <v>510</v>
      </c>
      <c r="C618" s="11" t="s">
        <v>2924</v>
      </c>
      <c r="D618" s="7">
        <v>1</v>
      </c>
      <c r="E618" s="12">
        <f t="shared" si="27"/>
        <v>3500</v>
      </c>
      <c r="F618" s="13">
        <f t="shared" si="28"/>
        <v>3500</v>
      </c>
      <c r="G618" s="14">
        <f>Data_input!$F618*IF(Data_input!$E618&lt;3000,70%,60%)</f>
        <v>2100</v>
      </c>
      <c r="H618" s="14">
        <f>Data_input!$F618*10%</f>
        <v>350</v>
      </c>
      <c r="I618" s="14">
        <f>Data_input!$F618*10%</f>
        <v>350</v>
      </c>
      <c r="J618" s="14">
        <f>SUM(Table1[[#This Row],[COGS]:[OPERATIONAL COST]])</f>
        <v>2800</v>
      </c>
      <c r="K618" s="14">
        <f>Data_input!$F618-Data_input!$G618-Data_input!$H618-Data_input!$I618</f>
        <v>700</v>
      </c>
      <c r="L618" s="15" t="s">
        <v>2945</v>
      </c>
      <c r="M618" s="16" t="str">
        <f>TEXT(Table1[[#This Row],[DATE]],"mmm")</f>
        <v>Mar</v>
      </c>
      <c r="N618" s="7">
        <f t="shared" si="29"/>
        <v>2022</v>
      </c>
      <c r="O618" s="7">
        <f>IF(COUNTIF(B$4:$B618,B618)=1,1,0)</f>
        <v>0</v>
      </c>
      <c r="P618" s="8" t="s">
        <v>2918</v>
      </c>
      <c r="Q618" s="9"/>
    </row>
    <row r="619" spans="1:17" x14ac:dyDescent="0.25">
      <c r="A619" s="17">
        <v>44625</v>
      </c>
      <c r="B619" s="11" t="s">
        <v>510</v>
      </c>
      <c r="C619" s="11" t="s">
        <v>2928</v>
      </c>
      <c r="D619" s="7">
        <v>3</v>
      </c>
      <c r="E619" s="12">
        <f t="shared" si="27"/>
        <v>1000</v>
      </c>
      <c r="F619" s="13">
        <f t="shared" si="28"/>
        <v>3000</v>
      </c>
      <c r="G619" s="14">
        <f>Data_input!$F619*IF(Data_input!$E619&lt;3000,70%,60%)</f>
        <v>2100</v>
      </c>
      <c r="H619" s="14">
        <f>Data_input!$F619*10%</f>
        <v>300</v>
      </c>
      <c r="I619" s="14">
        <f>Data_input!$F619*10%</f>
        <v>300</v>
      </c>
      <c r="J619" s="14">
        <f>SUM(Table1[[#This Row],[COGS]:[OPERATIONAL COST]])</f>
        <v>2700</v>
      </c>
      <c r="K619" s="14">
        <f>Data_input!$F619-Data_input!$G619-Data_input!$H619-Data_input!$I619</f>
        <v>300</v>
      </c>
      <c r="L619" s="8" t="s">
        <v>2945</v>
      </c>
      <c r="M619" s="16" t="str">
        <f>TEXT(Table1[[#This Row],[DATE]],"mmm")</f>
        <v>Mar</v>
      </c>
      <c r="N619" s="7">
        <f t="shared" si="29"/>
        <v>2022</v>
      </c>
      <c r="O619" s="7">
        <f>IF(COUNTIF(B$4:$B619,B619)=1,1,0)</f>
        <v>0</v>
      </c>
      <c r="P619" s="8" t="s">
        <v>2918</v>
      </c>
      <c r="Q619" s="9"/>
    </row>
    <row r="620" spans="1:17" x14ac:dyDescent="0.25">
      <c r="A620" s="17">
        <v>44626</v>
      </c>
      <c r="B620" s="11" t="s">
        <v>511</v>
      </c>
      <c r="C620" s="11" t="s">
        <v>2926</v>
      </c>
      <c r="D620" s="7">
        <v>2</v>
      </c>
      <c r="E620" s="12">
        <f t="shared" si="27"/>
        <v>450</v>
      </c>
      <c r="F620" s="13">
        <f t="shared" si="28"/>
        <v>900</v>
      </c>
      <c r="G620" s="14">
        <f>Data_input!$F620*IF(Data_input!$E620&lt;3000,70%,60%)</f>
        <v>630</v>
      </c>
      <c r="H620" s="14">
        <f>Data_input!$F620*10%</f>
        <v>90</v>
      </c>
      <c r="I620" s="14">
        <f>Data_input!$F620*10%</f>
        <v>90</v>
      </c>
      <c r="J620" s="14">
        <f>SUM(Table1[[#This Row],[COGS]:[OPERATIONAL COST]])</f>
        <v>810</v>
      </c>
      <c r="K620" s="14">
        <f>Data_input!$F620-Data_input!$G620-Data_input!$H620-Data_input!$I620</f>
        <v>90</v>
      </c>
      <c r="L620" s="15" t="s">
        <v>2948</v>
      </c>
      <c r="M620" s="16" t="str">
        <f>TEXT(Table1[[#This Row],[DATE]],"mmm")</f>
        <v>Mar</v>
      </c>
      <c r="N620" s="7">
        <f t="shared" si="29"/>
        <v>2022</v>
      </c>
      <c r="O620" s="7">
        <f>IF(COUNTIF(B$4:$B620,B620)=1,1,0)</f>
        <v>1</v>
      </c>
      <c r="P620" s="8" t="s">
        <v>2919</v>
      </c>
      <c r="Q620" s="9"/>
    </row>
    <row r="621" spans="1:17" x14ac:dyDescent="0.25">
      <c r="A621" s="17">
        <v>44626</v>
      </c>
      <c r="B621" s="11" t="s">
        <v>512</v>
      </c>
      <c r="C621" s="11" t="s">
        <v>2927</v>
      </c>
      <c r="D621" s="7">
        <v>3</v>
      </c>
      <c r="E621" s="12">
        <f t="shared" si="27"/>
        <v>500</v>
      </c>
      <c r="F621" s="13">
        <f t="shared" si="28"/>
        <v>1500</v>
      </c>
      <c r="G621" s="14">
        <f>Data_input!$F621*IF(Data_input!$E621&lt;3000,70%,60%)</f>
        <v>1050</v>
      </c>
      <c r="H621" s="14">
        <f>Data_input!$F621*10%</f>
        <v>150</v>
      </c>
      <c r="I621" s="14">
        <f>Data_input!$F621*10%</f>
        <v>150</v>
      </c>
      <c r="J621" s="14">
        <f>SUM(Table1[[#This Row],[COGS]:[OPERATIONAL COST]])</f>
        <v>1350</v>
      </c>
      <c r="K621" s="14">
        <f>Data_input!$F621-Data_input!$G621-Data_input!$H621-Data_input!$I621</f>
        <v>150</v>
      </c>
      <c r="L621" s="8" t="s">
        <v>2944</v>
      </c>
      <c r="M621" s="16" t="str">
        <f>TEXT(Table1[[#This Row],[DATE]],"mmm")</f>
        <v>Mar</v>
      </c>
      <c r="N621" s="7">
        <f t="shared" si="29"/>
        <v>2022</v>
      </c>
      <c r="O621" s="7">
        <f>IF(COUNTIF(B$4:$B621,B621)=1,1,0)</f>
        <v>1</v>
      </c>
      <c r="P621" s="8" t="s">
        <v>2919</v>
      </c>
      <c r="Q621" s="9"/>
    </row>
    <row r="622" spans="1:17" x14ac:dyDescent="0.25">
      <c r="A622" s="17">
        <v>44626</v>
      </c>
      <c r="B622" s="11" t="s">
        <v>513</v>
      </c>
      <c r="C622" s="11" t="s">
        <v>2927</v>
      </c>
      <c r="D622" s="7">
        <v>4</v>
      </c>
      <c r="E622" s="12">
        <f t="shared" si="27"/>
        <v>500</v>
      </c>
      <c r="F622" s="13">
        <f t="shared" si="28"/>
        <v>2000</v>
      </c>
      <c r="G622" s="14">
        <f>Data_input!$F622*IF(Data_input!$E622&lt;3000,70%,60%)</f>
        <v>1400</v>
      </c>
      <c r="H622" s="14">
        <f>Data_input!$F622*10%</f>
        <v>200</v>
      </c>
      <c r="I622" s="14">
        <f>Data_input!$F622*10%</f>
        <v>200</v>
      </c>
      <c r="J622" s="14">
        <f>SUM(Table1[[#This Row],[COGS]:[OPERATIONAL COST]])</f>
        <v>1800</v>
      </c>
      <c r="K622" s="14">
        <f>Data_input!$F622-Data_input!$G622-Data_input!$H622-Data_input!$I622</f>
        <v>200</v>
      </c>
      <c r="L622" s="15" t="s">
        <v>2948</v>
      </c>
      <c r="M622" s="16" t="str">
        <f>TEXT(Table1[[#This Row],[DATE]],"mmm")</f>
        <v>Mar</v>
      </c>
      <c r="N622" s="7">
        <f t="shared" si="29"/>
        <v>2022</v>
      </c>
      <c r="O622" s="7">
        <f>IF(COUNTIF(B$4:$B622,B622)=1,1,0)</f>
        <v>1</v>
      </c>
      <c r="P622" s="8" t="s">
        <v>2919</v>
      </c>
      <c r="Q622" s="9"/>
    </row>
    <row r="623" spans="1:17" x14ac:dyDescent="0.25">
      <c r="A623" s="17">
        <v>44626</v>
      </c>
      <c r="B623" s="11" t="s">
        <v>514</v>
      </c>
      <c r="C623" s="11" t="s">
        <v>2920</v>
      </c>
      <c r="D623" s="7">
        <v>6</v>
      </c>
      <c r="E623" s="12">
        <f t="shared" si="27"/>
        <v>1000</v>
      </c>
      <c r="F623" s="13">
        <f t="shared" si="28"/>
        <v>6000</v>
      </c>
      <c r="G623" s="14">
        <f>Data_input!$F623*IF(Data_input!$E623&lt;3000,70%,60%)</f>
        <v>4200</v>
      </c>
      <c r="H623" s="14">
        <f>Data_input!$F623*10%</f>
        <v>600</v>
      </c>
      <c r="I623" s="14">
        <f>Data_input!$F623*10%</f>
        <v>600</v>
      </c>
      <c r="J623" s="14">
        <f>SUM(Table1[[#This Row],[COGS]:[OPERATIONAL COST]])</f>
        <v>5400</v>
      </c>
      <c r="K623" s="14">
        <f>Data_input!$F623-Data_input!$G623-Data_input!$H623-Data_input!$I623</f>
        <v>600</v>
      </c>
      <c r="L623" s="8" t="s">
        <v>2944</v>
      </c>
      <c r="M623" s="16" t="str">
        <f>TEXT(Table1[[#This Row],[DATE]],"mmm")</f>
        <v>Mar</v>
      </c>
      <c r="N623" s="7">
        <f t="shared" si="29"/>
        <v>2022</v>
      </c>
      <c r="O623" s="7">
        <f>IF(COUNTIF(B$4:$B623,B623)=1,1,0)</f>
        <v>1</v>
      </c>
      <c r="P623" s="8" t="s">
        <v>2919</v>
      </c>
      <c r="Q623" s="9"/>
    </row>
    <row r="624" spans="1:17" x14ac:dyDescent="0.25">
      <c r="A624" s="17">
        <v>44626</v>
      </c>
      <c r="B624" s="11" t="s">
        <v>515</v>
      </c>
      <c r="C624" s="11" t="s">
        <v>2924</v>
      </c>
      <c r="D624" s="7">
        <v>8</v>
      </c>
      <c r="E624" s="12">
        <f t="shared" si="27"/>
        <v>3500</v>
      </c>
      <c r="F624" s="13">
        <f t="shared" si="28"/>
        <v>28000</v>
      </c>
      <c r="G624" s="14">
        <f>Data_input!$F624*IF(Data_input!$E624&lt;3000,70%,60%)</f>
        <v>16800</v>
      </c>
      <c r="H624" s="14">
        <f>Data_input!$F624*10%</f>
        <v>2800</v>
      </c>
      <c r="I624" s="14">
        <f>Data_input!$F624*10%</f>
        <v>2800</v>
      </c>
      <c r="J624" s="14">
        <f>SUM(Table1[[#This Row],[COGS]:[OPERATIONAL COST]])</f>
        <v>22400</v>
      </c>
      <c r="K624" s="14">
        <f>Data_input!$F624-Data_input!$G624-Data_input!$H624-Data_input!$I624</f>
        <v>5600</v>
      </c>
      <c r="L624" s="15" t="s">
        <v>2946</v>
      </c>
      <c r="M624" s="16" t="str">
        <f>TEXT(Table1[[#This Row],[DATE]],"mmm")</f>
        <v>Mar</v>
      </c>
      <c r="N624" s="7">
        <f t="shared" si="29"/>
        <v>2022</v>
      </c>
      <c r="O624" s="7">
        <f>IF(COUNTIF(B$4:$B624,B624)=1,1,0)</f>
        <v>1</v>
      </c>
      <c r="P624" s="8" t="s">
        <v>2919</v>
      </c>
      <c r="Q624" s="9"/>
    </row>
    <row r="625" spans="1:17" x14ac:dyDescent="0.25">
      <c r="A625" s="17">
        <v>44626</v>
      </c>
      <c r="B625" s="11" t="s">
        <v>516</v>
      </c>
      <c r="C625" s="11" t="s">
        <v>2923</v>
      </c>
      <c r="D625" s="7">
        <v>9</v>
      </c>
      <c r="E625" s="12">
        <f t="shared" si="27"/>
        <v>2500</v>
      </c>
      <c r="F625" s="13">
        <f t="shared" si="28"/>
        <v>22500</v>
      </c>
      <c r="G625" s="14">
        <f>Data_input!$F625*IF(Data_input!$E625&lt;3000,70%,60%)</f>
        <v>15749.999999999998</v>
      </c>
      <c r="H625" s="14">
        <f>Data_input!$F625*10%</f>
        <v>2250</v>
      </c>
      <c r="I625" s="14">
        <f>Data_input!$F625*10%</f>
        <v>2250</v>
      </c>
      <c r="J625" s="14">
        <f>SUM(Table1[[#This Row],[COGS]:[OPERATIONAL COST]])</f>
        <v>20250</v>
      </c>
      <c r="K625" s="14">
        <f>Data_input!$F625-Data_input!$G625-Data_input!$H625-Data_input!$I625</f>
        <v>2250.0000000000018</v>
      </c>
      <c r="L625" s="8" t="s">
        <v>2947</v>
      </c>
      <c r="M625" s="16" t="str">
        <f>TEXT(Table1[[#This Row],[DATE]],"mmm")</f>
        <v>Mar</v>
      </c>
      <c r="N625" s="7">
        <f t="shared" si="29"/>
        <v>2022</v>
      </c>
      <c r="O625" s="7">
        <f>IF(COUNTIF(B$4:$B625,B625)=1,1,0)</f>
        <v>1</v>
      </c>
      <c r="P625" s="8" t="s">
        <v>2918</v>
      </c>
      <c r="Q625" s="9"/>
    </row>
    <row r="626" spans="1:17" x14ac:dyDescent="0.25">
      <c r="A626" s="17">
        <v>44626</v>
      </c>
      <c r="B626" s="11" t="s">
        <v>517</v>
      </c>
      <c r="C626" s="11" t="s">
        <v>2929</v>
      </c>
      <c r="D626" s="7">
        <v>10</v>
      </c>
      <c r="E626" s="12">
        <f t="shared" si="27"/>
        <v>3200</v>
      </c>
      <c r="F626" s="13">
        <f t="shared" si="28"/>
        <v>32000</v>
      </c>
      <c r="G626" s="14">
        <f>Data_input!$F626*IF(Data_input!$E626&lt;3000,70%,60%)</f>
        <v>19200</v>
      </c>
      <c r="H626" s="14">
        <f>Data_input!$F626*10%</f>
        <v>3200</v>
      </c>
      <c r="I626" s="14">
        <f>Data_input!$F626*10%</f>
        <v>3200</v>
      </c>
      <c r="J626" s="14">
        <f>SUM(Table1[[#This Row],[COGS]:[OPERATIONAL COST]])</f>
        <v>25600</v>
      </c>
      <c r="K626" s="14">
        <f>Data_input!$F626-Data_input!$G626-Data_input!$H626-Data_input!$I626</f>
        <v>6400</v>
      </c>
      <c r="L626" s="15" t="s">
        <v>2945</v>
      </c>
      <c r="M626" s="16" t="str">
        <f>TEXT(Table1[[#This Row],[DATE]],"mmm")</f>
        <v>Mar</v>
      </c>
      <c r="N626" s="7">
        <f t="shared" si="29"/>
        <v>2022</v>
      </c>
      <c r="O626" s="7">
        <f>IF(COUNTIF(B$4:$B626,B626)=1,1,0)</f>
        <v>1</v>
      </c>
      <c r="P626" s="8" t="s">
        <v>2918</v>
      </c>
      <c r="Q626" s="9"/>
    </row>
    <row r="627" spans="1:17" x14ac:dyDescent="0.25">
      <c r="A627" s="17">
        <v>44626</v>
      </c>
      <c r="B627" s="11" t="s">
        <v>518</v>
      </c>
      <c r="C627" s="11" t="s">
        <v>2929</v>
      </c>
      <c r="D627" s="7">
        <v>12</v>
      </c>
      <c r="E627" s="12">
        <f t="shared" si="27"/>
        <v>3200</v>
      </c>
      <c r="F627" s="13">
        <f t="shared" si="28"/>
        <v>38400</v>
      </c>
      <c r="G627" s="14">
        <f>Data_input!$F627*IF(Data_input!$E627&lt;3000,70%,60%)</f>
        <v>23040</v>
      </c>
      <c r="H627" s="14">
        <f>Data_input!$F627*10%</f>
        <v>3840</v>
      </c>
      <c r="I627" s="14">
        <f>Data_input!$F627*10%</f>
        <v>3840</v>
      </c>
      <c r="J627" s="14">
        <f>SUM(Table1[[#This Row],[COGS]:[OPERATIONAL COST]])</f>
        <v>30720</v>
      </c>
      <c r="K627" s="14">
        <f>Data_input!$F627-Data_input!$G627-Data_input!$H627-Data_input!$I627</f>
        <v>7680</v>
      </c>
      <c r="L627" s="8" t="s">
        <v>2948</v>
      </c>
      <c r="M627" s="16" t="str">
        <f>TEXT(Table1[[#This Row],[DATE]],"mmm")</f>
        <v>Mar</v>
      </c>
      <c r="N627" s="7">
        <f t="shared" si="29"/>
        <v>2022</v>
      </c>
      <c r="O627" s="7">
        <f>IF(COUNTIF(B$4:$B627,B627)=1,1,0)</f>
        <v>1</v>
      </c>
      <c r="P627" s="8" t="s">
        <v>2919</v>
      </c>
      <c r="Q627" s="9"/>
    </row>
    <row r="628" spans="1:17" x14ac:dyDescent="0.25">
      <c r="A628" s="17">
        <v>44626</v>
      </c>
      <c r="B628" s="11" t="s">
        <v>518</v>
      </c>
      <c r="C628" s="11" t="s">
        <v>2924</v>
      </c>
      <c r="D628" s="7">
        <v>5</v>
      </c>
      <c r="E628" s="12">
        <f t="shared" si="27"/>
        <v>3500</v>
      </c>
      <c r="F628" s="13">
        <f t="shared" si="28"/>
        <v>17500</v>
      </c>
      <c r="G628" s="14">
        <f>Data_input!$F628*IF(Data_input!$E628&lt;3000,70%,60%)</f>
        <v>10500</v>
      </c>
      <c r="H628" s="14">
        <f>Data_input!$F628*10%</f>
        <v>1750</v>
      </c>
      <c r="I628" s="14">
        <f>Data_input!$F628*10%</f>
        <v>1750</v>
      </c>
      <c r="J628" s="14">
        <f>SUM(Table1[[#This Row],[COGS]:[OPERATIONAL COST]])</f>
        <v>14000</v>
      </c>
      <c r="K628" s="14">
        <f>Data_input!$F628-Data_input!$G628-Data_input!$H628-Data_input!$I628</f>
        <v>3500</v>
      </c>
      <c r="L628" s="15" t="s">
        <v>2948</v>
      </c>
      <c r="M628" s="16" t="str">
        <f>TEXT(Table1[[#This Row],[DATE]],"mmm")</f>
        <v>Mar</v>
      </c>
      <c r="N628" s="7">
        <f t="shared" si="29"/>
        <v>2022</v>
      </c>
      <c r="O628" s="7">
        <f>IF(COUNTIF(B$4:$B628,B628)=1,1,0)</f>
        <v>0</v>
      </c>
      <c r="P628" s="8" t="s">
        <v>2919</v>
      </c>
      <c r="Q628" s="9"/>
    </row>
    <row r="629" spans="1:17" x14ac:dyDescent="0.25">
      <c r="A629" s="17">
        <v>44626</v>
      </c>
      <c r="B629" s="11" t="s">
        <v>518</v>
      </c>
      <c r="C629" s="11" t="s">
        <v>2927</v>
      </c>
      <c r="D629" s="7">
        <v>16</v>
      </c>
      <c r="E629" s="12">
        <f t="shared" si="27"/>
        <v>500</v>
      </c>
      <c r="F629" s="13">
        <f t="shared" si="28"/>
        <v>8000</v>
      </c>
      <c r="G629" s="14">
        <f>Data_input!$F629*IF(Data_input!$E629&lt;3000,70%,60%)</f>
        <v>5600</v>
      </c>
      <c r="H629" s="14">
        <f>Data_input!$F629*10%</f>
        <v>800</v>
      </c>
      <c r="I629" s="14">
        <f>Data_input!$F629*10%</f>
        <v>800</v>
      </c>
      <c r="J629" s="14">
        <f>SUM(Table1[[#This Row],[COGS]:[OPERATIONAL COST]])</f>
        <v>7200</v>
      </c>
      <c r="K629" s="14">
        <f>Data_input!$F629-Data_input!$G629-Data_input!$H629-Data_input!$I629</f>
        <v>800</v>
      </c>
      <c r="L629" s="8" t="s">
        <v>2948</v>
      </c>
      <c r="M629" s="16" t="str">
        <f>TEXT(Table1[[#This Row],[DATE]],"mmm")</f>
        <v>Mar</v>
      </c>
      <c r="N629" s="7">
        <f t="shared" si="29"/>
        <v>2022</v>
      </c>
      <c r="O629" s="7">
        <f>IF(COUNTIF(B$4:$B629,B629)=1,1,0)</f>
        <v>0</v>
      </c>
      <c r="P629" s="8" t="s">
        <v>2919</v>
      </c>
      <c r="Q629" s="9"/>
    </row>
    <row r="630" spans="1:17" x14ac:dyDescent="0.25">
      <c r="A630" s="17">
        <v>44627</v>
      </c>
      <c r="B630" s="11" t="s">
        <v>519</v>
      </c>
      <c r="C630" s="11" t="s">
        <v>2923</v>
      </c>
      <c r="D630" s="7">
        <v>1</v>
      </c>
      <c r="E630" s="12">
        <f t="shared" si="27"/>
        <v>2500</v>
      </c>
      <c r="F630" s="13">
        <f t="shared" si="28"/>
        <v>2500</v>
      </c>
      <c r="G630" s="14">
        <f>Data_input!$F630*IF(Data_input!$E630&lt;3000,70%,60%)</f>
        <v>1750</v>
      </c>
      <c r="H630" s="14">
        <f>Data_input!$F630*10%</f>
        <v>250</v>
      </c>
      <c r="I630" s="14">
        <f>Data_input!$F630*10%</f>
        <v>250</v>
      </c>
      <c r="J630" s="14">
        <f>SUM(Table1[[#This Row],[COGS]:[OPERATIONAL COST]])</f>
        <v>2250</v>
      </c>
      <c r="K630" s="14">
        <f>Data_input!$F630-Data_input!$G630-Data_input!$H630-Data_input!$I630</f>
        <v>250</v>
      </c>
      <c r="L630" s="15" t="s">
        <v>2945</v>
      </c>
      <c r="M630" s="16" t="str">
        <f>TEXT(Table1[[#This Row],[DATE]],"mmm")</f>
        <v>Mar</v>
      </c>
      <c r="N630" s="7">
        <f t="shared" si="29"/>
        <v>2022</v>
      </c>
      <c r="O630" s="7">
        <f>IF(COUNTIF(B$4:$B630,B630)=1,1,0)</f>
        <v>1</v>
      </c>
      <c r="P630" s="8" t="s">
        <v>2918</v>
      </c>
      <c r="Q630" s="9"/>
    </row>
    <row r="631" spans="1:17" x14ac:dyDescent="0.25">
      <c r="A631" s="17">
        <v>44627</v>
      </c>
      <c r="B631" s="11" t="s">
        <v>520</v>
      </c>
      <c r="C631" s="11" t="s">
        <v>2925</v>
      </c>
      <c r="D631" s="7">
        <v>1</v>
      </c>
      <c r="E631" s="12">
        <f t="shared" si="27"/>
        <v>1200</v>
      </c>
      <c r="F631" s="13">
        <f t="shared" si="28"/>
        <v>1200</v>
      </c>
      <c r="G631" s="14">
        <f>Data_input!$F631*IF(Data_input!$E631&lt;3000,70%,60%)</f>
        <v>840</v>
      </c>
      <c r="H631" s="14">
        <f>Data_input!$F631*10%</f>
        <v>120</v>
      </c>
      <c r="I631" s="14">
        <f>Data_input!$F631*10%</f>
        <v>120</v>
      </c>
      <c r="J631" s="14">
        <f>SUM(Table1[[#This Row],[COGS]:[OPERATIONAL COST]])</f>
        <v>1080</v>
      </c>
      <c r="K631" s="14">
        <f>Data_input!$F631-Data_input!$G631-Data_input!$H631-Data_input!$I631</f>
        <v>120</v>
      </c>
      <c r="L631" s="8" t="s">
        <v>2943</v>
      </c>
      <c r="M631" s="16" t="str">
        <f>TEXT(Table1[[#This Row],[DATE]],"mmm")</f>
        <v>Mar</v>
      </c>
      <c r="N631" s="7">
        <f t="shared" si="29"/>
        <v>2022</v>
      </c>
      <c r="O631" s="7">
        <f>IF(COUNTIF(B$4:$B631,B631)=1,1,0)</f>
        <v>1</v>
      </c>
      <c r="P631" s="8" t="s">
        <v>2919</v>
      </c>
      <c r="Q631" s="9"/>
    </row>
    <row r="632" spans="1:17" x14ac:dyDescent="0.25">
      <c r="A632" s="17">
        <v>44627</v>
      </c>
      <c r="B632" s="11" t="s">
        <v>521</v>
      </c>
      <c r="C632" s="11" t="s">
        <v>2920</v>
      </c>
      <c r="D632" s="7">
        <v>2</v>
      </c>
      <c r="E632" s="12">
        <f t="shared" si="27"/>
        <v>1000</v>
      </c>
      <c r="F632" s="13">
        <f t="shared" si="28"/>
        <v>2000</v>
      </c>
      <c r="G632" s="14">
        <f>Data_input!$F632*IF(Data_input!$E632&lt;3000,70%,60%)</f>
        <v>1400</v>
      </c>
      <c r="H632" s="14">
        <f>Data_input!$F632*10%</f>
        <v>200</v>
      </c>
      <c r="I632" s="14">
        <f>Data_input!$F632*10%</f>
        <v>200</v>
      </c>
      <c r="J632" s="14">
        <f>SUM(Table1[[#This Row],[COGS]:[OPERATIONAL COST]])</f>
        <v>1800</v>
      </c>
      <c r="K632" s="14">
        <f>Data_input!$F632-Data_input!$G632-Data_input!$H632-Data_input!$I632</f>
        <v>200</v>
      </c>
      <c r="L632" s="15" t="s">
        <v>2948</v>
      </c>
      <c r="M632" s="16" t="str">
        <f>TEXT(Table1[[#This Row],[DATE]],"mmm")</f>
        <v>Mar</v>
      </c>
      <c r="N632" s="7">
        <f t="shared" si="29"/>
        <v>2022</v>
      </c>
      <c r="O632" s="7">
        <f>IF(COUNTIF(B$4:$B632,B632)=1,1,0)</f>
        <v>1</v>
      </c>
      <c r="P632" s="8" t="s">
        <v>2918</v>
      </c>
      <c r="Q632" s="9"/>
    </row>
    <row r="633" spans="1:17" x14ac:dyDescent="0.25">
      <c r="A633" s="17">
        <v>44627</v>
      </c>
      <c r="B633" s="11" t="s">
        <v>522</v>
      </c>
      <c r="C633" s="11" t="s">
        <v>2930</v>
      </c>
      <c r="D633" s="7">
        <v>1</v>
      </c>
      <c r="E633" s="12">
        <f t="shared" si="27"/>
        <v>4000</v>
      </c>
      <c r="F633" s="13">
        <f t="shared" si="28"/>
        <v>4000</v>
      </c>
      <c r="G633" s="14">
        <f>Data_input!$F633*IF(Data_input!$E633&lt;3000,70%,60%)</f>
        <v>2400</v>
      </c>
      <c r="H633" s="14">
        <f>Data_input!$F633*10%</f>
        <v>400</v>
      </c>
      <c r="I633" s="14">
        <f>Data_input!$F633*10%</f>
        <v>400</v>
      </c>
      <c r="J633" s="14">
        <f>SUM(Table1[[#This Row],[COGS]:[OPERATIONAL COST]])</f>
        <v>3200</v>
      </c>
      <c r="K633" s="14">
        <f>Data_input!$F633-Data_input!$G633-Data_input!$H633-Data_input!$I633</f>
        <v>800</v>
      </c>
      <c r="L633" s="8" t="s">
        <v>2944</v>
      </c>
      <c r="M633" s="16" t="str">
        <f>TEXT(Table1[[#This Row],[DATE]],"mmm")</f>
        <v>Mar</v>
      </c>
      <c r="N633" s="7">
        <f t="shared" si="29"/>
        <v>2022</v>
      </c>
      <c r="O633" s="7">
        <f>IF(COUNTIF(B$4:$B633,B633)=1,1,0)</f>
        <v>1</v>
      </c>
      <c r="P633" s="8" t="s">
        <v>2918</v>
      </c>
      <c r="Q633" s="9"/>
    </row>
    <row r="634" spans="1:17" x14ac:dyDescent="0.25">
      <c r="A634" s="17">
        <v>44627</v>
      </c>
      <c r="B634" s="11" t="s">
        <v>523</v>
      </c>
      <c r="C634" s="11" t="s">
        <v>2923</v>
      </c>
      <c r="D634" s="7">
        <v>7</v>
      </c>
      <c r="E634" s="12">
        <f t="shared" si="27"/>
        <v>2500</v>
      </c>
      <c r="F634" s="13">
        <f t="shared" si="28"/>
        <v>17500</v>
      </c>
      <c r="G634" s="14">
        <f>Data_input!$F634*IF(Data_input!$E634&lt;3000,70%,60%)</f>
        <v>12250</v>
      </c>
      <c r="H634" s="14">
        <f>Data_input!$F634*10%</f>
        <v>1750</v>
      </c>
      <c r="I634" s="14">
        <f>Data_input!$F634*10%</f>
        <v>1750</v>
      </c>
      <c r="J634" s="14">
        <f>SUM(Table1[[#This Row],[COGS]:[OPERATIONAL COST]])</f>
        <v>15750</v>
      </c>
      <c r="K634" s="14">
        <f>Data_input!$F634-Data_input!$G634-Data_input!$H634-Data_input!$I634</f>
        <v>1750</v>
      </c>
      <c r="L634" s="15" t="s">
        <v>2945</v>
      </c>
      <c r="M634" s="16" t="str">
        <f>TEXT(Table1[[#This Row],[DATE]],"mmm")</f>
        <v>Mar</v>
      </c>
      <c r="N634" s="7">
        <f t="shared" si="29"/>
        <v>2022</v>
      </c>
      <c r="O634" s="7">
        <f>IF(COUNTIF(B$4:$B634,B634)=1,1,0)</f>
        <v>1</v>
      </c>
      <c r="P634" s="8" t="s">
        <v>2919</v>
      </c>
      <c r="Q634" s="9"/>
    </row>
    <row r="635" spans="1:17" x14ac:dyDescent="0.25">
      <c r="A635" s="17">
        <v>44627</v>
      </c>
      <c r="B635" s="11" t="s">
        <v>524</v>
      </c>
      <c r="C635" s="11" t="s">
        <v>2924</v>
      </c>
      <c r="D635" s="7">
        <v>8</v>
      </c>
      <c r="E635" s="12">
        <f t="shared" si="27"/>
        <v>3500</v>
      </c>
      <c r="F635" s="13">
        <f t="shared" si="28"/>
        <v>28000</v>
      </c>
      <c r="G635" s="14">
        <f>Data_input!$F635*IF(Data_input!$E635&lt;3000,70%,60%)</f>
        <v>16800</v>
      </c>
      <c r="H635" s="14">
        <f>Data_input!$F635*10%</f>
        <v>2800</v>
      </c>
      <c r="I635" s="14">
        <f>Data_input!$F635*10%</f>
        <v>2800</v>
      </c>
      <c r="J635" s="14">
        <f>SUM(Table1[[#This Row],[COGS]:[OPERATIONAL COST]])</f>
        <v>22400</v>
      </c>
      <c r="K635" s="14">
        <f>Data_input!$F635-Data_input!$G635-Data_input!$H635-Data_input!$I635</f>
        <v>5600</v>
      </c>
      <c r="L635" s="8" t="s">
        <v>2943</v>
      </c>
      <c r="M635" s="16" t="str">
        <f>TEXT(Table1[[#This Row],[DATE]],"mmm")</f>
        <v>Mar</v>
      </c>
      <c r="N635" s="7">
        <f t="shared" si="29"/>
        <v>2022</v>
      </c>
      <c r="O635" s="7">
        <f>IF(COUNTIF(B$4:$B635,B635)=1,1,0)</f>
        <v>1</v>
      </c>
      <c r="P635" s="8" t="s">
        <v>2919</v>
      </c>
      <c r="Q635" s="9"/>
    </row>
    <row r="636" spans="1:17" x14ac:dyDescent="0.25">
      <c r="A636" s="17">
        <v>44627</v>
      </c>
      <c r="B636" s="11" t="s">
        <v>525</v>
      </c>
      <c r="C636" s="11" t="s">
        <v>2928</v>
      </c>
      <c r="D636" s="7">
        <v>1</v>
      </c>
      <c r="E636" s="12">
        <f t="shared" si="27"/>
        <v>1000</v>
      </c>
      <c r="F636" s="13">
        <f t="shared" si="28"/>
        <v>1000</v>
      </c>
      <c r="G636" s="14">
        <f>Data_input!$F636*IF(Data_input!$E636&lt;3000,70%,60%)</f>
        <v>700</v>
      </c>
      <c r="H636" s="14">
        <f>Data_input!$F636*10%</f>
        <v>100</v>
      </c>
      <c r="I636" s="14">
        <f>Data_input!$F636*10%</f>
        <v>100</v>
      </c>
      <c r="J636" s="14">
        <f>SUM(Table1[[#This Row],[COGS]:[OPERATIONAL COST]])</f>
        <v>900</v>
      </c>
      <c r="K636" s="14">
        <f>Data_input!$F636-Data_input!$G636-Data_input!$H636-Data_input!$I636</f>
        <v>100</v>
      </c>
      <c r="L636" s="15" t="s">
        <v>2948</v>
      </c>
      <c r="M636" s="16" t="str">
        <f>TEXT(Table1[[#This Row],[DATE]],"mmm")</f>
        <v>Mar</v>
      </c>
      <c r="N636" s="7">
        <f t="shared" si="29"/>
        <v>2022</v>
      </c>
      <c r="O636" s="7">
        <f>IF(COUNTIF(B$4:$B636,B636)=1,1,0)</f>
        <v>1</v>
      </c>
      <c r="P636" s="8" t="s">
        <v>2918</v>
      </c>
      <c r="Q636" s="9"/>
    </row>
    <row r="637" spans="1:17" x14ac:dyDescent="0.25">
      <c r="A637" s="17">
        <v>44627</v>
      </c>
      <c r="B637" s="11" t="s">
        <v>526</v>
      </c>
      <c r="C637" s="11" t="s">
        <v>2920</v>
      </c>
      <c r="D637" s="7">
        <v>1</v>
      </c>
      <c r="E637" s="12">
        <f t="shared" si="27"/>
        <v>1000</v>
      </c>
      <c r="F637" s="13">
        <f t="shared" si="28"/>
        <v>1000</v>
      </c>
      <c r="G637" s="14">
        <f>Data_input!$F637*IF(Data_input!$E637&lt;3000,70%,60%)</f>
        <v>700</v>
      </c>
      <c r="H637" s="14">
        <f>Data_input!$F637*10%</f>
        <v>100</v>
      </c>
      <c r="I637" s="14">
        <f>Data_input!$F637*10%</f>
        <v>100</v>
      </c>
      <c r="J637" s="14">
        <f>SUM(Table1[[#This Row],[COGS]:[OPERATIONAL COST]])</f>
        <v>900</v>
      </c>
      <c r="K637" s="14">
        <f>Data_input!$F637-Data_input!$G637-Data_input!$H637-Data_input!$I637</f>
        <v>100</v>
      </c>
      <c r="L637" s="8" t="s">
        <v>2944</v>
      </c>
      <c r="M637" s="16" t="str">
        <f>TEXT(Table1[[#This Row],[DATE]],"mmm")</f>
        <v>Mar</v>
      </c>
      <c r="N637" s="7">
        <f t="shared" si="29"/>
        <v>2022</v>
      </c>
      <c r="O637" s="7">
        <f>IF(COUNTIF(B$4:$B637,B637)=1,1,0)</f>
        <v>1</v>
      </c>
      <c r="P637" s="8" t="s">
        <v>2919</v>
      </c>
      <c r="Q637" s="9"/>
    </row>
    <row r="638" spans="1:17" x14ac:dyDescent="0.25">
      <c r="A638" s="17">
        <v>44628</v>
      </c>
      <c r="B638" s="11" t="s">
        <v>527</v>
      </c>
      <c r="C638" s="11" t="s">
        <v>2923</v>
      </c>
      <c r="D638" s="7">
        <v>2</v>
      </c>
      <c r="E638" s="12">
        <f t="shared" si="27"/>
        <v>2500</v>
      </c>
      <c r="F638" s="13">
        <f t="shared" si="28"/>
        <v>5000</v>
      </c>
      <c r="G638" s="14">
        <f>Data_input!$F638*IF(Data_input!$E638&lt;3000,70%,60%)</f>
        <v>3500</v>
      </c>
      <c r="H638" s="14">
        <f>Data_input!$F638*10%</f>
        <v>500</v>
      </c>
      <c r="I638" s="14">
        <f>Data_input!$F638*10%</f>
        <v>500</v>
      </c>
      <c r="J638" s="14">
        <f>SUM(Table1[[#This Row],[COGS]:[OPERATIONAL COST]])</f>
        <v>4500</v>
      </c>
      <c r="K638" s="14">
        <f>Data_input!$F638-Data_input!$G638-Data_input!$H638-Data_input!$I638</f>
        <v>500</v>
      </c>
      <c r="L638" s="15" t="s">
        <v>2946</v>
      </c>
      <c r="M638" s="16" t="str">
        <f>TEXT(Table1[[#This Row],[DATE]],"mmm")</f>
        <v>Mar</v>
      </c>
      <c r="N638" s="7">
        <f t="shared" si="29"/>
        <v>2022</v>
      </c>
      <c r="O638" s="7">
        <f>IF(COUNTIF(B$4:$B638,B638)=1,1,0)</f>
        <v>1</v>
      </c>
      <c r="P638" s="8" t="s">
        <v>2918</v>
      </c>
      <c r="Q638" s="9"/>
    </row>
    <row r="639" spans="1:17" x14ac:dyDescent="0.25">
      <c r="A639" s="17">
        <v>44628</v>
      </c>
      <c r="B639" s="11" t="s">
        <v>528</v>
      </c>
      <c r="C639" s="11" t="s">
        <v>2920</v>
      </c>
      <c r="D639" s="7">
        <v>3</v>
      </c>
      <c r="E639" s="12">
        <f t="shared" si="27"/>
        <v>1000</v>
      </c>
      <c r="F639" s="13">
        <f t="shared" si="28"/>
        <v>3000</v>
      </c>
      <c r="G639" s="14">
        <f>Data_input!$F639*IF(Data_input!$E639&lt;3000,70%,60%)</f>
        <v>2100</v>
      </c>
      <c r="H639" s="14">
        <f>Data_input!$F639*10%</f>
        <v>300</v>
      </c>
      <c r="I639" s="14">
        <f>Data_input!$F639*10%</f>
        <v>300</v>
      </c>
      <c r="J639" s="14">
        <f>SUM(Table1[[#This Row],[COGS]:[OPERATIONAL COST]])</f>
        <v>2700</v>
      </c>
      <c r="K639" s="14">
        <f>Data_input!$F639-Data_input!$G639-Data_input!$H639-Data_input!$I639</f>
        <v>300</v>
      </c>
      <c r="L639" s="8" t="s">
        <v>2947</v>
      </c>
      <c r="M639" s="16" t="str">
        <f>TEXT(Table1[[#This Row],[DATE]],"mmm")</f>
        <v>Mar</v>
      </c>
      <c r="N639" s="7">
        <f t="shared" si="29"/>
        <v>2022</v>
      </c>
      <c r="O639" s="7">
        <f>IF(COUNTIF(B$4:$B639,B639)=1,1,0)</f>
        <v>1</v>
      </c>
      <c r="P639" s="8" t="s">
        <v>2919</v>
      </c>
      <c r="Q639" s="9"/>
    </row>
    <row r="640" spans="1:17" x14ac:dyDescent="0.25">
      <c r="A640" s="17">
        <v>44628</v>
      </c>
      <c r="B640" s="11" t="s">
        <v>529</v>
      </c>
      <c r="C640" s="11" t="s">
        <v>2920</v>
      </c>
      <c r="D640" s="7">
        <v>4</v>
      </c>
      <c r="E640" s="12">
        <f t="shared" si="27"/>
        <v>1000</v>
      </c>
      <c r="F640" s="13">
        <f t="shared" si="28"/>
        <v>4000</v>
      </c>
      <c r="G640" s="14">
        <f>Data_input!$F640*IF(Data_input!$E640&lt;3000,70%,60%)</f>
        <v>2800</v>
      </c>
      <c r="H640" s="14">
        <f>Data_input!$F640*10%</f>
        <v>400</v>
      </c>
      <c r="I640" s="14">
        <f>Data_input!$F640*10%</f>
        <v>400</v>
      </c>
      <c r="J640" s="14">
        <f>SUM(Table1[[#This Row],[COGS]:[OPERATIONAL COST]])</f>
        <v>3600</v>
      </c>
      <c r="K640" s="14">
        <f>Data_input!$F640-Data_input!$G640-Data_input!$H640-Data_input!$I640</f>
        <v>400</v>
      </c>
      <c r="L640" s="15" t="s">
        <v>2945</v>
      </c>
      <c r="M640" s="16" t="str">
        <f>TEXT(Table1[[#This Row],[DATE]],"mmm")</f>
        <v>Mar</v>
      </c>
      <c r="N640" s="7">
        <f t="shared" si="29"/>
        <v>2022</v>
      </c>
      <c r="O640" s="7">
        <f>IF(COUNTIF(B$4:$B640,B640)=1,1,0)</f>
        <v>1</v>
      </c>
      <c r="P640" s="8" t="s">
        <v>2919</v>
      </c>
      <c r="Q640" s="9"/>
    </row>
    <row r="641" spans="1:17" x14ac:dyDescent="0.25">
      <c r="A641" s="17">
        <v>44628</v>
      </c>
      <c r="B641" s="11" t="s">
        <v>530</v>
      </c>
      <c r="C641" s="11" t="s">
        <v>2923</v>
      </c>
      <c r="D641" s="7">
        <v>4</v>
      </c>
      <c r="E641" s="12">
        <f t="shared" si="27"/>
        <v>2500</v>
      </c>
      <c r="F641" s="13">
        <f t="shared" si="28"/>
        <v>10000</v>
      </c>
      <c r="G641" s="14">
        <f>Data_input!$F641*IF(Data_input!$E641&lt;3000,70%,60%)</f>
        <v>7000</v>
      </c>
      <c r="H641" s="14">
        <f>Data_input!$F641*10%</f>
        <v>1000</v>
      </c>
      <c r="I641" s="14">
        <f>Data_input!$F641*10%</f>
        <v>1000</v>
      </c>
      <c r="J641" s="14">
        <f>SUM(Table1[[#This Row],[COGS]:[OPERATIONAL COST]])</f>
        <v>9000</v>
      </c>
      <c r="K641" s="14">
        <f>Data_input!$F641-Data_input!$G641-Data_input!$H641-Data_input!$I641</f>
        <v>1000</v>
      </c>
      <c r="L641" s="8" t="s">
        <v>2943</v>
      </c>
      <c r="M641" s="16" t="str">
        <f>TEXT(Table1[[#This Row],[DATE]],"mmm")</f>
        <v>Mar</v>
      </c>
      <c r="N641" s="7">
        <f t="shared" si="29"/>
        <v>2022</v>
      </c>
      <c r="O641" s="7">
        <f>IF(COUNTIF(B$4:$B641,B641)=1,1,0)</f>
        <v>1</v>
      </c>
      <c r="P641" s="8" t="s">
        <v>2918</v>
      </c>
      <c r="Q641" s="9"/>
    </row>
    <row r="642" spans="1:17" x14ac:dyDescent="0.25">
      <c r="A642" s="17">
        <v>44628</v>
      </c>
      <c r="B642" s="11" t="s">
        <v>531</v>
      </c>
      <c r="C642" s="11" t="s">
        <v>2924</v>
      </c>
      <c r="D642" s="7">
        <v>1</v>
      </c>
      <c r="E642" s="12">
        <f t="shared" si="27"/>
        <v>3500</v>
      </c>
      <c r="F642" s="13">
        <f t="shared" si="28"/>
        <v>3500</v>
      </c>
      <c r="G642" s="14">
        <f>Data_input!$F642*IF(Data_input!$E642&lt;3000,70%,60%)</f>
        <v>2100</v>
      </c>
      <c r="H642" s="14">
        <f>Data_input!$F642*10%</f>
        <v>350</v>
      </c>
      <c r="I642" s="14">
        <f>Data_input!$F642*10%</f>
        <v>350</v>
      </c>
      <c r="J642" s="14">
        <f>SUM(Table1[[#This Row],[COGS]:[OPERATIONAL COST]])</f>
        <v>2800</v>
      </c>
      <c r="K642" s="14">
        <f>Data_input!$F642-Data_input!$G642-Data_input!$H642-Data_input!$I642</f>
        <v>700</v>
      </c>
      <c r="L642" s="15" t="s">
        <v>2948</v>
      </c>
      <c r="M642" s="16" t="str">
        <f>TEXT(Table1[[#This Row],[DATE]],"mmm")</f>
        <v>Mar</v>
      </c>
      <c r="N642" s="7">
        <f t="shared" si="29"/>
        <v>2022</v>
      </c>
      <c r="O642" s="7">
        <f>IF(COUNTIF(B$4:$B642,B642)=1,1,0)</f>
        <v>1</v>
      </c>
      <c r="P642" s="8" t="s">
        <v>2918</v>
      </c>
      <c r="Q642" s="9"/>
    </row>
    <row r="643" spans="1:17" x14ac:dyDescent="0.25">
      <c r="A643" s="17">
        <v>44628</v>
      </c>
      <c r="B643" s="11" t="s">
        <v>532</v>
      </c>
      <c r="C643" s="11" t="s">
        <v>2925</v>
      </c>
      <c r="D643" s="7">
        <v>1</v>
      </c>
      <c r="E643" s="12">
        <f t="shared" si="27"/>
        <v>1200</v>
      </c>
      <c r="F643" s="13">
        <f t="shared" si="28"/>
        <v>1200</v>
      </c>
      <c r="G643" s="14">
        <f>Data_input!$F643*IF(Data_input!$E643&lt;3000,70%,60%)</f>
        <v>840</v>
      </c>
      <c r="H643" s="14">
        <f>Data_input!$F643*10%</f>
        <v>120</v>
      </c>
      <c r="I643" s="14">
        <f>Data_input!$F643*10%</f>
        <v>120</v>
      </c>
      <c r="J643" s="14">
        <f>SUM(Table1[[#This Row],[COGS]:[OPERATIONAL COST]])</f>
        <v>1080</v>
      </c>
      <c r="K643" s="14">
        <f>Data_input!$F643-Data_input!$G643-Data_input!$H643-Data_input!$I643</f>
        <v>120</v>
      </c>
      <c r="L643" s="8" t="s">
        <v>2944</v>
      </c>
      <c r="M643" s="16" t="str">
        <f>TEXT(Table1[[#This Row],[DATE]],"mmm")</f>
        <v>Mar</v>
      </c>
      <c r="N643" s="7">
        <f t="shared" si="29"/>
        <v>2022</v>
      </c>
      <c r="O643" s="7">
        <f>IF(COUNTIF(B$4:$B643,B643)=1,1,0)</f>
        <v>1</v>
      </c>
      <c r="P643" s="8" t="s">
        <v>2919</v>
      </c>
      <c r="Q643" s="9"/>
    </row>
    <row r="644" spans="1:17" x14ac:dyDescent="0.25">
      <c r="A644" s="17">
        <v>44628</v>
      </c>
      <c r="B644" s="11" t="s">
        <v>533</v>
      </c>
      <c r="C644" s="11" t="s">
        <v>2926</v>
      </c>
      <c r="D644" s="7">
        <v>1</v>
      </c>
      <c r="E644" s="12">
        <f t="shared" ref="E644:E707" si="30">VLOOKUP(C644,$R$4:$S$12,2,FALSE)</f>
        <v>450</v>
      </c>
      <c r="F644" s="13">
        <f t="shared" ref="F644:F707" si="31">D644*E644</f>
        <v>450</v>
      </c>
      <c r="G644" s="14">
        <f>Data_input!$F644*IF(Data_input!$E644&lt;3000,70%,60%)</f>
        <v>315</v>
      </c>
      <c r="H644" s="14">
        <f>Data_input!$F644*10%</f>
        <v>45</v>
      </c>
      <c r="I644" s="14">
        <f>Data_input!$F644*10%</f>
        <v>45</v>
      </c>
      <c r="J644" s="14">
        <f>SUM(Table1[[#This Row],[COGS]:[OPERATIONAL COST]])</f>
        <v>405</v>
      </c>
      <c r="K644" s="14">
        <f>Data_input!$F644-Data_input!$G644-Data_input!$H644-Data_input!$I644</f>
        <v>45</v>
      </c>
      <c r="L644" s="15" t="s">
        <v>2946</v>
      </c>
      <c r="M644" s="16" t="str">
        <f>TEXT(Table1[[#This Row],[DATE]],"mmm")</f>
        <v>Mar</v>
      </c>
      <c r="N644" s="7">
        <f t="shared" ref="N644:N707" si="32">YEAR(A644)</f>
        <v>2022</v>
      </c>
      <c r="O644" s="7">
        <f>IF(COUNTIF(B$4:$B644,B644)=1,1,0)</f>
        <v>1</v>
      </c>
      <c r="P644" s="8" t="s">
        <v>2918</v>
      </c>
      <c r="Q644" s="9"/>
    </row>
    <row r="645" spans="1:17" x14ac:dyDescent="0.25">
      <c r="A645" s="17">
        <v>44628</v>
      </c>
      <c r="B645" s="11" t="s">
        <v>534</v>
      </c>
      <c r="C645" s="11" t="s">
        <v>2927</v>
      </c>
      <c r="D645" s="7">
        <v>2</v>
      </c>
      <c r="E645" s="12">
        <f t="shared" si="30"/>
        <v>500</v>
      </c>
      <c r="F645" s="13">
        <f t="shared" si="31"/>
        <v>1000</v>
      </c>
      <c r="G645" s="14">
        <f>Data_input!$F645*IF(Data_input!$E645&lt;3000,70%,60%)</f>
        <v>700</v>
      </c>
      <c r="H645" s="14">
        <f>Data_input!$F645*10%</f>
        <v>100</v>
      </c>
      <c r="I645" s="14">
        <f>Data_input!$F645*10%</f>
        <v>100</v>
      </c>
      <c r="J645" s="14">
        <f>SUM(Table1[[#This Row],[COGS]:[OPERATIONAL COST]])</f>
        <v>900</v>
      </c>
      <c r="K645" s="14">
        <f>Data_input!$F645-Data_input!$G645-Data_input!$H645-Data_input!$I645</f>
        <v>100</v>
      </c>
      <c r="L645" s="8" t="s">
        <v>2945</v>
      </c>
      <c r="M645" s="16" t="str">
        <f>TEXT(Table1[[#This Row],[DATE]],"mmm")</f>
        <v>Mar</v>
      </c>
      <c r="N645" s="7">
        <f t="shared" si="32"/>
        <v>2022</v>
      </c>
      <c r="O645" s="7">
        <f>IF(COUNTIF(B$4:$B645,B645)=1,1,0)</f>
        <v>1</v>
      </c>
      <c r="P645" s="8" t="s">
        <v>2919</v>
      </c>
      <c r="Q645" s="9"/>
    </row>
    <row r="646" spans="1:17" x14ac:dyDescent="0.25">
      <c r="A646" s="17">
        <v>44628</v>
      </c>
      <c r="B646" s="11" t="s">
        <v>534</v>
      </c>
      <c r="C646" s="11" t="s">
        <v>2928</v>
      </c>
      <c r="D646" s="7">
        <v>2</v>
      </c>
      <c r="E646" s="12">
        <f t="shared" si="30"/>
        <v>1000</v>
      </c>
      <c r="F646" s="13">
        <f t="shared" si="31"/>
        <v>2000</v>
      </c>
      <c r="G646" s="14">
        <f>Data_input!$F646*IF(Data_input!$E646&lt;3000,70%,60%)</f>
        <v>1400</v>
      </c>
      <c r="H646" s="14">
        <f>Data_input!$F646*10%</f>
        <v>200</v>
      </c>
      <c r="I646" s="14">
        <f>Data_input!$F646*10%</f>
        <v>200</v>
      </c>
      <c r="J646" s="14">
        <f>SUM(Table1[[#This Row],[COGS]:[OPERATIONAL COST]])</f>
        <v>1800</v>
      </c>
      <c r="K646" s="14">
        <f>Data_input!$F646-Data_input!$G646-Data_input!$H646-Data_input!$I646</f>
        <v>200</v>
      </c>
      <c r="L646" s="15" t="s">
        <v>2945</v>
      </c>
      <c r="M646" s="16" t="str">
        <f>TEXT(Table1[[#This Row],[DATE]],"mmm")</f>
        <v>Mar</v>
      </c>
      <c r="N646" s="7">
        <f t="shared" si="32"/>
        <v>2022</v>
      </c>
      <c r="O646" s="7">
        <f>IF(COUNTIF(B$4:$B646,B646)=1,1,0)</f>
        <v>0</v>
      </c>
      <c r="P646" s="8" t="s">
        <v>2919</v>
      </c>
      <c r="Q646" s="9"/>
    </row>
    <row r="647" spans="1:17" x14ac:dyDescent="0.25">
      <c r="A647" s="17">
        <v>44628</v>
      </c>
      <c r="B647" s="11" t="s">
        <v>534</v>
      </c>
      <c r="C647" s="11" t="s">
        <v>2929</v>
      </c>
      <c r="D647" s="7">
        <v>3</v>
      </c>
      <c r="E647" s="12">
        <f t="shared" si="30"/>
        <v>3200</v>
      </c>
      <c r="F647" s="13">
        <f t="shared" si="31"/>
        <v>9600</v>
      </c>
      <c r="G647" s="14">
        <f>Data_input!$F647*IF(Data_input!$E647&lt;3000,70%,60%)</f>
        <v>5760</v>
      </c>
      <c r="H647" s="14">
        <f>Data_input!$F647*10%</f>
        <v>960</v>
      </c>
      <c r="I647" s="14">
        <f>Data_input!$F647*10%</f>
        <v>960</v>
      </c>
      <c r="J647" s="14">
        <f>SUM(Table1[[#This Row],[COGS]:[OPERATIONAL COST]])</f>
        <v>7680</v>
      </c>
      <c r="K647" s="14">
        <f>Data_input!$F647-Data_input!$G647-Data_input!$H647-Data_input!$I647</f>
        <v>1920</v>
      </c>
      <c r="L647" s="8" t="s">
        <v>2945</v>
      </c>
      <c r="M647" s="16" t="str">
        <f>TEXT(Table1[[#This Row],[DATE]],"mmm")</f>
        <v>Mar</v>
      </c>
      <c r="N647" s="7">
        <f t="shared" si="32"/>
        <v>2022</v>
      </c>
      <c r="O647" s="7">
        <f>IF(COUNTIF(B$4:$B647,B647)=1,1,0)</f>
        <v>0</v>
      </c>
      <c r="P647" s="8" t="s">
        <v>2919</v>
      </c>
      <c r="Q647" s="9"/>
    </row>
    <row r="648" spans="1:17" x14ac:dyDescent="0.25">
      <c r="A648" s="17">
        <v>44629</v>
      </c>
      <c r="B648" s="11" t="s">
        <v>535</v>
      </c>
      <c r="C648" s="11" t="s">
        <v>2930</v>
      </c>
      <c r="D648" s="7">
        <v>1</v>
      </c>
      <c r="E648" s="12">
        <f t="shared" si="30"/>
        <v>4000</v>
      </c>
      <c r="F648" s="13">
        <f t="shared" si="31"/>
        <v>4000</v>
      </c>
      <c r="G648" s="14">
        <f>Data_input!$F648*IF(Data_input!$E648&lt;3000,70%,60%)</f>
        <v>2400</v>
      </c>
      <c r="H648" s="14">
        <f>Data_input!$F648*10%</f>
        <v>400</v>
      </c>
      <c r="I648" s="14">
        <f>Data_input!$F648*10%</f>
        <v>400</v>
      </c>
      <c r="J648" s="14">
        <f>SUM(Table1[[#This Row],[COGS]:[OPERATIONAL COST]])</f>
        <v>3200</v>
      </c>
      <c r="K648" s="14">
        <f>Data_input!$F648-Data_input!$G648-Data_input!$H648-Data_input!$I648</f>
        <v>800</v>
      </c>
      <c r="L648" s="15" t="s">
        <v>2945</v>
      </c>
      <c r="M648" s="16" t="str">
        <f>TEXT(Table1[[#This Row],[DATE]],"mmm")</f>
        <v>Mar</v>
      </c>
      <c r="N648" s="7">
        <f t="shared" si="32"/>
        <v>2022</v>
      </c>
      <c r="O648" s="7">
        <f>IF(COUNTIF(B$4:$B648,B648)=1,1,0)</f>
        <v>1</v>
      </c>
      <c r="P648" s="8" t="s">
        <v>2919</v>
      </c>
      <c r="Q648" s="9"/>
    </row>
    <row r="649" spans="1:17" x14ac:dyDescent="0.25">
      <c r="A649" s="17">
        <v>44629</v>
      </c>
      <c r="B649" s="11" t="s">
        <v>536</v>
      </c>
      <c r="C649" s="11" t="s">
        <v>2930</v>
      </c>
      <c r="D649" s="7">
        <v>1</v>
      </c>
      <c r="E649" s="12">
        <f t="shared" si="30"/>
        <v>4000</v>
      </c>
      <c r="F649" s="13">
        <f t="shared" si="31"/>
        <v>4000</v>
      </c>
      <c r="G649" s="14">
        <f>Data_input!$F649*IF(Data_input!$E649&lt;3000,70%,60%)</f>
        <v>2400</v>
      </c>
      <c r="H649" s="14">
        <f>Data_input!$F649*10%</f>
        <v>400</v>
      </c>
      <c r="I649" s="14">
        <f>Data_input!$F649*10%</f>
        <v>400</v>
      </c>
      <c r="J649" s="14">
        <f>SUM(Table1[[#This Row],[COGS]:[OPERATIONAL COST]])</f>
        <v>3200</v>
      </c>
      <c r="K649" s="14">
        <f>Data_input!$F649-Data_input!$G649-Data_input!$H649-Data_input!$I649</f>
        <v>800</v>
      </c>
      <c r="L649" s="8" t="s">
        <v>2943</v>
      </c>
      <c r="M649" s="16" t="str">
        <f>TEXT(Table1[[#This Row],[DATE]],"mmm")</f>
        <v>Mar</v>
      </c>
      <c r="N649" s="7">
        <f t="shared" si="32"/>
        <v>2022</v>
      </c>
      <c r="O649" s="7">
        <f>IF(COUNTIF(B$4:$B649,B649)=1,1,0)</f>
        <v>1</v>
      </c>
      <c r="P649" s="8" t="s">
        <v>2918</v>
      </c>
      <c r="Q649" s="9"/>
    </row>
    <row r="650" spans="1:17" x14ac:dyDescent="0.25">
      <c r="A650" s="17">
        <v>44629</v>
      </c>
      <c r="B650" s="11" t="s">
        <v>537</v>
      </c>
      <c r="C650" s="11" t="s">
        <v>2930</v>
      </c>
      <c r="D650" s="7">
        <v>1</v>
      </c>
      <c r="E650" s="12">
        <f t="shared" si="30"/>
        <v>4000</v>
      </c>
      <c r="F650" s="13">
        <f t="shared" si="31"/>
        <v>4000</v>
      </c>
      <c r="G650" s="14">
        <f>Data_input!$F650*IF(Data_input!$E650&lt;3000,70%,60%)</f>
        <v>2400</v>
      </c>
      <c r="H650" s="14">
        <f>Data_input!$F650*10%</f>
        <v>400</v>
      </c>
      <c r="I650" s="14">
        <f>Data_input!$F650*10%</f>
        <v>400</v>
      </c>
      <c r="J650" s="14">
        <f>SUM(Table1[[#This Row],[COGS]:[OPERATIONAL COST]])</f>
        <v>3200</v>
      </c>
      <c r="K650" s="14">
        <f>Data_input!$F650-Data_input!$G650-Data_input!$H650-Data_input!$I650</f>
        <v>800</v>
      </c>
      <c r="L650" s="15" t="s">
        <v>2948</v>
      </c>
      <c r="M650" s="16" t="str">
        <f>TEXT(Table1[[#This Row],[DATE]],"mmm")</f>
        <v>Mar</v>
      </c>
      <c r="N650" s="7">
        <f t="shared" si="32"/>
        <v>2022</v>
      </c>
      <c r="O650" s="7">
        <f>IF(COUNTIF(B$4:$B650,B650)=1,1,0)</f>
        <v>1</v>
      </c>
      <c r="P650" s="8" t="s">
        <v>2919</v>
      </c>
      <c r="Q650" s="9"/>
    </row>
    <row r="651" spans="1:17" x14ac:dyDescent="0.25">
      <c r="A651" s="17">
        <v>44629</v>
      </c>
      <c r="B651" s="11" t="s">
        <v>538</v>
      </c>
      <c r="C651" s="11" t="s">
        <v>2924</v>
      </c>
      <c r="D651" s="7">
        <v>3</v>
      </c>
      <c r="E651" s="12">
        <f t="shared" si="30"/>
        <v>3500</v>
      </c>
      <c r="F651" s="13">
        <f t="shared" si="31"/>
        <v>10500</v>
      </c>
      <c r="G651" s="14">
        <f>Data_input!$F651*IF(Data_input!$E651&lt;3000,70%,60%)</f>
        <v>6300</v>
      </c>
      <c r="H651" s="14">
        <f>Data_input!$F651*10%</f>
        <v>1050</v>
      </c>
      <c r="I651" s="14">
        <f>Data_input!$F651*10%</f>
        <v>1050</v>
      </c>
      <c r="J651" s="14">
        <f>SUM(Table1[[#This Row],[COGS]:[OPERATIONAL COST]])</f>
        <v>8400</v>
      </c>
      <c r="K651" s="14">
        <f>Data_input!$F651-Data_input!$G651-Data_input!$H651-Data_input!$I651</f>
        <v>2100</v>
      </c>
      <c r="L651" s="8" t="s">
        <v>2944</v>
      </c>
      <c r="M651" s="16" t="str">
        <f>TEXT(Table1[[#This Row],[DATE]],"mmm")</f>
        <v>Mar</v>
      </c>
      <c r="N651" s="7">
        <f t="shared" si="32"/>
        <v>2022</v>
      </c>
      <c r="O651" s="7">
        <f>IF(COUNTIF(B$4:$B651,B651)=1,1,0)</f>
        <v>1</v>
      </c>
      <c r="P651" s="8" t="s">
        <v>2919</v>
      </c>
      <c r="Q651" s="9"/>
    </row>
    <row r="652" spans="1:17" x14ac:dyDescent="0.25">
      <c r="A652" s="17">
        <v>44629</v>
      </c>
      <c r="B652" s="11" t="s">
        <v>539</v>
      </c>
      <c r="C652" s="11" t="s">
        <v>2925</v>
      </c>
      <c r="D652" s="7">
        <v>6</v>
      </c>
      <c r="E652" s="12">
        <f t="shared" si="30"/>
        <v>1200</v>
      </c>
      <c r="F652" s="13">
        <f t="shared" si="31"/>
        <v>7200</v>
      </c>
      <c r="G652" s="14">
        <f>Data_input!$F652*IF(Data_input!$E652&lt;3000,70%,60%)</f>
        <v>5040</v>
      </c>
      <c r="H652" s="14">
        <f>Data_input!$F652*10%</f>
        <v>720</v>
      </c>
      <c r="I652" s="14">
        <f>Data_input!$F652*10%</f>
        <v>720</v>
      </c>
      <c r="J652" s="14">
        <f>SUM(Table1[[#This Row],[COGS]:[OPERATIONAL COST]])</f>
        <v>6480</v>
      </c>
      <c r="K652" s="14">
        <f>Data_input!$F652-Data_input!$G652-Data_input!$H652-Data_input!$I652</f>
        <v>720</v>
      </c>
      <c r="L652" s="15" t="s">
        <v>2948</v>
      </c>
      <c r="M652" s="16" t="str">
        <f>TEXT(Table1[[#This Row],[DATE]],"mmm")</f>
        <v>Mar</v>
      </c>
      <c r="N652" s="7">
        <f t="shared" si="32"/>
        <v>2022</v>
      </c>
      <c r="O652" s="7">
        <f>IF(COUNTIF(B$4:$B652,B652)=1,1,0)</f>
        <v>1</v>
      </c>
      <c r="P652" s="8" t="s">
        <v>2919</v>
      </c>
      <c r="Q652" s="9"/>
    </row>
    <row r="653" spans="1:17" x14ac:dyDescent="0.25">
      <c r="A653" s="17">
        <v>44629</v>
      </c>
      <c r="B653" s="11" t="s">
        <v>540</v>
      </c>
      <c r="C653" s="11" t="s">
        <v>2926</v>
      </c>
      <c r="D653" s="7">
        <v>15</v>
      </c>
      <c r="E653" s="12">
        <f t="shared" si="30"/>
        <v>450</v>
      </c>
      <c r="F653" s="13">
        <f t="shared" si="31"/>
        <v>6750</v>
      </c>
      <c r="G653" s="14">
        <f>Data_input!$F653*IF(Data_input!$E653&lt;3000,70%,60%)</f>
        <v>4725</v>
      </c>
      <c r="H653" s="14">
        <f>Data_input!$F653*10%</f>
        <v>675</v>
      </c>
      <c r="I653" s="14">
        <f>Data_input!$F653*10%</f>
        <v>675</v>
      </c>
      <c r="J653" s="14">
        <f>SUM(Table1[[#This Row],[COGS]:[OPERATIONAL COST]])</f>
        <v>6075</v>
      </c>
      <c r="K653" s="14">
        <f>Data_input!$F653-Data_input!$G653-Data_input!$H653-Data_input!$I653</f>
        <v>675</v>
      </c>
      <c r="L653" s="8" t="s">
        <v>2944</v>
      </c>
      <c r="M653" s="16" t="str">
        <f>TEXT(Table1[[#This Row],[DATE]],"mmm")</f>
        <v>Mar</v>
      </c>
      <c r="N653" s="7">
        <f t="shared" si="32"/>
        <v>2022</v>
      </c>
      <c r="O653" s="7">
        <f>IF(COUNTIF(B$4:$B653,B653)=1,1,0)</f>
        <v>1</v>
      </c>
      <c r="P653" s="8" t="s">
        <v>2919</v>
      </c>
      <c r="Q653" s="9"/>
    </row>
    <row r="654" spans="1:17" x14ac:dyDescent="0.25">
      <c r="A654" s="17">
        <v>44629</v>
      </c>
      <c r="B654" s="11" t="s">
        <v>541</v>
      </c>
      <c r="C654" s="11" t="s">
        <v>2927</v>
      </c>
      <c r="D654" s="7">
        <v>10</v>
      </c>
      <c r="E654" s="12">
        <f t="shared" si="30"/>
        <v>500</v>
      </c>
      <c r="F654" s="13">
        <f t="shared" si="31"/>
        <v>5000</v>
      </c>
      <c r="G654" s="14">
        <f>Data_input!$F654*IF(Data_input!$E654&lt;3000,70%,60%)</f>
        <v>3500</v>
      </c>
      <c r="H654" s="14">
        <f>Data_input!$F654*10%</f>
        <v>500</v>
      </c>
      <c r="I654" s="14">
        <f>Data_input!$F654*10%</f>
        <v>500</v>
      </c>
      <c r="J654" s="14">
        <f>SUM(Table1[[#This Row],[COGS]:[OPERATIONAL COST]])</f>
        <v>4500</v>
      </c>
      <c r="K654" s="14">
        <f>Data_input!$F654-Data_input!$G654-Data_input!$H654-Data_input!$I654</f>
        <v>500</v>
      </c>
      <c r="L654" s="15" t="s">
        <v>2946</v>
      </c>
      <c r="M654" s="16" t="str">
        <f>TEXT(Table1[[#This Row],[DATE]],"mmm")</f>
        <v>Mar</v>
      </c>
      <c r="N654" s="7">
        <f t="shared" si="32"/>
        <v>2022</v>
      </c>
      <c r="O654" s="7">
        <f>IF(COUNTIF(B$4:$B654,B654)=1,1,0)</f>
        <v>1</v>
      </c>
      <c r="P654" s="8" t="s">
        <v>2918</v>
      </c>
      <c r="Q654" s="9"/>
    </row>
    <row r="655" spans="1:17" x14ac:dyDescent="0.25">
      <c r="A655" s="17">
        <v>44629</v>
      </c>
      <c r="B655" s="11" t="s">
        <v>542</v>
      </c>
      <c r="C655" s="11" t="s">
        <v>2928</v>
      </c>
      <c r="D655" s="7">
        <v>7</v>
      </c>
      <c r="E655" s="12">
        <f t="shared" si="30"/>
        <v>1000</v>
      </c>
      <c r="F655" s="13">
        <f t="shared" si="31"/>
        <v>7000</v>
      </c>
      <c r="G655" s="14">
        <f>Data_input!$F655*IF(Data_input!$E655&lt;3000,70%,60%)</f>
        <v>4900</v>
      </c>
      <c r="H655" s="14">
        <f>Data_input!$F655*10%</f>
        <v>700</v>
      </c>
      <c r="I655" s="14">
        <f>Data_input!$F655*10%</f>
        <v>700</v>
      </c>
      <c r="J655" s="14">
        <f>SUM(Table1[[#This Row],[COGS]:[OPERATIONAL COST]])</f>
        <v>6300</v>
      </c>
      <c r="K655" s="14">
        <f>Data_input!$F655-Data_input!$G655-Data_input!$H655-Data_input!$I655</f>
        <v>700</v>
      </c>
      <c r="L655" s="8" t="s">
        <v>2947</v>
      </c>
      <c r="M655" s="16" t="str">
        <f>TEXT(Table1[[#This Row],[DATE]],"mmm")</f>
        <v>Mar</v>
      </c>
      <c r="N655" s="7">
        <f t="shared" si="32"/>
        <v>2022</v>
      </c>
      <c r="O655" s="7">
        <f>IF(COUNTIF(B$4:$B655,B655)=1,1,0)</f>
        <v>1</v>
      </c>
      <c r="P655" s="8" t="s">
        <v>2919</v>
      </c>
      <c r="Q655" s="9"/>
    </row>
    <row r="656" spans="1:17" x14ac:dyDescent="0.25">
      <c r="A656" s="17">
        <v>44630</v>
      </c>
      <c r="B656" s="11" t="s">
        <v>543</v>
      </c>
      <c r="C656" s="11" t="s">
        <v>2928</v>
      </c>
      <c r="D656" s="7">
        <v>4</v>
      </c>
      <c r="E656" s="12">
        <f t="shared" si="30"/>
        <v>1000</v>
      </c>
      <c r="F656" s="13">
        <f t="shared" si="31"/>
        <v>4000</v>
      </c>
      <c r="G656" s="14">
        <f>Data_input!$F656*IF(Data_input!$E656&lt;3000,70%,60%)</f>
        <v>2800</v>
      </c>
      <c r="H656" s="14">
        <f>Data_input!$F656*10%</f>
        <v>400</v>
      </c>
      <c r="I656" s="14">
        <f>Data_input!$F656*10%</f>
        <v>400</v>
      </c>
      <c r="J656" s="14">
        <f>SUM(Table1[[#This Row],[COGS]:[OPERATIONAL COST]])</f>
        <v>3600</v>
      </c>
      <c r="K656" s="14">
        <f>Data_input!$F656-Data_input!$G656-Data_input!$H656-Data_input!$I656</f>
        <v>400</v>
      </c>
      <c r="L656" s="15" t="s">
        <v>2948</v>
      </c>
      <c r="M656" s="16" t="str">
        <f>TEXT(Table1[[#This Row],[DATE]],"mmm")</f>
        <v>Mar</v>
      </c>
      <c r="N656" s="7">
        <f t="shared" si="32"/>
        <v>2022</v>
      </c>
      <c r="O656" s="7">
        <f>IF(COUNTIF(B$4:$B656,B656)=1,1,0)</f>
        <v>1</v>
      </c>
      <c r="P656" s="8" t="s">
        <v>2919</v>
      </c>
      <c r="Q656" s="9"/>
    </row>
    <row r="657" spans="1:17" x14ac:dyDescent="0.25">
      <c r="A657" s="17">
        <v>44630</v>
      </c>
      <c r="B657" s="11" t="s">
        <v>544</v>
      </c>
      <c r="C657" s="11" t="s">
        <v>2930</v>
      </c>
      <c r="D657" s="7">
        <v>1</v>
      </c>
      <c r="E657" s="12">
        <f t="shared" si="30"/>
        <v>4000</v>
      </c>
      <c r="F657" s="13">
        <f t="shared" si="31"/>
        <v>4000</v>
      </c>
      <c r="G657" s="14">
        <f>Data_input!$F657*IF(Data_input!$E657&lt;3000,70%,60%)</f>
        <v>2400</v>
      </c>
      <c r="H657" s="14">
        <f>Data_input!$F657*10%</f>
        <v>400</v>
      </c>
      <c r="I657" s="14">
        <f>Data_input!$F657*10%</f>
        <v>400</v>
      </c>
      <c r="J657" s="14">
        <f>SUM(Table1[[#This Row],[COGS]:[OPERATIONAL COST]])</f>
        <v>3200</v>
      </c>
      <c r="K657" s="14">
        <f>Data_input!$F657-Data_input!$G657-Data_input!$H657-Data_input!$I657</f>
        <v>800</v>
      </c>
      <c r="L657" s="8" t="s">
        <v>2944</v>
      </c>
      <c r="M657" s="16" t="str">
        <f>TEXT(Table1[[#This Row],[DATE]],"mmm")</f>
        <v>Mar</v>
      </c>
      <c r="N657" s="7">
        <f t="shared" si="32"/>
        <v>2022</v>
      </c>
      <c r="O657" s="7">
        <f>IF(COUNTIF(B$4:$B657,B657)=1,1,0)</f>
        <v>1</v>
      </c>
      <c r="P657" s="8" t="s">
        <v>2919</v>
      </c>
      <c r="Q657" s="9"/>
    </row>
    <row r="658" spans="1:17" x14ac:dyDescent="0.25">
      <c r="A658" s="17">
        <v>44630</v>
      </c>
      <c r="B658" s="11" t="s">
        <v>545</v>
      </c>
      <c r="C658" s="11" t="s">
        <v>2920</v>
      </c>
      <c r="D658" s="7">
        <v>5</v>
      </c>
      <c r="E658" s="12">
        <f t="shared" si="30"/>
        <v>1000</v>
      </c>
      <c r="F658" s="13">
        <f t="shared" si="31"/>
        <v>5000</v>
      </c>
      <c r="G658" s="14">
        <f>Data_input!$F658*IF(Data_input!$E658&lt;3000,70%,60%)</f>
        <v>3500</v>
      </c>
      <c r="H658" s="14">
        <f>Data_input!$F658*10%</f>
        <v>500</v>
      </c>
      <c r="I658" s="14">
        <f>Data_input!$F658*10%</f>
        <v>500</v>
      </c>
      <c r="J658" s="14">
        <f>SUM(Table1[[#This Row],[COGS]:[OPERATIONAL COST]])</f>
        <v>4500</v>
      </c>
      <c r="K658" s="14">
        <f>Data_input!$F658-Data_input!$G658-Data_input!$H658-Data_input!$I658</f>
        <v>500</v>
      </c>
      <c r="L658" s="15" t="s">
        <v>2946</v>
      </c>
      <c r="M658" s="16" t="str">
        <f>TEXT(Table1[[#This Row],[DATE]],"mmm")</f>
        <v>Mar</v>
      </c>
      <c r="N658" s="7">
        <f t="shared" si="32"/>
        <v>2022</v>
      </c>
      <c r="O658" s="7">
        <f>IF(COUNTIF(B$4:$B658,B658)=1,1,0)</f>
        <v>1</v>
      </c>
      <c r="P658" s="8" t="s">
        <v>2919</v>
      </c>
      <c r="Q658" s="9"/>
    </row>
    <row r="659" spans="1:17" x14ac:dyDescent="0.25">
      <c r="A659" s="17">
        <v>44630</v>
      </c>
      <c r="B659" s="11" t="s">
        <v>546</v>
      </c>
      <c r="C659" s="11" t="s">
        <v>2923</v>
      </c>
      <c r="D659" s="7">
        <v>1</v>
      </c>
      <c r="E659" s="12">
        <f t="shared" si="30"/>
        <v>2500</v>
      </c>
      <c r="F659" s="13">
        <f t="shared" si="31"/>
        <v>2500</v>
      </c>
      <c r="G659" s="14">
        <f>Data_input!$F659*IF(Data_input!$E659&lt;3000,70%,60%)</f>
        <v>1750</v>
      </c>
      <c r="H659" s="14">
        <f>Data_input!$F659*10%</f>
        <v>250</v>
      </c>
      <c r="I659" s="14">
        <f>Data_input!$F659*10%</f>
        <v>250</v>
      </c>
      <c r="J659" s="14">
        <f>SUM(Table1[[#This Row],[COGS]:[OPERATIONAL COST]])</f>
        <v>2250</v>
      </c>
      <c r="K659" s="14">
        <f>Data_input!$F659-Data_input!$G659-Data_input!$H659-Data_input!$I659</f>
        <v>250</v>
      </c>
      <c r="L659" s="8" t="s">
        <v>2947</v>
      </c>
      <c r="M659" s="16" t="str">
        <f>TEXT(Table1[[#This Row],[DATE]],"mmm")</f>
        <v>Mar</v>
      </c>
      <c r="N659" s="7">
        <f t="shared" si="32"/>
        <v>2022</v>
      </c>
      <c r="O659" s="7">
        <f>IF(COUNTIF(B$4:$B659,B659)=1,1,0)</f>
        <v>1</v>
      </c>
      <c r="P659" s="8" t="s">
        <v>2919</v>
      </c>
      <c r="Q659" s="9"/>
    </row>
    <row r="660" spans="1:17" x14ac:dyDescent="0.25">
      <c r="A660" s="17">
        <v>44630</v>
      </c>
      <c r="B660" s="11" t="s">
        <v>547</v>
      </c>
      <c r="C660" s="11" t="s">
        <v>2920</v>
      </c>
      <c r="D660" s="7">
        <v>1</v>
      </c>
      <c r="E660" s="12">
        <f t="shared" si="30"/>
        <v>1000</v>
      </c>
      <c r="F660" s="13">
        <f t="shared" si="31"/>
        <v>1000</v>
      </c>
      <c r="G660" s="14">
        <f>Data_input!$F660*IF(Data_input!$E660&lt;3000,70%,60%)</f>
        <v>700</v>
      </c>
      <c r="H660" s="14">
        <f>Data_input!$F660*10%</f>
        <v>100</v>
      </c>
      <c r="I660" s="14">
        <f>Data_input!$F660*10%</f>
        <v>100</v>
      </c>
      <c r="J660" s="14">
        <f>SUM(Table1[[#This Row],[COGS]:[OPERATIONAL COST]])</f>
        <v>900</v>
      </c>
      <c r="K660" s="14">
        <f>Data_input!$F660-Data_input!$G660-Data_input!$H660-Data_input!$I660</f>
        <v>100</v>
      </c>
      <c r="L660" s="15" t="s">
        <v>2945</v>
      </c>
      <c r="M660" s="16" t="str">
        <f>TEXT(Table1[[#This Row],[DATE]],"mmm")</f>
        <v>Mar</v>
      </c>
      <c r="N660" s="7">
        <f t="shared" si="32"/>
        <v>2022</v>
      </c>
      <c r="O660" s="7">
        <f>IF(COUNTIF(B$4:$B660,B660)=1,1,0)</f>
        <v>1</v>
      </c>
      <c r="P660" s="8" t="s">
        <v>2919</v>
      </c>
      <c r="Q660" s="9"/>
    </row>
    <row r="661" spans="1:17" x14ac:dyDescent="0.25">
      <c r="A661" s="17">
        <v>44630</v>
      </c>
      <c r="B661" s="11" t="s">
        <v>548</v>
      </c>
      <c r="C661" s="11" t="s">
        <v>2923</v>
      </c>
      <c r="D661" s="7">
        <v>1</v>
      </c>
      <c r="E661" s="12">
        <f t="shared" si="30"/>
        <v>2500</v>
      </c>
      <c r="F661" s="13">
        <f t="shared" si="31"/>
        <v>2500</v>
      </c>
      <c r="G661" s="14">
        <f>Data_input!$F661*IF(Data_input!$E661&lt;3000,70%,60%)</f>
        <v>1750</v>
      </c>
      <c r="H661" s="14">
        <f>Data_input!$F661*10%</f>
        <v>250</v>
      </c>
      <c r="I661" s="14">
        <f>Data_input!$F661*10%</f>
        <v>250</v>
      </c>
      <c r="J661" s="14">
        <f>SUM(Table1[[#This Row],[COGS]:[OPERATIONAL COST]])</f>
        <v>2250</v>
      </c>
      <c r="K661" s="14">
        <f>Data_input!$F661-Data_input!$G661-Data_input!$H661-Data_input!$I661</f>
        <v>250</v>
      </c>
      <c r="L661" s="8" t="s">
        <v>2943</v>
      </c>
      <c r="M661" s="16" t="str">
        <f>TEXT(Table1[[#This Row],[DATE]],"mmm")</f>
        <v>Mar</v>
      </c>
      <c r="N661" s="7">
        <f t="shared" si="32"/>
        <v>2022</v>
      </c>
      <c r="O661" s="7">
        <f>IF(COUNTIF(B$4:$B661,B661)=1,1,0)</f>
        <v>1</v>
      </c>
      <c r="P661" s="8" t="s">
        <v>2918</v>
      </c>
      <c r="Q661" s="9"/>
    </row>
    <row r="662" spans="1:17" x14ac:dyDescent="0.25">
      <c r="A662" s="17">
        <v>44630</v>
      </c>
      <c r="B662" s="11" t="s">
        <v>549</v>
      </c>
      <c r="C662" s="11" t="s">
        <v>2930</v>
      </c>
      <c r="D662" s="7">
        <v>1</v>
      </c>
      <c r="E662" s="12">
        <f t="shared" si="30"/>
        <v>4000</v>
      </c>
      <c r="F662" s="13">
        <f t="shared" si="31"/>
        <v>4000</v>
      </c>
      <c r="G662" s="14">
        <f>Data_input!$F662*IF(Data_input!$E662&lt;3000,70%,60%)</f>
        <v>2400</v>
      </c>
      <c r="H662" s="14">
        <f>Data_input!$F662*10%</f>
        <v>400</v>
      </c>
      <c r="I662" s="14">
        <f>Data_input!$F662*10%</f>
        <v>400</v>
      </c>
      <c r="J662" s="14">
        <f>SUM(Table1[[#This Row],[COGS]:[OPERATIONAL COST]])</f>
        <v>3200</v>
      </c>
      <c r="K662" s="14">
        <f>Data_input!$F662-Data_input!$G662-Data_input!$H662-Data_input!$I662</f>
        <v>800</v>
      </c>
      <c r="L662" s="15" t="s">
        <v>2948</v>
      </c>
      <c r="M662" s="16" t="str">
        <f>TEXT(Table1[[#This Row],[DATE]],"mmm")</f>
        <v>Mar</v>
      </c>
      <c r="N662" s="7">
        <f t="shared" si="32"/>
        <v>2022</v>
      </c>
      <c r="O662" s="7">
        <f>IF(COUNTIF(B$4:$B662,B662)=1,1,0)</f>
        <v>1</v>
      </c>
      <c r="P662" s="8" t="s">
        <v>2919</v>
      </c>
      <c r="Q662" s="9"/>
    </row>
    <row r="663" spans="1:17" x14ac:dyDescent="0.25">
      <c r="A663" s="17">
        <v>44630</v>
      </c>
      <c r="B663" s="11" t="s">
        <v>550</v>
      </c>
      <c r="C663" s="11" t="s">
        <v>2924</v>
      </c>
      <c r="D663" s="7">
        <v>5</v>
      </c>
      <c r="E663" s="12">
        <f t="shared" si="30"/>
        <v>3500</v>
      </c>
      <c r="F663" s="13">
        <f t="shared" si="31"/>
        <v>17500</v>
      </c>
      <c r="G663" s="14">
        <f>Data_input!$F663*IF(Data_input!$E663&lt;3000,70%,60%)</f>
        <v>10500</v>
      </c>
      <c r="H663" s="14">
        <f>Data_input!$F663*10%</f>
        <v>1750</v>
      </c>
      <c r="I663" s="14">
        <f>Data_input!$F663*10%</f>
        <v>1750</v>
      </c>
      <c r="J663" s="14">
        <f>SUM(Table1[[#This Row],[COGS]:[OPERATIONAL COST]])</f>
        <v>14000</v>
      </c>
      <c r="K663" s="14">
        <f>Data_input!$F663-Data_input!$G663-Data_input!$H663-Data_input!$I663</f>
        <v>3500</v>
      </c>
      <c r="L663" s="8" t="s">
        <v>2944</v>
      </c>
      <c r="M663" s="16" t="str">
        <f>TEXT(Table1[[#This Row],[DATE]],"mmm")</f>
        <v>Mar</v>
      </c>
      <c r="N663" s="7">
        <f t="shared" si="32"/>
        <v>2022</v>
      </c>
      <c r="O663" s="7">
        <f>IF(COUNTIF(B$4:$B663,B663)=1,1,0)</f>
        <v>1</v>
      </c>
      <c r="P663" s="8" t="s">
        <v>2919</v>
      </c>
      <c r="Q663" s="9"/>
    </row>
    <row r="664" spans="1:17" x14ac:dyDescent="0.25">
      <c r="A664" s="17">
        <v>44630</v>
      </c>
      <c r="B664" s="11" t="s">
        <v>550</v>
      </c>
      <c r="C664" s="11" t="s">
        <v>2925</v>
      </c>
      <c r="D664" s="7">
        <v>1</v>
      </c>
      <c r="E664" s="12">
        <f t="shared" si="30"/>
        <v>1200</v>
      </c>
      <c r="F664" s="13">
        <f t="shared" si="31"/>
        <v>1200</v>
      </c>
      <c r="G664" s="14">
        <f>Data_input!$F664*IF(Data_input!$E664&lt;3000,70%,60%)</f>
        <v>840</v>
      </c>
      <c r="H664" s="14">
        <f>Data_input!$F664*10%</f>
        <v>120</v>
      </c>
      <c r="I664" s="14">
        <f>Data_input!$F664*10%</f>
        <v>120</v>
      </c>
      <c r="J664" s="14">
        <f>SUM(Table1[[#This Row],[COGS]:[OPERATIONAL COST]])</f>
        <v>1080</v>
      </c>
      <c r="K664" s="14">
        <f>Data_input!$F664-Data_input!$G664-Data_input!$H664-Data_input!$I664</f>
        <v>120</v>
      </c>
      <c r="L664" s="15" t="s">
        <v>2944</v>
      </c>
      <c r="M664" s="16" t="str">
        <f>TEXT(Table1[[#This Row],[DATE]],"mmm")</f>
        <v>Mar</v>
      </c>
      <c r="N664" s="7">
        <f t="shared" si="32"/>
        <v>2022</v>
      </c>
      <c r="O664" s="7">
        <f>IF(COUNTIF(B$4:$B664,B664)=1,1,0)</f>
        <v>0</v>
      </c>
      <c r="P664" s="8" t="s">
        <v>2919</v>
      </c>
      <c r="Q664" s="9"/>
    </row>
    <row r="665" spans="1:17" x14ac:dyDescent="0.25">
      <c r="A665" s="17">
        <v>44630</v>
      </c>
      <c r="B665" s="11" t="s">
        <v>550</v>
      </c>
      <c r="C665" s="11" t="s">
        <v>2926</v>
      </c>
      <c r="D665" s="7">
        <v>3</v>
      </c>
      <c r="E665" s="12">
        <f t="shared" si="30"/>
        <v>450</v>
      </c>
      <c r="F665" s="13">
        <f t="shared" si="31"/>
        <v>1350</v>
      </c>
      <c r="G665" s="14">
        <f>Data_input!$F665*IF(Data_input!$E665&lt;3000,70%,60%)</f>
        <v>944.99999999999989</v>
      </c>
      <c r="H665" s="14">
        <f>Data_input!$F665*10%</f>
        <v>135</v>
      </c>
      <c r="I665" s="14">
        <f>Data_input!$F665*10%</f>
        <v>135</v>
      </c>
      <c r="J665" s="14">
        <f>SUM(Table1[[#This Row],[COGS]:[OPERATIONAL COST]])</f>
        <v>1215</v>
      </c>
      <c r="K665" s="14">
        <f>Data_input!$F665-Data_input!$G665-Data_input!$H665-Data_input!$I665</f>
        <v>135.00000000000011</v>
      </c>
      <c r="L665" s="8" t="s">
        <v>2944</v>
      </c>
      <c r="M665" s="16" t="str">
        <f>TEXT(Table1[[#This Row],[DATE]],"mmm")</f>
        <v>Mar</v>
      </c>
      <c r="N665" s="7">
        <f t="shared" si="32"/>
        <v>2022</v>
      </c>
      <c r="O665" s="7">
        <f>IF(COUNTIF(B$4:$B665,B665)=1,1,0)</f>
        <v>0</v>
      </c>
      <c r="P665" s="8" t="s">
        <v>2919</v>
      </c>
      <c r="Q665" s="9"/>
    </row>
    <row r="666" spans="1:17" x14ac:dyDescent="0.25">
      <c r="A666" s="17">
        <v>44631</v>
      </c>
      <c r="B666" s="11" t="s">
        <v>551</v>
      </c>
      <c r="C666" s="11" t="s">
        <v>2920</v>
      </c>
      <c r="D666" s="7">
        <v>5</v>
      </c>
      <c r="E666" s="12">
        <f t="shared" si="30"/>
        <v>1000</v>
      </c>
      <c r="F666" s="13">
        <f t="shared" si="31"/>
        <v>5000</v>
      </c>
      <c r="G666" s="14">
        <f>Data_input!$F666*IF(Data_input!$E666&lt;3000,70%,60%)</f>
        <v>3500</v>
      </c>
      <c r="H666" s="14">
        <f>Data_input!$F666*10%</f>
        <v>500</v>
      </c>
      <c r="I666" s="14">
        <f>Data_input!$F666*10%</f>
        <v>500</v>
      </c>
      <c r="J666" s="14">
        <f>SUM(Table1[[#This Row],[COGS]:[OPERATIONAL COST]])</f>
        <v>4500</v>
      </c>
      <c r="K666" s="14">
        <f>Data_input!$F666-Data_input!$G666-Data_input!$H666-Data_input!$I666</f>
        <v>500</v>
      </c>
      <c r="L666" s="15" t="s">
        <v>2948</v>
      </c>
      <c r="M666" s="16" t="str">
        <f>TEXT(Table1[[#This Row],[DATE]],"mmm")</f>
        <v>Mar</v>
      </c>
      <c r="N666" s="7">
        <f t="shared" si="32"/>
        <v>2022</v>
      </c>
      <c r="O666" s="7">
        <f>IF(COUNTIF(B$4:$B666,B666)=1,1,0)</f>
        <v>1</v>
      </c>
      <c r="P666" s="8" t="s">
        <v>2918</v>
      </c>
      <c r="Q666" s="9"/>
    </row>
    <row r="667" spans="1:17" x14ac:dyDescent="0.25">
      <c r="A667" s="17">
        <v>44631</v>
      </c>
      <c r="B667" s="11" t="s">
        <v>552</v>
      </c>
      <c r="C667" s="11" t="s">
        <v>2930</v>
      </c>
      <c r="D667" s="7">
        <v>1</v>
      </c>
      <c r="E667" s="12">
        <f t="shared" si="30"/>
        <v>4000</v>
      </c>
      <c r="F667" s="13">
        <f t="shared" si="31"/>
        <v>4000</v>
      </c>
      <c r="G667" s="14">
        <f>Data_input!$F667*IF(Data_input!$E667&lt;3000,70%,60%)</f>
        <v>2400</v>
      </c>
      <c r="H667" s="14">
        <f>Data_input!$F667*10%</f>
        <v>400</v>
      </c>
      <c r="I667" s="14">
        <f>Data_input!$F667*10%</f>
        <v>400</v>
      </c>
      <c r="J667" s="14">
        <f>SUM(Table1[[#This Row],[COGS]:[OPERATIONAL COST]])</f>
        <v>3200</v>
      </c>
      <c r="K667" s="14">
        <f>Data_input!$F667-Data_input!$G667-Data_input!$H667-Data_input!$I667</f>
        <v>800</v>
      </c>
      <c r="L667" s="8" t="s">
        <v>2944</v>
      </c>
      <c r="M667" s="16" t="str">
        <f>TEXT(Table1[[#This Row],[DATE]],"mmm")</f>
        <v>Mar</v>
      </c>
      <c r="N667" s="7">
        <f t="shared" si="32"/>
        <v>2022</v>
      </c>
      <c r="O667" s="7">
        <f>IF(COUNTIF(B$4:$B667,B667)=1,1,0)</f>
        <v>1</v>
      </c>
      <c r="P667" s="8" t="s">
        <v>2919</v>
      </c>
      <c r="Q667" s="9"/>
    </row>
    <row r="668" spans="1:17" x14ac:dyDescent="0.25">
      <c r="A668" s="17">
        <v>44631</v>
      </c>
      <c r="B668" s="11" t="s">
        <v>553</v>
      </c>
      <c r="C668" s="11" t="s">
        <v>2923</v>
      </c>
      <c r="D668" s="7">
        <v>1</v>
      </c>
      <c r="E668" s="12">
        <f t="shared" si="30"/>
        <v>2500</v>
      </c>
      <c r="F668" s="13">
        <f t="shared" si="31"/>
        <v>2500</v>
      </c>
      <c r="G668" s="14">
        <f>Data_input!$F668*IF(Data_input!$E668&lt;3000,70%,60%)</f>
        <v>1750</v>
      </c>
      <c r="H668" s="14">
        <f>Data_input!$F668*10%</f>
        <v>250</v>
      </c>
      <c r="I668" s="14">
        <f>Data_input!$F668*10%</f>
        <v>250</v>
      </c>
      <c r="J668" s="14">
        <f>SUM(Table1[[#This Row],[COGS]:[OPERATIONAL COST]])</f>
        <v>2250</v>
      </c>
      <c r="K668" s="14">
        <f>Data_input!$F668-Data_input!$G668-Data_input!$H668-Data_input!$I668</f>
        <v>250</v>
      </c>
      <c r="L668" s="15" t="s">
        <v>2948</v>
      </c>
      <c r="M668" s="16" t="str">
        <f>TEXT(Table1[[#This Row],[DATE]],"mmm")</f>
        <v>Mar</v>
      </c>
      <c r="N668" s="7">
        <f t="shared" si="32"/>
        <v>2022</v>
      </c>
      <c r="O668" s="7">
        <f>IF(COUNTIF(B$4:$B668,B668)=1,1,0)</f>
        <v>1</v>
      </c>
      <c r="P668" s="8" t="s">
        <v>2919</v>
      </c>
      <c r="Q668" s="9"/>
    </row>
    <row r="669" spans="1:17" x14ac:dyDescent="0.25">
      <c r="A669" s="17">
        <v>44631</v>
      </c>
      <c r="B669" s="11" t="s">
        <v>554</v>
      </c>
      <c r="C669" s="11" t="s">
        <v>2924</v>
      </c>
      <c r="D669" s="7">
        <v>3</v>
      </c>
      <c r="E669" s="12">
        <f t="shared" si="30"/>
        <v>3500</v>
      </c>
      <c r="F669" s="13">
        <f t="shared" si="31"/>
        <v>10500</v>
      </c>
      <c r="G669" s="14">
        <f>Data_input!$F669*IF(Data_input!$E669&lt;3000,70%,60%)</f>
        <v>6300</v>
      </c>
      <c r="H669" s="14">
        <f>Data_input!$F669*10%</f>
        <v>1050</v>
      </c>
      <c r="I669" s="14">
        <f>Data_input!$F669*10%</f>
        <v>1050</v>
      </c>
      <c r="J669" s="14">
        <f>SUM(Table1[[#This Row],[COGS]:[OPERATIONAL COST]])</f>
        <v>8400</v>
      </c>
      <c r="K669" s="14">
        <f>Data_input!$F669-Data_input!$G669-Data_input!$H669-Data_input!$I669</f>
        <v>2100</v>
      </c>
      <c r="L669" s="8" t="s">
        <v>2944</v>
      </c>
      <c r="M669" s="16" t="str">
        <f>TEXT(Table1[[#This Row],[DATE]],"mmm")</f>
        <v>Mar</v>
      </c>
      <c r="N669" s="7">
        <f t="shared" si="32"/>
        <v>2022</v>
      </c>
      <c r="O669" s="7">
        <f>IF(COUNTIF(B$4:$B669,B669)=1,1,0)</f>
        <v>1</v>
      </c>
      <c r="P669" s="8" t="s">
        <v>2919</v>
      </c>
      <c r="Q669" s="9"/>
    </row>
    <row r="670" spans="1:17" x14ac:dyDescent="0.25">
      <c r="A670" s="17">
        <v>44631</v>
      </c>
      <c r="B670" s="11" t="s">
        <v>555</v>
      </c>
      <c r="C670" s="11" t="s">
        <v>2928</v>
      </c>
      <c r="D670" s="7">
        <v>2</v>
      </c>
      <c r="E670" s="12">
        <f t="shared" si="30"/>
        <v>1000</v>
      </c>
      <c r="F670" s="13">
        <f t="shared" si="31"/>
        <v>2000</v>
      </c>
      <c r="G670" s="14">
        <f>Data_input!$F670*IF(Data_input!$E670&lt;3000,70%,60%)</f>
        <v>1400</v>
      </c>
      <c r="H670" s="14">
        <f>Data_input!$F670*10%</f>
        <v>200</v>
      </c>
      <c r="I670" s="14">
        <f>Data_input!$F670*10%</f>
        <v>200</v>
      </c>
      <c r="J670" s="14">
        <f>SUM(Table1[[#This Row],[COGS]:[OPERATIONAL COST]])</f>
        <v>1800</v>
      </c>
      <c r="K670" s="14">
        <f>Data_input!$F670-Data_input!$G670-Data_input!$H670-Data_input!$I670</f>
        <v>200</v>
      </c>
      <c r="L670" s="15" t="s">
        <v>2946</v>
      </c>
      <c r="M670" s="16" t="str">
        <f>TEXT(Table1[[#This Row],[DATE]],"mmm")</f>
        <v>Mar</v>
      </c>
      <c r="N670" s="7">
        <f t="shared" si="32"/>
        <v>2022</v>
      </c>
      <c r="O670" s="7">
        <f>IF(COUNTIF(B$4:$B670,B670)=1,1,0)</f>
        <v>1</v>
      </c>
      <c r="P670" s="8" t="s">
        <v>2919</v>
      </c>
      <c r="Q670" s="9"/>
    </row>
    <row r="671" spans="1:17" x14ac:dyDescent="0.25">
      <c r="A671" s="17">
        <v>44631</v>
      </c>
      <c r="B671" s="11" t="s">
        <v>556</v>
      </c>
      <c r="C671" s="11" t="s">
        <v>2926</v>
      </c>
      <c r="D671" s="7">
        <v>1</v>
      </c>
      <c r="E671" s="12">
        <f t="shared" si="30"/>
        <v>450</v>
      </c>
      <c r="F671" s="13">
        <f t="shared" si="31"/>
        <v>450</v>
      </c>
      <c r="G671" s="14">
        <f>Data_input!$F671*IF(Data_input!$E671&lt;3000,70%,60%)</f>
        <v>315</v>
      </c>
      <c r="H671" s="14">
        <f>Data_input!$F671*10%</f>
        <v>45</v>
      </c>
      <c r="I671" s="14">
        <f>Data_input!$F671*10%</f>
        <v>45</v>
      </c>
      <c r="J671" s="14">
        <f>SUM(Table1[[#This Row],[COGS]:[OPERATIONAL COST]])</f>
        <v>405</v>
      </c>
      <c r="K671" s="14">
        <f>Data_input!$F671-Data_input!$G671-Data_input!$H671-Data_input!$I671</f>
        <v>45</v>
      </c>
      <c r="L671" s="8" t="s">
        <v>2947</v>
      </c>
      <c r="M671" s="16" t="str">
        <f>TEXT(Table1[[#This Row],[DATE]],"mmm")</f>
        <v>Mar</v>
      </c>
      <c r="N671" s="7">
        <f t="shared" si="32"/>
        <v>2022</v>
      </c>
      <c r="O671" s="7">
        <f>IF(COUNTIF(B$4:$B671,B671)=1,1,0)</f>
        <v>1</v>
      </c>
      <c r="P671" s="8" t="s">
        <v>2919</v>
      </c>
      <c r="Q671" s="9"/>
    </row>
    <row r="672" spans="1:17" x14ac:dyDescent="0.25">
      <c r="A672" s="17">
        <v>44631</v>
      </c>
      <c r="B672" s="11" t="s">
        <v>557</v>
      </c>
      <c r="C672" s="11" t="s">
        <v>2927</v>
      </c>
      <c r="D672" s="7">
        <v>4</v>
      </c>
      <c r="E672" s="12">
        <f t="shared" si="30"/>
        <v>500</v>
      </c>
      <c r="F672" s="13">
        <f t="shared" si="31"/>
        <v>2000</v>
      </c>
      <c r="G672" s="14">
        <f>Data_input!$F672*IF(Data_input!$E672&lt;3000,70%,60%)</f>
        <v>1400</v>
      </c>
      <c r="H672" s="14">
        <f>Data_input!$F672*10%</f>
        <v>200</v>
      </c>
      <c r="I672" s="14">
        <f>Data_input!$F672*10%</f>
        <v>200</v>
      </c>
      <c r="J672" s="14">
        <f>SUM(Table1[[#This Row],[COGS]:[OPERATIONAL COST]])</f>
        <v>1800</v>
      </c>
      <c r="K672" s="14">
        <f>Data_input!$F672-Data_input!$G672-Data_input!$H672-Data_input!$I672</f>
        <v>200</v>
      </c>
      <c r="L672" s="15" t="s">
        <v>2945</v>
      </c>
      <c r="M672" s="16" t="str">
        <f>TEXT(Table1[[#This Row],[DATE]],"mmm")</f>
        <v>Mar</v>
      </c>
      <c r="N672" s="7">
        <f t="shared" si="32"/>
        <v>2022</v>
      </c>
      <c r="O672" s="7">
        <f>IF(COUNTIF(B$4:$B672,B672)=1,1,0)</f>
        <v>1</v>
      </c>
      <c r="P672" s="8" t="s">
        <v>2919</v>
      </c>
      <c r="Q672" s="9"/>
    </row>
    <row r="673" spans="1:17" x14ac:dyDescent="0.25">
      <c r="A673" s="17">
        <v>44631</v>
      </c>
      <c r="B673" s="11" t="s">
        <v>558</v>
      </c>
      <c r="C673" s="11" t="s">
        <v>2927</v>
      </c>
      <c r="D673" s="7">
        <v>5</v>
      </c>
      <c r="E673" s="12">
        <f t="shared" si="30"/>
        <v>500</v>
      </c>
      <c r="F673" s="13">
        <f t="shared" si="31"/>
        <v>2500</v>
      </c>
      <c r="G673" s="14">
        <f>Data_input!$F673*IF(Data_input!$E673&lt;3000,70%,60%)</f>
        <v>1750</v>
      </c>
      <c r="H673" s="14">
        <f>Data_input!$F673*10%</f>
        <v>250</v>
      </c>
      <c r="I673" s="14">
        <f>Data_input!$F673*10%</f>
        <v>250</v>
      </c>
      <c r="J673" s="14">
        <f>SUM(Table1[[#This Row],[COGS]:[OPERATIONAL COST]])</f>
        <v>2250</v>
      </c>
      <c r="K673" s="14">
        <f>Data_input!$F673-Data_input!$G673-Data_input!$H673-Data_input!$I673</f>
        <v>250</v>
      </c>
      <c r="L673" s="8" t="s">
        <v>2943</v>
      </c>
      <c r="M673" s="16" t="str">
        <f>TEXT(Table1[[#This Row],[DATE]],"mmm")</f>
        <v>Mar</v>
      </c>
      <c r="N673" s="7">
        <f t="shared" si="32"/>
        <v>2022</v>
      </c>
      <c r="O673" s="7">
        <f>IF(COUNTIF(B$4:$B673,B673)=1,1,0)</f>
        <v>1</v>
      </c>
      <c r="P673" s="8" t="s">
        <v>2919</v>
      </c>
      <c r="Q673" s="9"/>
    </row>
    <row r="674" spans="1:17" x14ac:dyDescent="0.25">
      <c r="A674" s="17">
        <v>44632</v>
      </c>
      <c r="B674" s="11" t="s">
        <v>559</v>
      </c>
      <c r="C674" s="11" t="s">
        <v>2920</v>
      </c>
      <c r="D674" s="7">
        <v>8</v>
      </c>
      <c r="E674" s="12">
        <f t="shared" si="30"/>
        <v>1000</v>
      </c>
      <c r="F674" s="13">
        <f t="shared" si="31"/>
        <v>8000</v>
      </c>
      <c r="G674" s="14">
        <f>Data_input!$F674*IF(Data_input!$E674&lt;3000,70%,60%)</f>
        <v>5600</v>
      </c>
      <c r="H674" s="14">
        <f>Data_input!$F674*10%</f>
        <v>800</v>
      </c>
      <c r="I674" s="14">
        <f>Data_input!$F674*10%</f>
        <v>800</v>
      </c>
      <c r="J674" s="14">
        <f>SUM(Table1[[#This Row],[COGS]:[OPERATIONAL COST]])</f>
        <v>7200</v>
      </c>
      <c r="K674" s="14">
        <f>Data_input!$F674-Data_input!$G674-Data_input!$H674-Data_input!$I674</f>
        <v>800</v>
      </c>
      <c r="L674" s="15" t="s">
        <v>2948</v>
      </c>
      <c r="M674" s="16" t="str">
        <f>TEXT(Table1[[#This Row],[DATE]],"mmm")</f>
        <v>Mar</v>
      </c>
      <c r="N674" s="7">
        <f t="shared" si="32"/>
        <v>2022</v>
      </c>
      <c r="O674" s="7">
        <f>IF(COUNTIF(B$4:$B674,B674)=1,1,0)</f>
        <v>1</v>
      </c>
      <c r="P674" s="8" t="s">
        <v>2919</v>
      </c>
      <c r="Q674" s="9"/>
    </row>
    <row r="675" spans="1:17" x14ac:dyDescent="0.25">
      <c r="A675" s="17">
        <v>44632</v>
      </c>
      <c r="B675" s="11" t="s">
        <v>560</v>
      </c>
      <c r="C675" s="11" t="s">
        <v>2924</v>
      </c>
      <c r="D675" s="7">
        <v>2</v>
      </c>
      <c r="E675" s="12">
        <f t="shared" si="30"/>
        <v>3500</v>
      </c>
      <c r="F675" s="13">
        <f t="shared" si="31"/>
        <v>7000</v>
      </c>
      <c r="G675" s="14">
        <f>Data_input!$F675*IF(Data_input!$E675&lt;3000,70%,60%)</f>
        <v>4200</v>
      </c>
      <c r="H675" s="14">
        <f>Data_input!$F675*10%</f>
        <v>700</v>
      </c>
      <c r="I675" s="14">
        <f>Data_input!$F675*10%</f>
        <v>700</v>
      </c>
      <c r="J675" s="14">
        <f>SUM(Table1[[#This Row],[COGS]:[OPERATIONAL COST]])</f>
        <v>5600</v>
      </c>
      <c r="K675" s="14">
        <f>Data_input!$F675-Data_input!$G675-Data_input!$H675-Data_input!$I675</f>
        <v>1400</v>
      </c>
      <c r="L675" s="8" t="s">
        <v>2944</v>
      </c>
      <c r="M675" s="16" t="str">
        <f>TEXT(Table1[[#This Row],[DATE]],"mmm")</f>
        <v>Mar</v>
      </c>
      <c r="N675" s="7">
        <f t="shared" si="32"/>
        <v>2022</v>
      </c>
      <c r="O675" s="7">
        <f>IF(COUNTIF(B$4:$B675,B675)=1,1,0)</f>
        <v>1</v>
      </c>
      <c r="P675" s="8" t="s">
        <v>2919</v>
      </c>
      <c r="Q675" s="9"/>
    </row>
    <row r="676" spans="1:17" x14ac:dyDescent="0.25">
      <c r="A676" s="17">
        <v>44632</v>
      </c>
      <c r="B676" s="11" t="s">
        <v>561</v>
      </c>
      <c r="C676" s="11" t="s">
        <v>2923</v>
      </c>
      <c r="D676" s="7">
        <v>1</v>
      </c>
      <c r="E676" s="12">
        <f t="shared" si="30"/>
        <v>2500</v>
      </c>
      <c r="F676" s="13">
        <f t="shared" si="31"/>
        <v>2500</v>
      </c>
      <c r="G676" s="14">
        <f>Data_input!$F676*IF(Data_input!$E676&lt;3000,70%,60%)</f>
        <v>1750</v>
      </c>
      <c r="H676" s="14">
        <f>Data_input!$F676*10%</f>
        <v>250</v>
      </c>
      <c r="I676" s="14">
        <f>Data_input!$F676*10%</f>
        <v>250</v>
      </c>
      <c r="J676" s="14">
        <f>SUM(Table1[[#This Row],[COGS]:[OPERATIONAL COST]])</f>
        <v>2250</v>
      </c>
      <c r="K676" s="14">
        <f>Data_input!$F676-Data_input!$G676-Data_input!$H676-Data_input!$I676</f>
        <v>250</v>
      </c>
      <c r="L676" s="15" t="s">
        <v>2945</v>
      </c>
      <c r="M676" s="16" t="str">
        <f>TEXT(Table1[[#This Row],[DATE]],"mmm")</f>
        <v>Mar</v>
      </c>
      <c r="N676" s="7">
        <f t="shared" si="32"/>
        <v>2022</v>
      </c>
      <c r="O676" s="7">
        <f>IF(COUNTIF(B$4:$B676,B676)=1,1,0)</f>
        <v>1</v>
      </c>
      <c r="P676" s="8" t="s">
        <v>2919</v>
      </c>
      <c r="Q676" s="9"/>
    </row>
    <row r="677" spans="1:17" x14ac:dyDescent="0.25">
      <c r="A677" s="17">
        <v>44632</v>
      </c>
      <c r="B677" s="11" t="s">
        <v>562</v>
      </c>
      <c r="C677" s="11" t="s">
        <v>2929</v>
      </c>
      <c r="D677" s="7">
        <v>7</v>
      </c>
      <c r="E677" s="12">
        <f t="shared" si="30"/>
        <v>3200</v>
      </c>
      <c r="F677" s="13">
        <f t="shared" si="31"/>
        <v>22400</v>
      </c>
      <c r="G677" s="14">
        <f>Data_input!$F677*IF(Data_input!$E677&lt;3000,70%,60%)</f>
        <v>13440</v>
      </c>
      <c r="H677" s="14">
        <f>Data_input!$F677*10%</f>
        <v>2240</v>
      </c>
      <c r="I677" s="14">
        <f>Data_input!$F677*10%</f>
        <v>2240</v>
      </c>
      <c r="J677" s="14">
        <f>SUM(Table1[[#This Row],[COGS]:[OPERATIONAL COST]])</f>
        <v>17920</v>
      </c>
      <c r="K677" s="14">
        <f>Data_input!$F677-Data_input!$G677-Data_input!$H677-Data_input!$I677</f>
        <v>4480</v>
      </c>
      <c r="L677" s="8" t="s">
        <v>2943</v>
      </c>
      <c r="M677" s="16" t="str">
        <f>TEXT(Table1[[#This Row],[DATE]],"mmm")</f>
        <v>Mar</v>
      </c>
      <c r="N677" s="7">
        <f t="shared" si="32"/>
        <v>2022</v>
      </c>
      <c r="O677" s="7">
        <f>IF(COUNTIF(B$4:$B677,B677)=1,1,0)</f>
        <v>1</v>
      </c>
      <c r="P677" s="8" t="s">
        <v>2919</v>
      </c>
      <c r="Q677" s="9"/>
    </row>
    <row r="678" spans="1:17" x14ac:dyDescent="0.25">
      <c r="A678" s="17">
        <v>44632</v>
      </c>
      <c r="B678" s="11" t="s">
        <v>563</v>
      </c>
      <c r="C678" s="11" t="s">
        <v>2929</v>
      </c>
      <c r="D678" s="7">
        <v>8</v>
      </c>
      <c r="E678" s="12">
        <f t="shared" si="30"/>
        <v>3200</v>
      </c>
      <c r="F678" s="13">
        <f t="shared" si="31"/>
        <v>25600</v>
      </c>
      <c r="G678" s="14">
        <f>Data_input!$F678*IF(Data_input!$E678&lt;3000,70%,60%)</f>
        <v>15360</v>
      </c>
      <c r="H678" s="14">
        <f>Data_input!$F678*10%</f>
        <v>2560</v>
      </c>
      <c r="I678" s="14">
        <f>Data_input!$F678*10%</f>
        <v>2560</v>
      </c>
      <c r="J678" s="14">
        <f>SUM(Table1[[#This Row],[COGS]:[OPERATIONAL COST]])</f>
        <v>20480</v>
      </c>
      <c r="K678" s="14">
        <f>Data_input!$F678-Data_input!$G678-Data_input!$H678-Data_input!$I678</f>
        <v>5120</v>
      </c>
      <c r="L678" s="15" t="s">
        <v>2948</v>
      </c>
      <c r="M678" s="16" t="str">
        <f>TEXT(Table1[[#This Row],[DATE]],"mmm")</f>
        <v>Mar</v>
      </c>
      <c r="N678" s="7">
        <f t="shared" si="32"/>
        <v>2022</v>
      </c>
      <c r="O678" s="7">
        <f>IF(COUNTIF(B$4:$B678,B678)=1,1,0)</f>
        <v>1</v>
      </c>
      <c r="P678" s="8" t="s">
        <v>2919</v>
      </c>
      <c r="Q678" s="9"/>
    </row>
    <row r="679" spans="1:17" x14ac:dyDescent="0.25">
      <c r="A679" s="17">
        <v>44632</v>
      </c>
      <c r="B679" s="11" t="s">
        <v>564</v>
      </c>
      <c r="C679" s="11" t="s">
        <v>2924</v>
      </c>
      <c r="D679" s="7">
        <v>1</v>
      </c>
      <c r="E679" s="12">
        <f t="shared" si="30"/>
        <v>3500</v>
      </c>
      <c r="F679" s="13">
        <f t="shared" si="31"/>
        <v>3500</v>
      </c>
      <c r="G679" s="14">
        <f>Data_input!$F679*IF(Data_input!$E679&lt;3000,70%,60%)</f>
        <v>2100</v>
      </c>
      <c r="H679" s="14">
        <f>Data_input!$F679*10%</f>
        <v>350</v>
      </c>
      <c r="I679" s="14">
        <f>Data_input!$F679*10%</f>
        <v>350</v>
      </c>
      <c r="J679" s="14">
        <f>SUM(Table1[[#This Row],[COGS]:[OPERATIONAL COST]])</f>
        <v>2800</v>
      </c>
      <c r="K679" s="14">
        <f>Data_input!$F679-Data_input!$G679-Data_input!$H679-Data_input!$I679</f>
        <v>700</v>
      </c>
      <c r="L679" s="8" t="s">
        <v>2944</v>
      </c>
      <c r="M679" s="16" t="str">
        <f>TEXT(Table1[[#This Row],[DATE]],"mmm")</f>
        <v>Mar</v>
      </c>
      <c r="N679" s="7">
        <f t="shared" si="32"/>
        <v>2022</v>
      </c>
      <c r="O679" s="7">
        <f>IF(COUNTIF(B$4:$B679,B679)=1,1,0)</f>
        <v>1</v>
      </c>
      <c r="P679" s="8" t="s">
        <v>2919</v>
      </c>
      <c r="Q679" s="9"/>
    </row>
    <row r="680" spans="1:17" x14ac:dyDescent="0.25">
      <c r="A680" s="17">
        <v>44632</v>
      </c>
      <c r="B680" s="11" t="s">
        <v>565</v>
      </c>
      <c r="C680" s="11" t="s">
        <v>2927</v>
      </c>
      <c r="D680" s="7">
        <v>2</v>
      </c>
      <c r="E680" s="12">
        <f t="shared" si="30"/>
        <v>500</v>
      </c>
      <c r="F680" s="13">
        <f t="shared" si="31"/>
        <v>1000</v>
      </c>
      <c r="G680" s="14">
        <f>Data_input!$F680*IF(Data_input!$E680&lt;3000,70%,60%)</f>
        <v>700</v>
      </c>
      <c r="H680" s="14">
        <f>Data_input!$F680*10%</f>
        <v>100</v>
      </c>
      <c r="I680" s="14">
        <f>Data_input!$F680*10%</f>
        <v>100</v>
      </c>
      <c r="J680" s="14">
        <f>SUM(Table1[[#This Row],[COGS]:[OPERATIONAL COST]])</f>
        <v>900</v>
      </c>
      <c r="K680" s="14">
        <f>Data_input!$F680-Data_input!$G680-Data_input!$H680-Data_input!$I680</f>
        <v>100</v>
      </c>
      <c r="L680" s="15" t="s">
        <v>2945</v>
      </c>
      <c r="M680" s="16" t="str">
        <f>TEXT(Table1[[#This Row],[DATE]],"mmm")</f>
        <v>Mar</v>
      </c>
      <c r="N680" s="7">
        <f t="shared" si="32"/>
        <v>2022</v>
      </c>
      <c r="O680" s="7">
        <f>IF(COUNTIF(B$4:$B680,B680)=1,1,0)</f>
        <v>1</v>
      </c>
      <c r="P680" s="8" t="s">
        <v>2919</v>
      </c>
      <c r="Q680" s="9"/>
    </row>
    <row r="681" spans="1:17" x14ac:dyDescent="0.25">
      <c r="A681" s="17">
        <v>44632</v>
      </c>
      <c r="B681" s="11" t="s">
        <v>566</v>
      </c>
      <c r="C681" s="11" t="s">
        <v>2923</v>
      </c>
      <c r="D681" s="7">
        <v>4</v>
      </c>
      <c r="E681" s="12">
        <f t="shared" si="30"/>
        <v>2500</v>
      </c>
      <c r="F681" s="13">
        <f t="shared" si="31"/>
        <v>10000</v>
      </c>
      <c r="G681" s="14">
        <f>Data_input!$F681*IF(Data_input!$E681&lt;3000,70%,60%)</f>
        <v>7000</v>
      </c>
      <c r="H681" s="14">
        <f>Data_input!$F681*10%</f>
        <v>1000</v>
      </c>
      <c r="I681" s="14">
        <f>Data_input!$F681*10%</f>
        <v>1000</v>
      </c>
      <c r="J681" s="14">
        <f>SUM(Table1[[#This Row],[COGS]:[OPERATIONAL COST]])</f>
        <v>9000</v>
      </c>
      <c r="K681" s="14">
        <f>Data_input!$F681-Data_input!$G681-Data_input!$H681-Data_input!$I681</f>
        <v>1000</v>
      </c>
      <c r="L681" s="8" t="s">
        <v>2943</v>
      </c>
      <c r="M681" s="16" t="str">
        <f>TEXT(Table1[[#This Row],[DATE]],"mmm")</f>
        <v>Mar</v>
      </c>
      <c r="N681" s="7">
        <f t="shared" si="32"/>
        <v>2022</v>
      </c>
      <c r="O681" s="7">
        <f>IF(COUNTIF(B$4:$B681,B681)=1,1,0)</f>
        <v>1</v>
      </c>
      <c r="P681" s="8" t="s">
        <v>2919</v>
      </c>
      <c r="Q681" s="9"/>
    </row>
    <row r="682" spans="1:17" x14ac:dyDescent="0.25">
      <c r="A682" s="17">
        <v>44632</v>
      </c>
      <c r="B682" s="11" t="s">
        <v>566</v>
      </c>
      <c r="C682" s="11" t="s">
        <v>2925</v>
      </c>
      <c r="D682" s="7">
        <v>6</v>
      </c>
      <c r="E682" s="12">
        <f t="shared" si="30"/>
        <v>1200</v>
      </c>
      <c r="F682" s="13">
        <f t="shared" si="31"/>
        <v>7200</v>
      </c>
      <c r="G682" s="14">
        <f>Data_input!$F682*IF(Data_input!$E682&lt;3000,70%,60%)</f>
        <v>5040</v>
      </c>
      <c r="H682" s="14">
        <f>Data_input!$F682*10%</f>
        <v>720</v>
      </c>
      <c r="I682" s="14">
        <f>Data_input!$F682*10%</f>
        <v>720</v>
      </c>
      <c r="J682" s="14">
        <f>SUM(Table1[[#This Row],[COGS]:[OPERATIONAL COST]])</f>
        <v>6480</v>
      </c>
      <c r="K682" s="14">
        <f>Data_input!$F682-Data_input!$G682-Data_input!$H682-Data_input!$I682</f>
        <v>720</v>
      </c>
      <c r="L682" s="15" t="s">
        <v>2943</v>
      </c>
      <c r="M682" s="16" t="str">
        <f>TEXT(Table1[[#This Row],[DATE]],"mmm")</f>
        <v>Mar</v>
      </c>
      <c r="N682" s="7">
        <f t="shared" si="32"/>
        <v>2022</v>
      </c>
      <c r="O682" s="7">
        <f>IF(COUNTIF(B$4:$B682,B682)=1,1,0)</f>
        <v>0</v>
      </c>
      <c r="P682" s="8" t="s">
        <v>2919</v>
      </c>
      <c r="Q682" s="9"/>
    </row>
    <row r="683" spans="1:17" x14ac:dyDescent="0.25">
      <c r="A683" s="17">
        <v>44632</v>
      </c>
      <c r="B683" s="11" t="s">
        <v>566</v>
      </c>
      <c r="C683" s="11" t="s">
        <v>2920</v>
      </c>
      <c r="D683" s="7">
        <v>7</v>
      </c>
      <c r="E683" s="12">
        <f t="shared" si="30"/>
        <v>1000</v>
      </c>
      <c r="F683" s="13">
        <f t="shared" si="31"/>
        <v>7000</v>
      </c>
      <c r="G683" s="14">
        <f>Data_input!$F683*IF(Data_input!$E683&lt;3000,70%,60%)</f>
        <v>4900</v>
      </c>
      <c r="H683" s="14">
        <f>Data_input!$F683*10%</f>
        <v>700</v>
      </c>
      <c r="I683" s="14">
        <f>Data_input!$F683*10%</f>
        <v>700</v>
      </c>
      <c r="J683" s="14">
        <f>SUM(Table1[[#This Row],[COGS]:[OPERATIONAL COST]])</f>
        <v>6300</v>
      </c>
      <c r="K683" s="14">
        <f>Data_input!$F683-Data_input!$G683-Data_input!$H683-Data_input!$I683</f>
        <v>700</v>
      </c>
      <c r="L683" s="8" t="s">
        <v>2943</v>
      </c>
      <c r="M683" s="16" t="str">
        <f>TEXT(Table1[[#This Row],[DATE]],"mmm")</f>
        <v>Mar</v>
      </c>
      <c r="N683" s="7">
        <f t="shared" si="32"/>
        <v>2022</v>
      </c>
      <c r="O683" s="7">
        <f>IF(COUNTIF(B$4:$B683,B683)=1,1,0)</f>
        <v>0</v>
      </c>
      <c r="P683" s="8" t="s">
        <v>2919</v>
      </c>
      <c r="Q683" s="9"/>
    </row>
    <row r="684" spans="1:17" x14ac:dyDescent="0.25">
      <c r="A684" s="17">
        <v>44633</v>
      </c>
      <c r="B684" s="11" t="s">
        <v>567</v>
      </c>
      <c r="C684" s="11" t="s">
        <v>2930</v>
      </c>
      <c r="D684" s="7">
        <v>1</v>
      </c>
      <c r="E684" s="12">
        <f t="shared" si="30"/>
        <v>4000</v>
      </c>
      <c r="F684" s="13">
        <f t="shared" si="31"/>
        <v>4000</v>
      </c>
      <c r="G684" s="14">
        <f>Data_input!$F684*IF(Data_input!$E684&lt;3000,70%,60%)</f>
        <v>2400</v>
      </c>
      <c r="H684" s="14">
        <f>Data_input!$F684*10%</f>
        <v>400</v>
      </c>
      <c r="I684" s="14">
        <f>Data_input!$F684*10%</f>
        <v>400</v>
      </c>
      <c r="J684" s="14">
        <f>SUM(Table1[[#This Row],[COGS]:[OPERATIONAL COST]])</f>
        <v>3200</v>
      </c>
      <c r="K684" s="14">
        <f>Data_input!$F684-Data_input!$G684-Data_input!$H684-Data_input!$I684</f>
        <v>800</v>
      </c>
      <c r="L684" s="15" t="s">
        <v>2946</v>
      </c>
      <c r="M684" s="16" t="str">
        <f>TEXT(Table1[[#This Row],[DATE]],"mmm")</f>
        <v>Mar</v>
      </c>
      <c r="N684" s="7">
        <f t="shared" si="32"/>
        <v>2022</v>
      </c>
      <c r="O684" s="7">
        <f>IF(COUNTIF(B$4:$B684,B684)=1,1,0)</f>
        <v>1</v>
      </c>
      <c r="P684" s="8" t="s">
        <v>2919</v>
      </c>
      <c r="Q684" s="9"/>
    </row>
    <row r="685" spans="1:17" x14ac:dyDescent="0.25">
      <c r="A685" s="17">
        <v>44633</v>
      </c>
      <c r="B685" s="11" t="s">
        <v>568</v>
      </c>
      <c r="C685" s="11" t="s">
        <v>2920</v>
      </c>
      <c r="D685" s="7">
        <v>1</v>
      </c>
      <c r="E685" s="12">
        <f t="shared" si="30"/>
        <v>1000</v>
      </c>
      <c r="F685" s="13">
        <f t="shared" si="31"/>
        <v>1000</v>
      </c>
      <c r="G685" s="14">
        <f>Data_input!$F685*IF(Data_input!$E685&lt;3000,70%,60%)</f>
        <v>700</v>
      </c>
      <c r="H685" s="14">
        <f>Data_input!$F685*10%</f>
        <v>100</v>
      </c>
      <c r="I685" s="14">
        <f>Data_input!$F685*10%</f>
        <v>100</v>
      </c>
      <c r="J685" s="14">
        <f>SUM(Table1[[#This Row],[COGS]:[OPERATIONAL COST]])</f>
        <v>900</v>
      </c>
      <c r="K685" s="14">
        <f>Data_input!$F685-Data_input!$G685-Data_input!$H685-Data_input!$I685</f>
        <v>100</v>
      </c>
      <c r="L685" s="8" t="s">
        <v>2947</v>
      </c>
      <c r="M685" s="16" t="str">
        <f>TEXT(Table1[[#This Row],[DATE]],"mmm")</f>
        <v>Mar</v>
      </c>
      <c r="N685" s="7">
        <f t="shared" si="32"/>
        <v>2022</v>
      </c>
      <c r="O685" s="7">
        <f>IF(COUNTIF(B$4:$B685,B685)=1,1,0)</f>
        <v>1</v>
      </c>
      <c r="P685" s="8" t="s">
        <v>2919</v>
      </c>
      <c r="Q685" s="9"/>
    </row>
    <row r="686" spans="1:17" x14ac:dyDescent="0.25">
      <c r="A686" s="17">
        <v>44633</v>
      </c>
      <c r="B686" s="11" t="s">
        <v>569</v>
      </c>
      <c r="C686" s="11" t="s">
        <v>2923</v>
      </c>
      <c r="D686" s="7">
        <v>2</v>
      </c>
      <c r="E686" s="12">
        <f t="shared" si="30"/>
        <v>2500</v>
      </c>
      <c r="F686" s="13">
        <f t="shared" si="31"/>
        <v>5000</v>
      </c>
      <c r="G686" s="14">
        <f>Data_input!$F686*IF(Data_input!$E686&lt;3000,70%,60%)</f>
        <v>3500</v>
      </c>
      <c r="H686" s="14">
        <f>Data_input!$F686*10%</f>
        <v>500</v>
      </c>
      <c r="I686" s="14">
        <f>Data_input!$F686*10%</f>
        <v>500</v>
      </c>
      <c r="J686" s="14">
        <f>SUM(Table1[[#This Row],[COGS]:[OPERATIONAL COST]])</f>
        <v>4500</v>
      </c>
      <c r="K686" s="14">
        <f>Data_input!$F686-Data_input!$G686-Data_input!$H686-Data_input!$I686</f>
        <v>500</v>
      </c>
      <c r="L686" s="15" t="s">
        <v>2945</v>
      </c>
      <c r="M686" s="16" t="str">
        <f>TEXT(Table1[[#This Row],[DATE]],"mmm")</f>
        <v>Mar</v>
      </c>
      <c r="N686" s="7">
        <f t="shared" si="32"/>
        <v>2022</v>
      </c>
      <c r="O686" s="7">
        <f>IF(COUNTIF(B$4:$B686,B686)=1,1,0)</f>
        <v>1</v>
      </c>
      <c r="P686" s="8" t="s">
        <v>2919</v>
      </c>
      <c r="Q686" s="9"/>
    </row>
    <row r="687" spans="1:17" x14ac:dyDescent="0.25">
      <c r="A687" s="17">
        <v>44633</v>
      </c>
      <c r="B687" s="11" t="s">
        <v>570</v>
      </c>
      <c r="C687" s="11" t="s">
        <v>2924</v>
      </c>
      <c r="D687" s="7">
        <v>1</v>
      </c>
      <c r="E687" s="12">
        <f t="shared" si="30"/>
        <v>3500</v>
      </c>
      <c r="F687" s="13">
        <f t="shared" si="31"/>
        <v>3500</v>
      </c>
      <c r="G687" s="14">
        <f>Data_input!$F687*IF(Data_input!$E687&lt;3000,70%,60%)</f>
        <v>2100</v>
      </c>
      <c r="H687" s="14">
        <f>Data_input!$F687*10%</f>
        <v>350</v>
      </c>
      <c r="I687" s="14">
        <f>Data_input!$F687*10%</f>
        <v>350</v>
      </c>
      <c r="J687" s="14">
        <f>SUM(Table1[[#This Row],[COGS]:[OPERATIONAL COST]])</f>
        <v>2800</v>
      </c>
      <c r="K687" s="14">
        <f>Data_input!$F687-Data_input!$G687-Data_input!$H687-Data_input!$I687</f>
        <v>700</v>
      </c>
      <c r="L687" s="8" t="s">
        <v>2943</v>
      </c>
      <c r="M687" s="16" t="str">
        <f>TEXT(Table1[[#This Row],[DATE]],"mmm")</f>
        <v>Mar</v>
      </c>
      <c r="N687" s="7">
        <f t="shared" si="32"/>
        <v>2022</v>
      </c>
      <c r="O687" s="7">
        <f>IF(COUNTIF(B$4:$B687,B687)=1,1,0)</f>
        <v>1</v>
      </c>
      <c r="P687" s="8" t="s">
        <v>2919</v>
      </c>
      <c r="Q687" s="9"/>
    </row>
    <row r="688" spans="1:17" x14ac:dyDescent="0.25">
      <c r="A688" s="17">
        <v>44633</v>
      </c>
      <c r="B688" s="11" t="s">
        <v>571</v>
      </c>
      <c r="C688" s="11" t="s">
        <v>2925</v>
      </c>
      <c r="D688" s="7">
        <v>6</v>
      </c>
      <c r="E688" s="12">
        <f t="shared" si="30"/>
        <v>1200</v>
      </c>
      <c r="F688" s="13">
        <f t="shared" si="31"/>
        <v>7200</v>
      </c>
      <c r="G688" s="14">
        <f>Data_input!$F688*IF(Data_input!$E688&lt;3000,70%,60%)</f>
        <v>5040</v>
      </c>
      <c r="H688" s="14">
        <f>Data_input!$F688*10%</f>
        <v>720</v>
      </c>
      <c r="I688" s="14">
        <f>Data_input!$F688*10%</f>
        <v>720</v>
      </c>
      <c r="J688" s="14">
        <f>SUM(Table1[[#This Row],[COGS]:[OPERATIONAL COST]])</f>
        <v>6480</v>
      </c>
      <c r="K688" s="14">
        <f>Data_input!$F688-Data_input!$G688-Data_input!$H688-Data_input!$I688</f>
        <v>720</v>
      </c>
      <c r="L688" s="15" t="s">
        <v>2948</v>
      </c>
      <c r="M688" s="16" t="str">
        <f>TEXT(Table1[[#This Row],[DATE]],"mmm")</f>
        <v>Mar</v>
      </c>
      <c r="N688" s="7">
        <f t="shared" si="32"/>
        <v>2022</v>
      </c>
      <c r="O688" s="7">
        <f>IF(COUNTIF(B$4:$B688,B688)=1,1,0)</f>
        <v>1</v>
      </c>
      <c r="P688" s="8" t="s">
        <v>2919</v>
      </c>
      <c r="Q688" s="9"/>
    </row>
    <row r="689" spans="1:17" x14ac:dyDescent="0.25">
      <c r="A689" s="17">
        <v>44633</v>
      </c>
      <c r="B689" s="11" t="s">
        <v>572</v>
      </c>
      <c r="C689" s="11" t="s">
        <v>2926</v>
      </c>
      <c r="D689" s="7">
        <v>1</v>
      </c>
      <c r="E689" s="12">
        <f t="shared" si="30"/>
        <v>450</v>
      </c>
      <c r="F689" s="13">
        <f t="shared" si="31"/>
        <v>450</v>
      </c>
      <c r="G689" s="14">
        <f>Data_input!$F689*IF(Data_input!$E689&lt;3000,70%,60%)</f>
        <v>315</v>
      </c>
      <c r="H689" s="14">
        <f>Data_input!$F689*10%</f>
        <v>45</v>
      </c>
      <c r="I689" s="14">
        <f>Data_input!$F689*10%</f>
        <v>45</v>
      </c>
      <c r="J689" s="14">
        <f>SUM(Table1[[#This Row],[COGS]:[OPERATIONAL COST]])</f>
        <v>405</v>
      </c>
      <c r="K689" s="14">
        <f>Data_input!$F689-Data_input!$G689-Data_input!$H689-Data_input!$I689</f>
        <v>45</v>
      </c>
      <c r="L689" s="8" t="s">
        <v>2944</v>
      </c>
      <c r="M689" s="16" t="str">
        <f>TEXT(Table1[[#This Row],[DATE]],"mmm")</f>
        <v>Mar</v>
      </c>
      <c r="N689" s="7">
        <f t="shared" si="32"/>
        <v>2022</v>
      </c>
      <c r="O689" s="7">
        <f>IF(COUNTIF(B$4:$B689,B689)=1,1,0)</f>
        <v>1</v>
      </c>
      <c r="P689" s="8" t="s">
        <v>2918</v>
      </c>
      <c r="Q689" s="9"/>
    </row>
    <row r="690" spans="1:17" x14ac:dyDescent="0.25">
      <c r="A690" s="17">
        <v>44633</v>
      </c>
      <c r="B690" s="11" t="s">
        <v>573</v>
      </c>
      <c r="C690" s="11" t="s">
        <v>2927</v>
      </c>
      <c r="D690" s="7">
        <v>10</v>
      </c>
      <c r="E690" s="12">
        <f t="shared" si="30"/>
        <v>500</v>
      </c>
      <c r="F690" s="13">
        <f t="shared" si="31"/>
        <v>5000</v>
      </c>
      <c r="G690" s="14">
        <f>Data_input!$F690*IF(Data_input!$E690&lt;3000,70%,60%)</f>
        <v>3500</v>
      </c>
      <c r="H690" s="14">
        <f>Data_input!$F690*10%</f>
        <v>500</v>
      </c>
      <c r="I690" s="14">
        <f>Data_input!$F690*10%</f>
        <v>500</v>
      </c>
      <c r="J690" s="14">
        <f>SUM(Table1[[#This Row],[COGS]:[OPERATIONAL COST]])</f>
        <v>4500</v>
      </c>
      <c r="K690" s="14">
        <f>Data_input!$F690-Data_input!$G690-Data_input!$H690-Data_input!$I690</f>
        <v>500</v>
      </c>
      <c r="L690" s="15" t="s">
        <v>2946</v>
      </c>
      <c r="M690" s="16" t="str">
        <f>TEXT(Table1[[#This Row],[DATE]],"mmm")</f>
        <v>Mar</v>
      </c>
      <c r="N690" s="7">
        <f t="shared" si="32"/>
        <v>2022</v>
      </c>
      <c r="O690" s="7">
        <f>IF(COUNTIF(B$4:$B690,B690)=1,1,0)</f>
        <v>1</v>
      </c>
      <c r="P690" s="8" t="s">
        <v>2918</v>
      </c>
      <c r="Q690" s="9"/>
    </row>
    <row r="691" spans="1:17" x14ac:dyDescent="0.25">
      <c r="A691" s="17">
        <v>44633</v>
      </c>
      <c r="B691" s="11" t="s">
        <v>574</v>
      </c>
      <c r="C691" s="11" t="s">
        <v>2928</v>
      </c>
      <c r="D691" s="7">
        <v>1</v>
      </c>
      <c r="E691" s="12">
        <f t="shared" si="30"/>
        <v>1000</v>
      </c>
      <c r="F691" s="13">
        <f t="shared" si="31"/>
        <v>1000</v>
      </c>
      <c r="G691" s="14">
        <f>Data_input!$F691*IF(Data_input!$E691&lt;3000,70%,60%)</f>
        <v>700</v>
      </c>
      <c r="H691" s="14">
        <f>Data_input!$F691*10%</f>
        <v>100</v>
      </c>
      <c r="I691" s="14">
        <f>Data_input!$F691*10%</f>
        <v>100</v>
      </c>
      <c r="J691" s="14">
        <f>SUM(Table1[[#This Row],[COGS]:[OPERATIONAL COST]])</f>
        <v>900</v>
      </c>
      <c r="K691" s="14">
        <f>Data_input!$F691-Data_input!$G691-Data_input!$H691-Data_input!$I691</f>
        <v>100</v>
      </c>
      <c r="L691" s="8" t="s">
        <v>2947</v>
      </c>
      <c r="M691" s="16" t="str">
        <f>TEXT(Table1[[#This Row],[DATE]],"mmm")</f>
        <v>Mar</v>
      </c>
      <c r="N691" s="7">
        <f t="shared" si="32"/>
        <v>2022</v>
      </c>
      <c r="O691" s="7">
        <f>IF(COUNTIF(B$4:$B691,B691)=1,1,0)</f>
        <v>1</v>
      </c>
      <c r="P691" s="8" t="s">
        <v>2918</v>
      </c>
      <c r="Q691" s="9"/>
    </row>
    <row r="692" spans="1:17" x14ac:dyDescent="0.25">
      <c r="A692" s="17">
        <v>44634</v>
      </c>
      <c r="B692" s="11" t="s">
        <v>575</v>
      </c>
      <c r="C692" s="11" t="s">
        <v>2929</v>
      </c>
      <c r="D692" s="7">
        <v>3</v>
      </c>
      <c r="E692" s="12">
        <f t="shared" si="30"/>
        <v>3200</v>
      </c>
      <c r="F692" s="13">
        <f t="shared" si="31"/>
        <v>9600</v>
      </c>
      <c r="G692" s="14">
        <f>Data_input!$F692*IF(Data_input!$E692&lt;3000,70%,60%)</f>
        <v>5760</v>
      </c>
      <c r="H692" s="14">
        <f>Data_input!$F692*10%</f>
        <v>960</v>
      </c>
      <c r="I692" s="14">
        <f>Data_input!$F692*10%</f>
        <v>960</v>
      </c>
      <c r="J692" s="14">
        <f>SUM(Table1[[#This Row],[COGS]:[OPERATIONAL COST]])</f>
        <v>7680</v>
      </c>
      <c r="K692" s="14">
        <f>Data_input!$F692-Data_input!$G692-Data_input!$H692-Data_input!$I692</f>
        <v>1920</v>
      </c>
      <c r="L692" s="15" t="s">
        <v>2946</v>
      </c>
      <c r="M692" s="16" t="str">
        <f>TEXT(Table1[[#This Row],[DATE]],"mmm")</f>
        <v>Mar</v>
      </c>
      <c r="N692" s="7">
        <f t="shared" si="32"/>
        <v>2022</v>
      </c>
      <c r="O692" s="7">
        <f>IF(COUNTIF(B$4:$B692,B692)=1,1,0)</f>
        <v>1</v>
      </c>
      <c r="P692" s="8" t="s">
        <v>2918</v>
      </c>
      <c r="Q692" s="9"/>
    </row>
    <row r="693" spans="1:17" x14ac:dyDescent="0.25">
      <c r="A693" s="17">
        <v>44634</v>
      </c>
      <c r="B693" s="11" t="s">
        <v>576</v>
      </c>
      <c r="C693" s="11" t="s">
        <v>2930</v>
      </c>
      <c r="D693" s="7">
        <v>1</v>
      </c>
      <c r="E693" s="12">
        <f t="shared" si="30"/>
        <v>4000</v>
      </c>
      <c r="F693" s="13">
        <f t="shared" si="31"/>
        <v>4000</v>
      </c>
      <c r="G693" s="14">
        <f>Data_input!$F693*IF(Data_input!$E693&lt;3000,70%,60%)</f>
        <v>2400</v>
      </c>
      <c r="H693" s="14">
        <f>Data_input!$F693*10%</f>
        <v>400</v>
      </c>
      <c r="I693" s="14">
        <f>Data_input!$F693*10%</f>
        <v>400</v>
      </c>
      <c r="J693" s="14">
        <f>SUM(Table1[[#This Row],[COGS]:[OPERATIONAL COST]])</f>
        <v>3200</v>
      </c>
      <c r="K693" s="14">
        <f>Data_input!$F693-Data_input!$G693-Data_input!$H693-Data_input!$I693</f>
        <v>800</v>
      </c>
      <c r="L693" s="8" t="s">
        <v>2947</v>
      </c>
      <c r="M693" s="16" t="str">
        <f>TEXT(Table1[[#This Row],[DATE]],"mmm")</f>
        <v>Mar</v>
      </c>
      <c r="N693" s="7">
        <f t="shared" si="32"/>
        <v>2022</v>
      </c>
      <c r="O693" s="7">
        <f>IF(COUNTIF(B$4:$B693,B693)=1,1,0)</f>
        <v>1</v>
      </c>
      <c r="P693" s="8" t="s">
        <v>2919</v>
      </c>
      <c r="Q693" s="9"/>
    </row>
    <row r="694" spans="1:17" x14ac:dyDescent="0.25">
      <c r="A694" s="17">
        <v>44634</v>
      </c>
      <c r="B694" s="11" t="s">
        <v>577</v>
      </c>
      <c r="C694" s="11" t="s">
        <v>2930</v>
      </c>
      <c r="D694" s="7">
        <v>1</v>
      </c>
      <c r="E694" s="12">
        <f t="shared" si="30"/>
        <v>4000</v>
      </c>
      <c r="F694" s="13">
        <f t="shared" si="31"/>
        <v>4000</v>
      </c>
      <c r="G694" s="14">
        <f>Data_input!$F694*IF(Data_input!$E694&lt;3000,70%,60%)</f>
        <v>2400</v>
      </c>
      <c r="H694" s="14">
        <f>Data_input!$F694*10%</f>
        <v>400</v>
      </c>
      <c r="I694" s="14">
        <f>Data_input!$F694*10%</f>
        <v>400</v>
      </c>
      <c r="J694" s="14">
        <f>SUM(Table1[[#This Row],[COGS]:[OPERATIONAL COST]])</f>
        <v>3200</v>
      </c>
      <c r="K694" s="14">
        <f>Data_input!$F694-Data_input!$G694-Data_input!$H694-Data_input!$I694</f>
        <v>800</v>
      </c>
      <c r="L694" s="15" t="s">
        <v>2945</v>
      </c>
      <c r="M694" s="16" t="str">
        <f>TEXT(Table1[[#This Row],[DATE]],"mmm")</f>
        <v>Mar</v>
      </c>
      <c r="N694" s="7">
        <f t="shared" si="32"/>
        <v>2022</v>
      </c>
      <c r="O694" s="7">
        <f>IF(COUNTIF(B$4:$B694,B694)=1,1,0)</f>
        <v>1</v>
      </c>
      <c r="P694" s="8" t="s">
        <v>2919</v>
      </c>
      <c r="Q694" s="9"/>
    </row>
    <row r="695" spans="1:17" x14ac:dyDescent="0.25">
      <c r="A695" s="17">
        <v>44634</v>
      </c>
      <c r="B695" s="11" t="s">
        <v>578</v>
      </c>
      <c r="C695" s="11" t="s">
        <v>2930</v>
      </c>
      <c r="D695" s="7">
        <v>1</v>
      </c>
      <c r="E695" s="12">
        <f t="shared" si="30"/>
        <v>4000</v>
      </c>
      <c r="F695" s="13">
        <f t="shared" si="31"/>
        <v>4000</v>
      </c>
      <c r="G695" s="14">
        <f>Data_input!$F695*IF(Data_input!$E695&lt;3000,70%,60%)</f>
        <v>2400</v>
      </c>
      <c r="H695" s="14">
        <f>Data_input!$F695*10%</f>
        <v>400</v>
      </c>
      <c r="I695" s="14">
        <f>Data_input!$F695*10%</f>
        <v>400</v>
      </c>
      <c r="J695" s="14">
        <f>SUM(Table1[[#This Row],[COGS]:[OPERATIONAL COST]])</f>
        <v>3200</v>
      </c>
      <c r="K695" s="14">
        <f>Data_input!$F695-Data_input!$G695-Data_input!$H695-Data_input!$I695</f>
        <v>800</v>
      </c>
      <c r="L695" s="8" t="s">
        <v>2943</v>
      </c>
      <c r="M695" s="16" t="str">
        <f>TEXT(Table1[[#This Row],[DATE]],"mmm")</f>
        <v>Mar</v>
      </c>
      <c r="N695" s="7">
        <f t="shared" si="32"/>
        <v>2022</v>
      </c>
      <c r="O695" s="7">
        <f>IF(COUNTIF(B$4:$B695,B695)=1,1,0)</f>
        <v>1</v>
      </c>
      <c r="P695" s="8" t="s">
        <v>2919</v>
      </c>
      <c r="Q695" s="9"/>
    </row>
    <row r="696" spans="1:17" x14ac:dyDescent="0.25">
      <c r="A696" s="17">
        <v>44634</v>
      </c>
      <c r="B696" s="11" t="s">
        <v>579</v>
      </c>
      <c r="C696" s="11" t="s">
        <v>2924</v>
      </c>
      <c r="D696" s="7">
        <v>1</v>
      </c>
      <c r="E696" s="12">
        <f t="shared" si="30"/>
        <v>3500</v>
      </c>
      <c r="F696" s="13">
        <f t="shared" si="31"/>
        <v>3500</v>
      </c>
      <c r="G696" s="14">
        <f>Data_input!$F696*IF(Data_input!$E696&lt;3000,70%,60%)</f>
        <v>2100</v>
      </c>
      <c r="H696" s="14">
        <f>Data_input!$F696*10%</f>
        <v>350</v>
      </c>
      <c r="I696" s="14">
        <f>Data_input!$F696*10%</f>
        <v>350</v>
      </c>
      <c r="J696" s="14">
        <f>SUM(Table1[[#This Row],[COGS]:[OPERATIONAL COST]])</f>
        <v>2800</v>
      </c>
      <c r="K696" s="14">
        <f>Data_input!$F696-Data_input!$G696-Data_input!$H696-Data_input!$I696</f>
        <v>700</v>
      </c>
      <c r="L696" s="15" t="s">
        <v>2948</v>
      </c>
      <c r="M696" s="16" t="str">
        <f>TEXT(Table1[[#This Row],[DATE]],"mmm")</f>
        <v>Mar</v>
      </c>
      <c r="N696" s="7">
        <f t="shared" si="32"/>
        <v>2022</v>
      </c>
      <c r="O696" s="7">
        <f>IF(COUNTIF(B$4:$B696,B696)=1,1,0)</f>
        <v>1</v>
      </c>
      <c r="P696" s="8" t="s">
        <v>2919</v>
      </c>
      <c r="Q696" s="9"/>
    </row>
    <row r="697" spans="1:17" x14ac:dyDescent="0.25">
      <c r="A697" s="17">
        <v>44634</v>
      </c>
      <c r="B697" s="11" t="s">
        <v>580</v>
      </c>
      <c r="C697" s="11" t="s">
        <v>2925</v>
      </c>
      <c r="D697" s="7">
        <v>1</v>
      </c>
      <c r="E697" s="12">
        <f t="shared" si="30"/>
        <v>1200</v>
      </c>
      <c r="F697" s="13">
        <f t="shared" si="31"/>
        <v>1200</v>
      </c>
      <c r="G697" s="14">
        <f>Data_input!$F697*IF(Data_input!$E697&lt;3000,70%,60%)</f>
        <v>840</v>
      </c>
      <c r="H697" s="14">
        <f>Data_input!$F697*10%</f>
        <v>120</v>
      </c>
      <c r="I697" s="14">
        <f>Data_input!$F697*10%</f>
        <v>120</v>
      </c>
      <c r="J697" s="14">
        <f>SUM(Table1[[#This Row],[COGS]:[OPERATIONAL COST]])</f>
        <v>1080</v>
      </c>
      <c r="K697" s="14">
        <f>Data_input!$F697-Data_input!$G697-Data_input!$H697-Data_input!$I697</f>
        <v>120</v>
      </c>
      <c r="L697" s="8" t="s">
        <v>2944</v>
      </c>
      <c r="M697" s="16" t="str">
        <f>TEXT(Table1[[#This Row],[DATE]],"mmm")</f>
        <v>Mar</v>
      </c>
      <c r="N697" s="7">
        <f t="shared" si="32"/>
        <v>2022</v>
      </c>
      <c r="O697" s="7">
        <f>IF(COUNTIF(B$4:$B697,B697)=1,1,0)</f>
        <v>1</v>
      </c>
      <c r="P697" s="8" t="s">
        <v>2919</v>
      </c>
      <c r="Q697" s="9"/>
    </row>
    <row r="698" spans="1:17" x14ac:dyDescent="0.25">
      <c r="A698" s="17">
        <v>44634</v>
      </c>
      <c r="B698" s="11" t="s">
        <v>581</v>
      </c>
      <c r="C698" s="11" t="s">
        <v>2926</v>
      </c>
      <c r="D698" s="7">
        <v>10</v>
      </c>
      <c r="E698" s="12">
        <f t="shared" si="30"/>
        <v>450</v>
      </c>
      <c r="F698" s="13">
        <f t="shared" si="31"/>
        <v>4500</v>
      </c>
      <c r="G698" s="14">
        <f>Data_input!$F698*IF(Data_input!$E698&lt;3000,70%,60%)</f>
        <v>3150</v>
      </c>
      <c r="H698" s="14">
        <f>Data_input!$F698*10%</f>
        <v>450</v>
      </c>
      <c r="I698" s="14">
        <f>Data_input!$F698*10%</f>
        <v>450</v>
      </c>
      <c r="J698" s="14">
        <f>SUM(Table1[[#This Row],[COGS]:[OPERATIONAL COST]])</f>
        <v>4050</v>
      </c>
      <c r="K698" s="14">
        <f>Data_input!$F698-Data_input!$G698-Data_input!$H698-Data_input!$I698</f>
        <v>450</v>
      </c>
      <c r="L698" s="15" t="s">
        <v>2945</v>
      </c>
      <c r="M698" s="16" t="str">
        <f>TEXT(Table1[[#This Row],[DATE]],"mmm")</f>
        <v>Mar</v>
      </c>
      <c r="N698" s="7">
        <f t="shared" si="32"/>
        <v>2022</v>
      </c>
      <c r="O698" s="7">
        <f>IF(COUNTIF(B$4:$B698,B698)=1,1,0)</f>
        <v>1</v>
      </c>
      <c r="P698" s="8" t="s">
        <v>2919</v>
      </c>
      <c r="Q698" s="9"/>
    </row>
    <row r="699" spans="1:17" x14ac:dyDescent="0.25">
      <c r="A699" s="17">
        <v>44634</v>
      </c>
      <c r="B699" s="11" t="s">
        <v>582</v>
      </c>
      <c r="C699" s="11" t="s">
        <v>2927</v>
      </c>
      <c r="D699" s="7">
        <v>3</v>
      </c>
      <c r="E699" s="12">
        <f t="shared" si="30"/>
        <v>500</v>
      </c>
      <c r="F699" s="13">
        <f t="shared" si="31"/>
        <v>1500</v>
      </c>
      <c r="G699" s="14">
        <f>Data_input!$F699*IF(Data_input!$E699&lt;3000,70%,60%)</f>
        <v>1050</v>
      </c>
      <c r="H699" s="14">
        <f>Data_input!$F699*10%</f>
        <v>150</v>
      </c>
      <c r="I699" s="14">
        <f>Data_input!$F699*10%</f>
        <v>150</v>
      </c>
      <c r="J699" s="14">
        <f>SUM(Table1[[#This Row],[COGS]:[OPERATIONAL COST]])</f>
        <v>1350</v>
      </c>
      <c r="K699" s="14">
        <f>Data_input!$F699-Data_input!$G699-Data_input!$H699-Data_input!$I699</f>
        <v>150</v>
      </c>
      <c r="L699" s="8" t="s">
        <v>2943</v>
      </c>
      <c r="M699" s="16" t="str">
        <f>TEXT(Table1[[#This Row],[DATE]],"mmm")</f>
        <v>Mar</v>
      </c>
      <c r="N699" s="7">
        <f t="shared" si="32"/>
        <v>2022</v>
      </c>
      <c r="O699" s="7">
        <f>IF(COUNTIF(B$4:$B699,B699)=1,1,0)</f>
        <v>1</v>
      </c>
      <c r="P699" s="8" t="s">
        <v>2919</v>
      </c>
      <c r="Q699" s="9"/>
    </row>
    <row r="700" spans="1:17" x14ac:dyDescent="0.25">
      <c r="A700" s="17">
        <v>44634</v>
      </c>
      <c r="B700" s="11" t="s">
        <v>582</v>
      </c>
      <c r="C700" s="11" t="s">
        <v>2928</v>
      </c>
      <c r="D700" s="7">
        <v>2</v>
      </c>
      <c r="E700" s="12">
        <f t="shared" si="30"/>
        <v>1000</v>
      </c>
      <c r="F700" s="13">
        <f t="shared" si="31"/>
        <v>2000</v>
      </c>
      <c r="G700" s="14">
        <f>Data_input!$F700*IF(Data_input!$E700&lt;3000,70%,60%)</f>
        <v>1400</v>
      </c>
      <c r="H700" s="14">
        <f>Data_input!$F700*10%</f>
        <v>200</v>
      </c>
      <c r="I700" s="14">
        <f>Data_input!$F700*10%</f>
        <v>200</v>
      </c>
      <c r="J700" s="14">
        <f>SUM(Table1[[#This Row],[COGS]:[OPERATIONAL COST]])</f>
        <v>1800</v>
      </c>
      <c r="K700" s="14">
        <f>Data_input!$F700-Data_input!$G700-Data_input!$H700-Data_input!$I700</f>
        <v>200</v>
      </c>
      <c r="L700" s="15" t="s">
        <v>2943</v>
      </c>
      <c r="M700" s="16" t="str">
        <f>TEXT(Table1[[#This Row],[DATE]],"mmm")</f>
        <v>Mar</v>
      </c>
      <c r="N700" s="7">
        <f t="shared" si="32"/>
        <v>2022</v>
      </c>
      <c r="O700" s="7">
        <f>IF(COUNTIF(B$4:$B700,B700)=1,1,0)</f>
        <v>0</v>
      </c>
      <c r="P700" s="8" t="s">
        <v>2919</v>
      </c>
      <c r="Q700" s="9"/>
    </row>
    <row r="701" spans="1:17" x14ac:dyDescent="0.25">
      <c r="A701" s="17">
        <v>44634</v>
      </c>
      <c r="B701" s="11" t="s">
        <v>582</v>
      </c>
      <c r="C701" s="11" t="s">
        <v>2928</v>
      </c>
      <c r="D701" s="7">
        <v>3</v>
      </c>
      <c r="E701" s="12">
        <f t="shared" si="30"/>
        <v>1000</v>
      </c>
      <c r="F701" s="13">
        <f t="shared" si="31"/>
        <v>3000</v>
      </c>
      <c r="G701" s="14">
        <f>Data_input!$F701*IF(Data_input!$E701&lt;3000,70%,60%)</f>
        <v>2100</v>
      </c>
      <c r="H701" s="14">
        <f>Data_input!$F701*10%</f>
        <v>300</v>
      </c>
      <c r="I701" s="14">
        <f>Data_input!$F701*10%</f>
        <v>300</v>
      </c>
      <c r="J701" s="14">
        <f>SUM(Table1[[#This Row],[COGS]:[OPERATIONAL COST]])</f>
        <v>2700</v>
      </c>
      <c r="K701" s="14">
        <f>Data_input!$F701-Data_input!$G701-Data_input!$H701-Data_input!$I701</f>
        <v>300</v>
      </c>
      <c r="L701" s="8" t="s">
        <v>2943</v>
      </c>
      <c r="M701" s="16" t="str">
        <f>TEXT(Table1[[#This Row],[DATE]],"mmm")</f>
        <v>Mar</v>
      </c>
      <c r="N701" s="7">
        <f t="shared" si="32"/>
        <v>2022</v>
      </c>
      <c r="O701" s="7">
        <f>IF(COUNTIF(B$4:$B701,B701)=1,1,0)</f>
        <v>0</v>
      </c>
      <c r="P701" s="8" t="s">
        <v>2919</v>
      </c>
      <c r="Q701" s="9"/>
    </row>
    <row r="702" spans="1:17" x14ac:dyDescent="0.25">
      <c r="A702" s="17">
        <v>44634</v>
      </c>
      <c r="B702" s="11" t="s">
        <v>582</v>
      </c>
      <c r="C702" s="11" t="s">
        <v>2930</v>
      </c>
      <c r="D702" s="7">
        <v>1</v>
      </c>
      <c r="E702" s="12">
        <f t="shared" si="30"/>
        <v>4000</v>
      </c>
      <c r="F702" s="13">
        <f t="shared" si="31"/>
        <v>4000</v>
      </c>
      <c r="G702" s="14">
        <f>Data_input!$F702*IF(Data_input!$E702&lt;3000,70%,60%)</f>
        <v>2400</v>
      </c>
      <c r="H702" s="14">
        <f>Data_input!$F702*10%</f>
        <v>400</v>
      </c>
      <c r="I702" s="14">
        <f>Data_input!$F702*10%</f>
        <v>400</v>
      </c>
      <c r="J702" s="14">
        <f>SUM(Table1[[#This Row],[COGS]:[OPERATIONAL COST]])</f>
        <v>3200</v>
      </c>
      <c r="K702" s="14">
        <f>Data_input!$F702-Data_input!$G702-Data_input!$H702-Data_input!$I702</f>
        <v>800</v>
      </c>
      <c r="L702" s="15" t="s">
        <v>2943</v>
      </c>
      <c r="M702" s="16" t="str">
        <f>TEXT(Table1[[#This Row],[DATE]],"mmm")</f>
        <v>Mar</v>
      </c>
      <c r="N702" s="7">
        <f t="shared" si="32"/>
        <v>2022</v>
      </c>
      <c r="O702" s="7">
        <f>IF(COUNTIF(B$4:$B702,B702)=1,1,0)</f>
        <v>0</v>
      </c>
      <c r="P702" s="8" t="s">
        <v>2919</v>
      </c>
      <c r="Q702" s="9"/>
    </row>
    <row r="703" spans="1:17" x14ac:dyDescent="0.25">
      <c r="A703" s="17">
        <v>44634</v>
      </c>
      <c r="B703" s="11" t="s">
        <v>582</v>
      </c>
      <c r="C703" s="11" t="s">
        <v>2920</v>
      </c>
      <c r="D703" s="7">
        <v>6</v>
      </c>
      <c r="E703" s="12">
        <f t="shared" si="30"/>
        <v>1000</v>
      </c>
      <c r="F703" s="13">
        <f t="shared" si="31"/>
        <v>6000</v>
      </c>
      <c r="G703" s="14">
        <f>Data_input!$F703*IF(Data_input!$E703&lt;3000,70%,60%)</f>
        <v>4200</v>
      </c>
      <c r="H703" s="14">
        <f>Data_input!$F703*10%</f>
        <v>600</v>
      </c>
      <c r="I703" s="14">
        <f>Data_input!$F703*10%</f>
        <v>600</v>
      </c>
      <c r="J703" s="14">
        <f>SUM(Table1[[#This Row],[COGS]:[OPERATIONAL COST]])</f>
        <v>5400</v>
      </c>
      <c r="K703" s="14">
        <f>Data_input!$F703-Data_input!$G703-Data_input!$H703-Data_input!$I703</f>
        <v>600</v>
      </c>
      <c r="L703" s="8" t="s">
        <v>2943</v>
      </c>
      <c r="M703" s="16" t="str">
        <f>TEXT(Table1[[#This Row],[DATE]],"mmm")</f>
        <v>Mar</v>
      </c>
      <c r="N703" s="7">
        <f t="shared" si="32"/>
        <v>2022</v>
      </c>
      <c r="O703" s="7">
        <f>IF(COUNTIF(B$4:$B703,B703)=1,1,0)</f>
        <v>0</v>
      </c>
      <c r="P703" s="8" t="s">
        <v>2919</v>
      </c>
      <c r="Q703" s="9"/>
    </row>
    <row r="704" spans="1:17" x14ac:dyDescent="0.25">
      <c r="A704" s="17">
        <v>44634</v>
      </c>
      <c r="B704" s="11" t="s">
        <v>582</v>
      </c>
      <c r="C704" s="11" t="s">
        <v>2923</v>
      </c>
      <c r="D704" s="7">
        <v>8</v>
      </c>
      <c r="E704" s="12">
        <f t="shared" si="30"/>
        <v>2500</v>
      </c>
      <c r="F704" s="13">
        <f t="shared" si="31"/>
        <v>20000</v>
      </c>
      <c r="G704" s="14">
        <f>Data_input!$F704*IF(Data_input!$E704&lt;3000,70%,60%)</f>
        <v>14000</v>
      </c>
      <c r="H704" s="14">
        <f>Data_input!$F704*10%</f>
        <v>2000</v>
      </c>
      <c r="I704" s="14">
        <f>Data_input!$F704*10%</f>
        <v>2000</v>
      </c>
      <c r="J704" s="14">
        <f>SUM(Table1[[#This Row],[COGS]:[OPERATIONAL COST]])</f>
        <v>18000</v>
      </c>
      <c r="K704" s="14">
        <f>Data_input!$F704-Data_input!$G704-Data_input!$H704-Data_input!$I704</f>
        <v>2000</v>
      </c>
      <c r="L704" s="15" t="s">
        <v>2943</v>
      </c>
      <c r="M704" s="16" t="str">
        <f>TEXT(Table1[[#This Row],[DATE]],"mmm")</f>
        <v>Mar</v>
      </c>
      <c r="N704" s="7">
        <f t="shared" si="32"/>
        <v>2022</v>
      </c>
      <c r="O704" s="7">
        <f>IF(COUNTIF(B$4:$B704,B704)=1,1,0)</f>
        <v>0</v>
      </c>
      <c r="P704" s="8" t="s">
        <v>2919</v>
      </c>
      <c r="Q704" s="9"/>
    </row>
    <row r="705" spans="1:17" x14ac:dyDescent="0.25">
      <c r="A705" s="17">
        <v>44634</v>
      </c>
      <c r="B705" s="11" t="s">
        <v>582</v>
      </c>
      <c r="C705" s="11" t="s">
        <v>2920</v>
      </c>
      <c r="D705" s="7">
        <v>9</v>
      </c>
      <c r="E705" s="12">
        <f t="shared" si="30"/>
        <v>1000</v>
      </c>
      <c r="F705" s="13">
        <f t="shared" si="31"/>
        <v>9000</v>
      </c>
      <c r="G705" s="14">
        <f>Data_input!$F705*IF(Data_input!$E705&lt;3000,70%,60%)</f>
        <v>6300</v>
      </c>
      <c r="H705" s="14">
        <f>Data_input!$F705*10%</f>
        <v>900</v>
      </c>
      <c r="I705" s="14">
        <f>Data_input!$F705*10%</f>
        <v>900</v>
      </c>
      <c r="J705" s="14">
        <f>SUM(Table1[[#This Row],[COGS]:[OPERATIONAL COST]])</f>
        <v>8100</v>
      </c>
      <c r="K705" s="14">
        <f>Data_input!$F705-Data_input!$G705-Data_input!$H705-Data_input!$I705</f>
        <v>900</v>
      </c>
      <c r="L705" s="8" t="s">
        <v>2943</v>
      </c>
      <c r="M705" s="16" t="str">
        <f>TEXT(Table1[[#This Row],[DATE]],"mmm")</f>
        <v>Mar</v>
      </c>
      <c r="N705" s="7">
        <f t="shared" si="32"/>
        <v>2022</v>
      </c>
      <c r="O705" s="7">
        <f>IF(COUNTIF(B$4:$B705,B705)=1,1,0)</f>
        <v>0</v>
      </c>
      <c r="P705" s="8" t="s">
        <v>2919</v>
      </c>
      <c r="Q705" s="9"/>
    </row>
    <row r="706" spans="1:17" x14ac:dyDescent="0.25">
      <c r="A706" s="17">
        <v>44634</v>
      </c>
      <c r="B706" s="11" t="s">
        <v>582</v>
      </c>
      <c r="C706" s="11" t="s">
        <v>2923</v>
      </c>
      <c r="D706" s="7">
        <v>10</v>
      </c>
      <c r="E706" s="12">
        <f t="shared" si="30"/>
        <v>2500</v>
      </c>
      <c r="F706" s="13">
        <f t="shared" si="31"/>
        <v>25000</v>
      </c>
      <c r="G706" s="14">
        <f>Data_input!$F706*IF(Data_input!$E706&lt;3000,70%,60%)</f>
        <v>17500</v>
      </c>
      <c r="H706" s="14">
        <f>Data_input!$F706*10%</f>
        <v>2500</v>
      </c>
      <c r="I706" s="14">
        <f>Data_input!$F706*10%</f>
        <v>2500</v>
      </c>
      <c r="J706" s="14">
        <f>SUM(Table1[[#This Row],[COGS]:[OPERATIONAL COST]])</f>
        <v>22500</v>
      </c>
      <c r="K706" s="14">
        <f>Data_input!$F706-Data_input!$G706-Data_input!$H706-Data_input!$I706</f>
        <v>2500</v>
      </c>
      <c r="L706" s="15" t="s">
        <v>2943</v>
      </c>
      <c r="M706" s="16" t="str">
        <f>TEXT(Table1[[#This Row],[DATE]],"mmm")</f>
        <v>Mar</v>
      </c>
      <c r="N706" s="7">
        <f t="shared" si="32"/>
        <v>2022</v>
      </c>
      <c r="O706" s="7">
        <f>IF(COUNTIF(B$4:$B706,B706)=1,1,0)</f>
        <v>0</v>
      </c>
      <c r="P706" s="8" t="s">
        <v>2919</v>
      </c>
      <c r="Q706" s="9"/>
    </row>
    <row r="707" spans="1:17" x14ac:dyDescent="0.25">
      <c r="A707" s="17">
        <v>44635</v>
      </c>
      <c r="B707" s="11" t="s">
        <v>583</v>
      </c>
      <c r="C707" s="11" t="s">
        <v>2930</v>
      </c>
      <c r="D707" s="7">
        <v>1</v>
      </c>
      <c r="E707" s="12">
        <f t="shared" si="30"/>
        <v>4000</v>
      </c>
      <c r="F707" s="13">
        <f t="shared" si="31"/>
        <v>4000</v>
      </c>
      <c r="G707" s="14">
        <f>Data_input!$F707*IF(Data_input!$E707&lt;3000,70%,60%)</f>
        <v>2400</v>
      </c>
      <c r="H707" s="14">
        <f>Data_input!$F707*10%</f>
        <v>400</v>
      </c>
      <c r="I707" s="14">
        <f>Data_input!$F707*10%</f>
        <v>400</v>
      </c>
      <c r="J707" s="14">
        <f>SUM(Table1[[#This Row],[COGS]:[OPERATIONAL COST]])</f>
        <v>3200</v>
      </c>
      <c r="K707" s="14">
        <f>Data_input!$F707-Data_input!$G707-Data_input!$H707-Data_input!$I707</f>
        <v>800</v>
      </c>
      <c r="L707" s="8" t="s">
        <v>2944</v>
      </c>
      <c r="M707" s="16" t="str">
        <f>TEXT(Table1[[#This Row],[DATE]],"mmm")</f>
        <v>Mar</v>
      </c>
      <c r="N707" s="7">
        <f t="shared" si="32"/>
        <v>2022</v>
      </c>
      <c r="O707" s="7">
        <f>IF(COUNTIF(B$4:$B707,B707)=1,1,0)</f>
        <v>1</v>
      </c>
      <c r="P707" s="8" t="s">
        <v>2919</v>
      </c>
      <c r="Q707" s="9"/>
    </row>
    <row r="708" spans="1:17" x14ac:dyDescent="0.25">
      <c r="A708" s="17">
        <v>44635</v>
      </c>
      <c r="B708" s="11" t="s">
        <v>584</v>
      </c>
      <c r="C708" s="11" t="s">
        <v>2924</v>
      </c>
      <c r="D708" s="7">
        <v>1</v>
      </c>
      <c r="E708" s="12">
        <f t="shared" ref="E708:E771" si="33">VLOOKUP(C708,$R$4:$S$12,2,FALSE)</f>
        <v>3500</v>
      </c>
      <c r="F708" s="13">
        <f t="shared" ref="F708:F771" si="34">D708*E708</f>
        <v>3500</v>
      </c>
      <c r="G708" s="14">
        <f>Data_input!$F708*IF(Data_input!$E708&lt;3000,70%,60%)</f>
        <v>2100</v>
      </c>
      <c r="H708" s="14">
        <f>Data_input!$F708*10%</f>
        <v>350</v>
      </c>
      <c r="I708" s="14">
        <f>Data_input!$F708*10%</f>
        <v>350</v>
      </c>
      <c r="J708" s="14">
        <f>SUM(Table1[[#This Row],[COGS]:[OPERATIONAL COST]])</f>
        <v>2800</v>
      </c>
      <c r="K708" s="14">
        <f>Data_input!$F708-Data_input!$G708-Data_input!$H708-Data_input!$I708</f>
        <v>700</v>
      </c>
      <c r="L708" s="15" t="s">
        <v>2946</v>
      </c>
      <c r="M708" s="16" t="str">
        <f>TEXT(Table1[[#This Row],[DATE]],"mmm")</f>
        <v>Mar</v>
      </c>
      <c r="N708" s="7">
        <f t="shared" ref="N708:N771" si="35">YEAR(A708)</f>
        <v>2022</v>
      </c>
      <c r="O708" s="7">
        <f>IF(COUNTIF(B$4:$B708,B708)=1,1,0)</f>
        <v>1</v>
      </c>
      <c r="P708" s="8" t="s">
        <v>2918</v>
      </c>
      <c r="Q708" s="9"/>
    </row>
    <row r="709" spans="1:17" x14ac:dyDescent="0.25">
      <c r="A709" s="17">
        <v>44635</v>
      </c>
      <c r="B709" s="11" t="s">
        <v>585</v>
      </c>
      <c r="C709" s="11" t="s">
        <v>2925</v>
      </c>
      <c r="D709" s="7">
        <v>16</v>
      </c>
      <c r="E709" s="12">
        <f t="shared" si="33"/>
        <v>1200</v>
      </c>
      <c r="F709" s="13">
        <f t="shared" si="34"/>
        <v>19200</v>
      </c>
      <c r="G709" s="14">
        <f>Data_input!$F709*IF(Data_input!$E709&lt;3000,70%,60%)</f>
        <v>13440</v>
      </c>
      <c r="H709" s="14">
        <f>Data_input!$F709*10%</f>
        <v>1920</v>
      </c>
      <c r="I709" s="14">
        <f>Data_input!$F709*10%</f>
        <v>1920</v>
      </c>
      <c r="J709" s="14">
        <f>SUM(Table1[[#This Row],[COGS]:[OPERATIONAL COST]])</f>
        <v>17280</v>
      </c>
      <c r="K709" s="14">
        <f>Data_input!$F709-Data_input!$G709-Data_input!$H709-Data_input!$I709</f>
        <v>1920</v>
      </c>
      <c r="L709" s="8" t="s">
        <v>2947</v>
      </c>
      <c r="M709" s="16" t="str">
        <f>TEXT(Table1[[#This Row],[DATE]],"mmm")</f>
        <v>Mar</v>
      </c>
      <c r="N709" s="7">
        <f t="shared" si="35"/>
        <v>2022</v>
      </c>
      <c r="O709" s="7">
        <f>IF(COUNTIF(B$4:$B709,B709)=1,1,0)</f>
        <v>1</v>
      </c>
      <c r="P709" s="8" t="s">
        <v>2919</v>
      </c>
      <c r="Q709" s="9"/>
    </row>
    <row r="710" spans="1:17" x14ac:dyDescent="0.25">
      <c r="A710" s="17">
        <v>44635</v>
      </c>
      <c r="B710" s="11" t="s">
        <v>586</v>
      </c>
      <c r="C710" s="11" t="s">
        <v>2926</v>
      </c>
      <c r="D710" s="7">
        <v>1</v>
      </c>
      <c r="E710" s="12">
        <f t="shared" si="33"/>
        <v>450</v>
      </c>
      <c r="F710" s="13">
        <f t="shared" si="34"/>
        <v>450</v>
      </c>
      <c r="G710" s="14">
        <f>Data_input!$F710*IF(Data_input!$E710&lt;3000,70%,60%)</f>
        <v>315</v>
      </c>
      <c r="H710" s="14">
        <f>Data_input!$F710*10%</f>
        <v>45</v>
      </c>
      <c r="I710" s="14">
        <f>Data_input!$F710*10%</f>
        <v>45</v>
      </c>
      <c r="J710" s="14">
        <f>SUM(Table1[[#This Row],[COGS]:[OPERATIONAL COST]])</f>
        <v>405</v>
      </c>
      <c r="K710" s="14">
        <f>Data_input!$F710-Data_input!$G710-Data_input!$H710-Data_input!$I710</f>
        <v>45</v>
      </c>
      <c r="L710" s="15" t="s">
        <v>2948</v>
      </c>
      <c r="M710" s="16" t="str">
        <f>TEXT(Table1[[#This Row],[DATE]],"mmm")</f>
        <v>Mar</v>
      </c>
      <c r="N710" s="7">
        <f t="shared" si="35"/>
        <v>2022</v>
      </c>
      <c r="O710" s="7">
        <f>IF(COUNTIF(B$4:$B710,B710)=1,1,0)</f>
        <v>1</v>
      </c>
      <c r="P710" s="8" t="s">
        <v>2919</v>
      </c>
      <c r="Q710" s="9"/>
    </row>
    <row r="711" spans="1:17" x14ac:dyDescent="0.25">
      <c r="A711" s="17">
        <v>44635</v>
      </c>
      <c r="B711" s="11" t="s">
        <v>587</v>
      </c>
      <c r="C711" s="11" t="s">
        <v>2920</v>
      </c>
      <c r="D711" s="7">
        <v>1</v>
      </c>
      <c r="E711" s="12">
        <f t="shared" si="33"/>
        <v>1000</v>
      </c>
      <c r="F711" s="13">
        <f t="shared" si="34"/>
        <v>1000</v>
      </c>
      <c r="G711" s="14">
        <f>Data_input!$F711*IF(Data_input!$E711&lt;3000,70%,60%)</f>
        <v>700</v>
      </c>
      <c r="H711" s="14">
        <f>Data_input!$F711*10%</f>
        <v>100</v>
      </c>
      <c r="I711" s="14">
        <f>Data_input!$F711*10%</f>
        <v>100</v>
      </c>
      <c r="J711" s="14">
        <f>SUM(Table1[[#This Row],[COGS]:[OPERATIONAL COST]])</f>
        <v>900</v>
      </c>
      <c r="K711" s="14">
        <f>Data_input!$F711-Data_input!$G711-Data_input!$H711-Data_input!$I711</f>
        <v>100</v>
      </c>
      <c r="L711" s="8" t="s">
        <v>2944</v>
      </c>
      <c r="M711" s="16" t="str">
        <f>TEXT(Table1[[#This Row],[DATE]],"mmm")</f>
        <v>Mar</v>
      </c>
      <c r="N711" s="7">
        <f t="shared" si="35"/>
        <v>2022</v>
      </c>
      <c r="O711" s="7">
        <f>IF(COUNTIF(B$4:$B711,B711)=1,1,0)</f>
        <v>1</v>
      </c>
      <c r="P711" s="8" t="s">
        <v>2919</v>
      </c>
      <c r="Q711" s="9"/>
    </row>
    <row r="712" spans="1:17" x14ac:dyDescent="0.25">
      <c r="A712" s="17">
        <v>44635</v>
      </c>
      <c r="B712" s="11" t="s">
        <v>588</v>
      </c>
      <c r="C712" s="11" t="s">
        <v>2930</v>
      </c>
      <c r="D712" s="7">
        <v>1</v>
      </c>
      <c r="E712" s="12">
        <f t="shared" si="33"/>
        <v>4000</v>
      </c>
      <c r="F712" s="13">
        <f t="shared" si="34"/>
        <v>4000</v>
      </c>
      <c r="G712" s="14">
        <f>Data_input!$F712*IF(Data_input!$E712&lt;3000,70%,60%)</f>
        <v>2400</v>
      </c>
      <c r="H712" s="14">
        <f>Data_input!$F712*10%</f>
        <v>400</v>
      </c>
      <c r="I712" s="14">
        <f>Data_input!$F712*10%</f>
        <v>400</v>
      </c>
      <c r="J712" s="14">
        <f>SUM(Table1[[#This Row],[COGS]:[OPERATIONAL COST]])</f>
        <v>3200</v>
      </c>
      <c r="K712" s="14">
        <f>Data_input!$F712-Data_input!$G712-Data_input!$H712-Data_input!$I712</f>
        <v>800</v>
      </c>
      <c r="L712" s="15" t="s">
        <v>2946</v>
      </c>
      <c r="M712" s="16" t="str">
        <f>TEXT(Table1[[#This Row],[DATE]],"mmm")</f>
        <v>Mar</v>
      </c>
      <c r="N712" s="7">
        <f t="shared" si="35"/>
        <v>2022</v>
      </c>
      <c r="O712" s="7">
        <f>IF(COUNTIF(B$4:$B712,B712)=1,1,0)</f>
        <v>1</v>
      </c>
      <c r="P712" s="8" t="s">
        <v>2919</v>
      </c>
      <c r="Q712" s="9"/>
    </row>
    <row r="713" spans="1:17" x14ac:dyDescent="0.25">
      <c r="A713" s="17">
        <v>44635</v>
      </c>
      <c r="B713" s="11" t="s">
        <v>589</v>
      </c>
      <c r="C713" s="11" t="s">
        <v>2923</v>
      </c>
      <c r="D713" s="7">
        <v>5</v>
      </c>
      <c r="E713" s="12">
        <f t="shared" si="33"/>
        <v>2500</v>
      </c>
      <c r="F713" s="13">
        <f t="shared" si="34"/>
        <v>12500</v>
      </c>
      <c r="G713" s="14">
        <f>Data_input!$F713*IF(Data_input!$E713&lt;3000,70%,60%)</f>
        <v>8750</v>
      </c>
      <c r="H713" s="14">
        <f>Data_input!$F713*10%</f>
        <v>1250</v>
      </c>
      <c r="I713" s="14">
        <f>Data_input!$F713*10%</f>
        <v>1250</v>
      </c>
      <c r="J713" s="14">
        <f>SUM(Table1[[#This Row],[COGS]:[OPERATIONAL COST]])</f>
        <v>11250</v>
      </c>
      <c r="K713" s="14">
        <f>Data_input!$F713-Data_input!$G713-Data_input!$H713-Data_input!$I713</f>
        <v>1250</v>
      </c>
      <c r="L713" s="8" t="s">
        <v>2947</v>
      </c>
      <c r="M713" s="16" t="str">
        <f>TEXT(Table1[[#This Row],[DATE]],"mmm")</f>
        <v>Mar</v>
      </c>
      <c r="N713" s="7">
        <f t="shared" si="35"/>
        <v>2022</v>
      </c>
      <c r="O713" s="7">
        <f>IF(COUNTIF(B$4:$B713,B713)=1,1,0)</f>
        <v>1</v>
      </c>
      <c r="P713" s="8" t="s">
        <v>2919</v>
      </c>
      <c r="Q713" s="9"/>
    </row>
    <row r="714" spans="1:17" x14ac:dyDescent="0.25">
      <c r="A714" s="17">
        <v>44635</v>
      </c>
      <c r="B714" s="11" t="s">
        <v>590</v>
      </c>
      <c r="C714" s="11" t="s">
        <v>2924</v>
      </c>
      <c r="D714" s="7">
        <v>1</v>
      </c>
      <c r="E714" s="12">
        <f t="shared" si="33"/>
        <v>3500</v>
      </c>
      <c r="F714" s="13">
        <f t="shared" si="34"/>
        <v>3500</v>
      </c>
      <c r="G714" s="14">
        <f>Data_input!$F714*IF(Data_input!$E714&lt;3000,70%,60%)</f>
        <v>2100</v>
      </c>
      <c r="H714" s="14">
        <f>Data_input!$F714*10%</f>
        <v>350</v>
      </c>
      <c r="I714" s="14">
        <f>Data_input!$F714*10%</f>
        <v>350</v>
      </c>
      <c r="J714" s="14">
        <f>SUM(Table1[[#This Row],[COGS]:[OPERATIONAL COST]])</f>
        <v>2800</v>
      </c>
      <c r="K714" s="14">
        <f>Data_input!$F714-Data_input!$G714-Data_input!$H714-Data_input!$I714</f>
        <v>700</v>
      </c>
      <c r="L714" s="15" t="s">
        <v>2945</v>
      </c>
      <c r="M714" s="16" t="str">
        <f>TEXT(Table1[[#This Row],[DATE]],"mmm")</f>
        <v>Mar</v>
      </c>
      <c r="N714" s="7">
        <f t="shared" si="35"/>
        <v>2022</v>
      </c>
      <c r="O714" s="7">
        <f>IF(COUNTIF(B$4:$B714,B714)=1,1,0)</f>
        <v>1</v>
      </c>
      <c r="P714" s="8" t="s">
        <v>2919</v>
      </c>
      <c r="Q714" s="9"/>
    </row>
    <row r="715" spans="1:17" x14ac:dyDescent="0.25">
      <c r="A715" s="17">
        <v>44636</v>
      </c>
      <c r="B715" s="11" t="s">
        <v>591</v>
      </c>
      <c r="C715" s="11" t="s">
        <v>2928</v>
      </c>
      <c r="D715" s="7">
        <v>8</v>
      </c>
      <c r="E715" s="12">
        <f t="shared" si="33"/>
        <v>1000</v>
      </c>
      <c r="F715" s="13">
        <f t="shared" si="34"/>
        <v>8000</v>
      </c>
      <c r="G715" s="14">
        <f>Data_input!$F715*IF(Data_input!$E715&lt;3000,70%,60%)</f>
        <v>5600</v>
      </c>
      <c r="H715" s="14">
        <f>Data_input!$F715*10%</f>
        <v>800</v>
      </c>
      <c r="I715" s="14">
        <f>Data_input!$F715*10%</f>
        <v>800</v>
      </c>
      <c r="J715" s="14">
        <f>SUM(Table1[[#This Row],[COGS]:[OPERATIONAL COST]])</f>
        <v>7200</v>
      </c>
      <c r="K715" s="14">
        <f>Data_input!$F715-Data_input!$G715-Data_input!$H715-Data_input!$I715</f>
        <v>800</v>
      </c>
      <c r="L715" s="8" t="s">
        <v>2943</v>
      </c>
      <c r="M715" s="16" t="str">
        <f>TEXT(Table1[[#This Row],[DATE]],"mmm")</f>
        <v>Mar</v>
      </c>
      <c r="N715" s="7">
        <f t="shared" si="35"/>
        <v>2022</v>
      </c>
      <c r="O715" s="7">
        <f>IF(COUNTIF(B$4:$B715,B715)=1,1,0)</f>
        <v>1</v>
      </c>
      <c r="P715" s="8" t="s">
        <v>2919</v>
      </c>
      <c r="Q715" s="9"/>
    </row>
    <row r="716" spans="1:17" x14ac:dyDescent="0.25">
      <c r="A716" s="17">
        <v>44636</v>
      </c>
      <c r="B716" s="11" t="s">
        <v>592</v>
      </c>
      <c r="C716" s="11" t="s">
        <v>2926</v>
      </c>
      <c r="D716" s="7">
        <v>1</v>
      </c>
      <c r="E716" s="12">
        <f t="shared" si="33"/>
        <v>450</v>
      </c>
      <c r="F716" s="13">
        <f t="shared" si="34"/>
        <v>450</v>
      </c>
      <c r="G716" s="14">
        <f>Data_input!$F716*IF(Data_input!$E716&lt;3000,70%,60%)</f>
        <v>315</v>
      </c>
      <c r="H716" s="14">
        <f>Data_input!$F716*10%</f>
        <v>45</v>
      </c>
      <c r="I716" s="14">
        <f>Data_input!$F716*10%</f>
        <v>45</v>
      </c>
      <c r="J716" s="14">
        <f>SUM(Table1[[#This Row],[COGS]:[OPERATIONAL COST]])</f>
        <v>405</v>
      </c>
      <c r="K716" s="14">
        <f>Data_input!$F716-Data_input!$G716-Data_input!$H716-Data_input!$I716</f>
        <v>45</v>
      </c>
      <c r="L716" s="15" t="s">
        <v>2948</v>
      </c>
      <c r="M716" s="16" t="str">
        <f>TEXT(Table1[[#This Row],[DATE]],"mmm")</f>
        <v>Mar</v>
      </c>
      <c r="N716" s="7">
        <f t="shared" si="35"/>
        <v>2022</v>
      </c>
      <c r="O716" s="7">
        <f>IF(COUNTIF(B$4:$B716,B716)=1,1,0)</f>
        <v>1</v>
      </c>
      <c r="P716" s="8" t="s">
        <v>2919</v>
      </c>
      <c r="Q716" s="9"/>
    </row>
    <row r="717" spans="1:17" x14ac:dyDescent="0.25">
      <c r="A717" s="17">
        <v>44636</v>
      </c>
      <c r="B717" s="11" t="s">
        <v>593</v>
      </c>
      <c r="C717" s="11" t="s">
        <v>2927</v>
      </c>
      <c r="D717" s="7">
        <v>1</v>
      </c>
      <c r="E717" s="12">
        <f t="shared" si="33"/>
        <v>500</v>
      </c>
      <c r="F717" s="13">
        <f t="shared" si="34"/>
        <v>500</v>
      </c>
      <c r="G717" s="14">
        <f>Data_input!$F717*IF(Data_input!$E717&lt;3000,70%,60%)</f>
        <v>350</v>
      </c>
      <c r="H717" s="14">
        <f>Data_input!$F717*10%</f>
        <v>50</v>
      </c>
      <c r="I717" s="14">
        <f>Data_input!$F717*10%</f>
        <v>50</v>
      </c>
      <c r="J717" s="14">
        <f>SUM(Table1[[#This Row],[COGS]:[OPERATIONAL COST]])</f>
        <v>450</v>
      </c>
      <c r="K717" s="14">
        <f>Data_input!$F717-Data_input!$G717-Data_input!$H717-Data_input!$I717</f>
        <v>50</v>
      </c>
      <c r="L717" s="8" t="s">
        <v>2944</v>
      </c>
      <c r="M717" s="16" t="str">
        <f>TEXT(Table1[[#This Row],[DATE]],"mmm")</f>
        <v>Mar</v>
      </c>
      <c r="N717" s="7">
        <f t="shared" si="35"/>
        <v>2022</v>
      </c>
      <c r="O717" s="7">
        <f>IF(COUNTIF(B$4:$B717,B717)=1,1,0)</f>
        <v>1</v>
      </c>
      <c r="P717" s="8" t="s">
        <v>2919</v>
      </c>
      <c r="Q717" s="9"/>
    </row>
    <row r="718" spans="1:17" x14ac:dyDescent="0.25">
      <c r="A718" s="17">
        <v>44636</v>
      </c>
      <c r="B718" s="11" t="s">
        <v>594</v>
      </c>
      <c r="C718" s="11" t="s">
        <v>2927</v>
      </c>
      <c r="D718" s="7">
        <v>2</v>
      </c>
      <c r="E718" s="12">
        <f t="shared" si="33"/>
        <v>500</v>
      </c>
      <c r="F718" s="13">
        <f t="shared" si="34"/>
        <v>1000</v>
      </c>
      <c r="G718" s="14">
        <f>Data_input!$F718*IF(Data_input!$E718&lt;3000,70%,60%)</f>
        <v>700</v>
      </c>
      <c r="H718" s="14">
        <f>Data_input!$F718*10%</f>
        <v>100</v>
      </c>
      <c r="I718" s="14">
        <f>Data_input!$F718*10%</f>
        <v>100</v>
      </c>
      <c r="J718" s="14">
        <f>SUM(Table1[[#This Row],[COGS]:[OPERATIONAL COST]])</f>
        <v>900</v>
      </c>
      <c r="K718" s="14">
        <f>Data_input!$F718-Data_input!$G718-Data_input!$H718-Data_input!$I718</f>
        <v>100</v>
      </c>
      <c r="L718" s="15" t="s">
        <v>2945</v>
      </c>
      <c r="M718" s="16" t="str">
        <f>TEXT(Table1[[#This Row],[DATE]],"mmm")</f>
        <v>Mar</v>
      </c>
      <c r="N718" s="7">
        <f t="shared" si="35"/>
        <v>2022</v>
      </c>
      <c r="O718" s="7">
        <f>IF(COUNTIF(B$4:$B718,B718)=1,1,0)</f>
        <v>1</v>
      </c>
      <c r="P718" s="8" t="s">
        <v>2919</v>
      </c>
      <c r="Q718" s="9"/>
    </row>
    <row r="719" spans="1:17" x14ac:dyDescent="0.25">
      <c r="A719" s="17">
        <v>44636</v>
      </c>
      <c r="B719" s="11" t="s">
        <v>595</v>
      </c>
      <c r="C719" s="11" t="s">
        <v>2920</v>
      </c>
      <c r="D719" s="7">
        <v>3</v>
      </c>
      <c r="E719" s="12">
        <f t="shared" si="33"/>
        <v>1000</v>
      </c>
      <c r="F719" s="13">
        <f t="shared" si="34"/>
        <v>3000</v>
      </c>
      <c r="G719" s="14">
        <f>Data_input!$F719*IF(Data_input!$E719&lt;3000,70%,60%)</f>
        <v>2100</v>
      </c>
      <c r="H719" s="14">
        <f>Data_input!$F719*10%</f>
        <v>300</v>
      </c>
      <c r="I719" s="14">
        <f>Data_input!$F719*10%</f>
        <v>300</v>
      </c>
      <c r="J719" s="14">
        <f>SUM(Table1[[#This Row],[COGS]:[OPERATIONAL COST]])</f>
        <v>2700</v>
      </c>
      <c r="K719" s="14">
        <f>Data_input!$F719-Data_input!$G719-Data_input!$H719-Data_input!$I719</f>
        <v>300</v>
      </c>
      <c r="L719" s="8" t="s">
        <v>2943</v>
      </c>
      <c r="M719" s="16" t="str">
        <f>TEXT(Table1[[#This Row],[DATE]],"mmm")</f>
        <v>Mar</v>
      </c>
      <c r="N719" s="7">
        <f t="shared" si="35"/>
        <v>2022</v>
      </c>
      <c r="O719" s="7">
        <f>IF(COUNTIF(B$4:$B719,B719)=1,1,0)</f>
        <v>1</v>
      </c>
      <c r="P719" s="8" t="s">
        <v>2919</v>
      </c>
      <c r="Q719" s="9"/>
    </row>
    <row r="720" spans="1:17" x14ac:dyDescent="0.25">
      <c r="A720" s="17">
        <v>44636</v>
      </c>
      <c r="B720" s="11" t="s">
        <v>596</v>
      </c>
      <c r="C720" s="11" t="s">
        <v>2924</v>
      </c>
      <c r="D720" s="7">
        <v>1</v>
      </c>
      <c r="E720" s="12">
        <f t="shared" si="33"/>
        <v>3500</v>
      </c>
      <c r="F720" s="13">
        <f t="shared" si="34"/>
        <v>3500</v>
      </c>
      <c r="G720" s="14">
        <f>Data_input!$F720*IF(Data_input!$E720&lt;3000,70%,60%)</f>
        <v>2100</v>
      </c>
      <c r="H720" s="14">
        <f>Data_input!$F720*10%</f>
        <v>350</v>
      </c>
      <c r="I720" s="14">
        <f>Data_input!$F720*10%</f>
        <v>350</v>
      </c>
      <c r="J720" s="14">
        <f>SUM(Table1[[#This Row],[COGS]:[OPERATIONAL COST]])</f>
        <v>2800</v>
      </c>
      <c r="K720" s="14">
        <f>Data_input!$F720-Data_input!$G720-Data_input!$H720-Data_input!$I720</f>
        <v>700</v>
      </c>
      <c r="L720" s="15" t="s">
        <v>2948</v>
      </c>
      <c r="M720" s="16" t="str">
        <f>TEXT(Table1[[#This Row],[DATE]],"mmm")</f>
        <v>Mar</v>
      </c>
      <c r="N720" s="7">
        <f t="shared" si="35"/>
        <v>2022</v>
      </c>
      <c r="O720" s="7">
        <f>IF(COUNTIF(B$4:$B720,B720)=1,1,0)</f>
        <v>1</v>
      </c>
      <c r="P720" s="8" t="s">
        <v>2919</v>
      </c>
      <c r="Q720" s="9"/>
    </row>
    <row r="721" spans="1:17" x14ac:dyDescent="0.25">
      <c r="A721" s="17">
        <v>44636</v>
      </c>
      <c r="B721" s="11" t="s">
        <v>597</v>
      </c>
      <c r="C721" s="11" t="s">
        <v>2923</v>
      </c>
      <c r="D721" s="7">
        <v>4</v>
      </c>
      <c r="E721" s="12">
        <f t="shared" si="33"/>
        <v>2500</v>
      </c>
      <c r="F721" s="13">
        <f t="shared" si="34"/>
        <v>10000</v>
      </c>
      <c r="G721" s="14">
        <f>Data_input!$F721*IF(Data_input!$E721&lt;3000,70%,60%)</f>
        <v>7000</v>
      </c>
      <c r="H721" s="14">
        <f>Data_input!$F721*10%</f>
        <v>1000</v>
      </c>
      <c r="I721" s="14">
        <f>Data_input!$F721*10%</f>
        <v>1000</v>
      </c>
      <c r="J721" s="14">
        <f>SUM(Table1[[#This Row],[COGS]:[OPERATIONAL COST]])</f>
        <v>9000</v>
      </c>
      <c r="K721" s="14">
        <f>Data_input!$F721-Data_input!$G721-Data_input!$H721-Data_input!$I721</f>
        <v>1000</v>
      </c>
      <c r="L721" s="8" t="s">
        <v>2944</v>
      </c>
      <c r="M721" s="16" t="str">
        <f>TEXT(Table1[[#This Row],[DATE]],"mmm")</f>
        <v>Mar</v>
      </c>
      <c r="N721" s="7">
        <f t="shared" si="35"/>
        <v>2022</v>
      </c>
      <c r="O721" s="7">
        <f>IF(COUNTIF(B$4:$B721,B721)=1,1,0)</f>
        <v>1</v>
      </c>
      <c r="P721" s="8" t="s">
        <v>2919</v>
      </c>
      <c r="Q721" s="9"/>
    </row>
    <row r="722" spans="1:17" x14ac:dyDescent="0.25">
      <c r="A722" s="17">
        <v>44636</v>
      </c>
      <c r="B722" s="11" t="s">
        <v>598</v>
      </c>
      <c r="C722" s="11" t="s">
        <v>2929</v>
      </c>
      <c r="D722" s="7">
        <v>1</v>
      </c>
      <c r="E722" s="12">
        <f t="shared" si="33"/>
        <v>3200</v>
      </c>
      <c r="F722" s="13">
        <f t="shared" si="34"/>
        <v>3200</v>
      </c>
      <c r="G722" s="14">
        <f>Data_input!$F722*IF(Data_input!$E722&lt;3000,70%,60%)</f>
        <v>1920</v>
      </c>
      <c r="H722" s="14">
        <f>Data_input!$F722*10%</f>
        <v>320</v>
      </c>
      <c r="I722" s="14">
        <f>Data_input!$F722*10%</f>
        <v>320</v>
      </c>
      <c r="J722" s="14">
        <f>SUM(Table1[[#This Row],[COGS]:[OPERATIONAL COST]])</f>
        <v>2560</v>
      </c>
      <c r="K722" s="14">
        <f>Data_input!$F722-Data_input!$G722-Data_input!$H722-Data_input!$I722</f>
        <v>640</v>
      </c>
      <c r="L722" s="15" t="s">
        <v>2945</v>
      </c>
      <c r="M722" s="16" t="str">
        <f>TEXT(Table1[[#This Row],[DATE]],"mmm")</f>
        <v>Mar</v>
      </c>
      <c r="N722" s="7">
        <f t="shared" si="35"/>
        <v>2022</v>
      </c>
      <c r="O722" s="7">
        <f>IF(COUNTIF(B$4:$B722,B722)=1,1,0)</f>
        <v>1</v>
      </c>
      <c r="P722" s="8" t="s">
        <v>2919</v>
      </c>
      <c r="Q722" s="9"/>
    </row>
    <row r="723" spans="1:17" x14ac:dyDescent="0.25">
      <c r="A723" s="17">
        <v>44636</v>
      </c>
      <c r="B723" s="11" t="s">
        <v>598</v>
      </c>
      <c r="C723" s="11" t="s">
        <v>2929</v>
      </c>
      <c r="D723" s="7">
        <v>1</v>
      </c>
      <c r="E723" s="12">
        <f t="shared" si="33"/>
        <v>3200</v>
      </c>
      <c r="F723" s="13">
        <f t="shared" si="34"/>
        <v>3200</v>
      </c>
      <c r="G723" s="14">
        <f>Data_input!$F723*IF(Data_input!$E723&lt;3000,70%,60%)</f>
        <v>1920</v>
      </c>
      <c r="H723" s="14">
        <f>Data_input!$F723*10%</f>
        <v>320</v>
      </c>
      <c r="I723" s="14">
        <f>Data_input!$F723*10%</f>
        <v>320</v>
      </c>
      <c r="J723" s="14">
        <f>SUM(Table1[[#This Row],[COGS]:[OPERATIONAL COST]])</f>
        <v>2560</v>
      </c>
      <c r="K723" s="14">
        <f>Data_input!$F723-Data_input!$G723-Data_input!$H723-Data_input!$I723</f>
        <v>640</v>
      </c>
      <c r="L723" s="8" t="s">
        <v>2945</v>
      </c>
      <c r="M723" s="16" t="str">
        <f>TEXT(Table1[[#This Row],[DATE]],"mmm")</f>
        <v>Mar</v>
      </c>
      <c r="N723" s="7">
        <f t="shared" si="35"/>
        <v>2022</v>
      </c>
      <c r="O723" s="7">
        <f>IF(COUNTIF(B$4:$B723,B723)=1,1,0)</f>
        <v>0</v>
      </c>
      <c r="P723" s="8" t="s">
        <v>2919</v>
      </c>
      <c r="Q723" s="9"/>
    </row>
    <row r="724" spans="1:17" x14ac:dyDescent="0.25">
      <c r="A724" s="17">
        <v>44636</v>
      </c>
      <c r="B724" s="11" t="s">
        <v>598</v>
      </c>
      <c r="C724" s="11" t="s">
        <v>2924</v>
      </c>
      <c r="D724" s="7">
        <v>1</v>
      </c>
      <c r="E724" s="12">
        <f t="shared" si="33"/>
        <v>3500</v>
      </c>
      <c r="F724" s="13">
        <f t="shared" si="34"/>
        <v>3500</v>
      </c>
      <c r="G724" s="14">
        <f>Data_input!$F724*IF(Data_input!$E724&lt;3000,70%,60%)</f>
        <v>2100</v>
      </c>
      <c r="H724" s="14">
        <f>Data_input!$F724*10%</f>
        <v>350</v>
      </c>
      <c r="I724" s="14">
        <f>Data_input!$F724*10%</f>
        <v>350</v>
      </c>
      <c r="J724" s="14">
        <f>SUM(Table1[[#This Row],[COGS]:[OPERATIONAL COST]])</f>
        <v>2800</v>
      </c>
      <c r="K724" s="14">
        <f>Data_input!$F724-Data_input!$G724-Data_input!$H724-Data_input!$I724</f>
        <v>700</v>
      </c>
      <c r="L724" s="15" t="s">
        <v>2945</v>
      </c>
      <c r="M724" s="16" t="str">
        <f>TEXT(Table1[[#This Row],[DATE]],"mmm")</f>
        <v>Mar</v>
      </c>
      <c r="N724" s="7">
        <f t="shared" si="35"/>
        <v>2022</v>
      </c>
      <c r="O724" s="7">
        <f>IF(COUNTIF(B$4:$B724,B724)=1,1,0)</f>
        <v>0</v>
      </c>
      <c r="P724" s="8" t="s">
        <v>2919</v>
      </c>
      <c r="Q724" s="9"/>
    </row>
    <row r="725" spans="1:17" x14ac:dyDescent="0.25">
      <c r="A725" s="17">
        <v>44637</v>
      </c>
      <c r="B725" s="11" t="s">
        <v>599</v>
      </c>
      <c r="C725" s="11" t="s">
        <v>2927</v>
      </c>
      <c r="D725" s="7">
        <v>2</v>
      </c>
      <c r="E725" s="12">
        <f t="shared" si="33"/>
        <v>500</v>
      </c>
      <c r="F725" s="13">
        <f t="shared" si="34"/>
        <v>1000</v>
      </c>
      <c r="G725" s="14">
        <f>Data_input!$F725*IF(Data_input!$E725&lt;3000,70%,60%)</f>
        <v>700</v>
      </c>
      <c r="H725" s="14">
        <f>Data_input!$F725*10%</f>
        <v>100</v>
      </c>
      <c r="I725" s="14">
        <f>Data_input!$F725*10%</f>
        <v>100</v>
      </c>
      <c r="J725" s="14">
        <f>SUM(Table1[[#This Row],[COGS]:[OPERATIONAL COST]])</f>
        <v>900</v>
      </c>
      <c r="K725" s="14">
        <f>Data_input!$F725-Data_input!$G725-Data_input!$H725-Data_input!$I725</f>
        <v>100</v>
      </c>
      <c r="L725" s="8" t="s">
        <v>2947</v>
      </c>
      <c r="M725" s="16" t="str">
        <f>TEXT(Table1[[#This Row],[DATE]],"mmm")</f>
        <v>Mar</v>
      </c>
      <c r="N725" s="7">
        <f t="shared" si="35"/>
        <v>2022</v>
      </c>
      <c r="O725" s="7">
        <f>IF(COUNTIF(B$4:$B725,B725)=1,1,0)</f>
        <v>1</v>
      </c>
      <c r="P725" s="8" t="s">
        <v>2918</v>
      </c>
      <c r="Q725" s="9"/>
    </row>
    <row r="726" spans="1:17" x14ac:dyDescent="0.25">
      <c r="A726" s="17">
        <v>44637</v>
      </c>
      <c r="B726" s="11" t="s">
        <v>600</v>
      </c>
      <c r="C726" s="11" t="s">
        <v>2923</v>
      </c>
      <c r="D726" s="7">
        <v>2</v>
      </c>
      <c r="E726" s="12">
        <f t="shared" si="33"/>
        <v>2500</v>
      </c>
      <c r="F726" s="13">
        <f t="shared" si="34"/>
        <v>5000</v>
      </c>
      <c r="G726" s="14">
        <f>Data_input!$F726*IF(Data_input!$E726&lt;3000,70%,60%)</f>
        <v>3500</v>
      </c>
      <c r="H726" s="14">
        <f>Data_input!$F726*10%</f>
        <v>500</v>
      </c>
      <c r="I726" s="14">
        <f>Data_input!$F726*10%</f>
        <v>500</v>
      </c>
      <c r="J726" s="14">
        <f>SUM(Table1[[#This Row],[COGS]:[OPERATIONAL COST]])</f>
        <v>4500</v>
      </c>
      <c r="K726" s="14">
        <f>Data_input!$F726-Data_input!$G726-Data_input!$H726-Data_input!$I726</f>
        <v>500</v>
      </c>
      <c r="L726" s="15" t="s">
        <v>2945</v>
      </c>
      <c r="M726" s="16" t="str">
        <f>TEXT(Table1[[#This Row],[DATE]],"mmm")</f>
        <v>Mar</v>
      </c>
      <c r="N726" s="7">
        <f t="shared" si="35"/>
        <v>2022</v>
      </c>
      <c r="O726" s="7">
        <f>IF(COUNTIF(B$4:$B726,B726)=1,1,0)</f>
        <v>1</v>
      </c>
      <c r="P726" s="8" t="s">
        <v>2918</v>
      </c>
      <c r="Q726" s="9"/>
    </row>
    <row r="727" spans="1:17" x14ac:dyDescent="0.25">
      <c r="A727" s="17">
        <v>44637</v>
      </c>
      <c r="B727" s="11" t="s">
        <v>601</v>
      </c>
      <c r="C727" s="11" t="s">
        <v>2925</v>
      </c>
      <c r="D727" s="7">
        <v>3</v>
      </c>
      <c r="E727" s="12">
        <f t="shared" si="33"/>
        <v>1200</v>
      </c>
      <c r="F727" s="13">
        <f t="shared" si="34"/>
        <v>3600</v>
      </c>
      <c r="G727" s="14">
        <f>Data_input!$F727*IF(Data_input!$E727&lt;3000,70%,60%)</f>
        <v>2520</v>
      </c>
      <c r="H727" s="14">
        <f>Data_input!$F727*10%</f>
        <v>360</v>
      </c>
      <c r="I727" s="14">
        <f>Data_input!$F727*10%</f>
        <v>360</v>
      </c>
      <c r="J727" s="14">
        <f>SUM(Table1[[#This Row],[COGS]:[OPERATIONAL COST]])</f>
        <v>3240</v>
      </c>
      <c r="K727" s="14">
        <f>Data_input!$F727-Data_input!$G727-Data_input!$H727-Data_input!$I727</f>
        <v>360</v>
      </c>
      <c r="L727" s="8" t="s">
        <v>2943</v>
      </c>
      <c r="M727" s="16" t="str">
        <f>TEXT(Table1[[#This Row],[DATE]],"mmm")</f>
        <v>Mar</v>
      </c>
      <c r="N727" s="7">
        <f t="shared" si="35"/>
        <v>2022</v>
      </c>
      <c r="O727" s="7">
        <f>IF(COUNTIF(B$4:$B727,B727)=1,1,0)</f>
        <v>1</v>
      </c>
      <c r="P727" s="8" t="s">
        <v>2919</v>
      </c>
      <c r="Q727" s="9"/>
    </row>
    <row r="728" spans="1:17" x14ac:dyDescent="0.25">
      <c r="A728" s="17">
        <v>44637</v>
      </c>
      <c r="B728" s="11" t="s">
        <v>602</v>
      </c>
      <c r="C728" s="11" t="s">
        <v>2920</v>
      </c>
      <c r="D728" s="7">
        <v>8</v>
      </c>
      <c r="E728" s="12">
        <f t="shared" si="33"/>
        <v>1000</v>
      </c>
      <c r="F728" s="13">
        <f t="shared" si="34"/>
        <v>8000</v>
      </c>
      <c r="G728" s="14">
        <f>Data_input!$F728*IF(Data_input!$E728&lt;3000,70%,60%)</f>
        <v>5600</v>
      </c>
      <c r="H728" s="14">
        <f>Data_input!$F728*10%</f>
        <v>800</v>
      </c>
      <c r="I728" s="14">
        <f>Data_input!$F728*10%</f>
        <v>800</v>
      </c>
      <c r="J728" s="14">
        <f>SUM(Table1[[#This Row],[COGS]:[OPERATIONAL COST]])</f>
        <v>7200</v>
      </c>
      <c r="K728" s="14">
        <f>Data_input!$F728-Data_input!$G728-Data_input!$H728-Data_input!$I728</f>
        <v>800</v>
      </c>
      <c r="L728" s="15" t="s">
        <v>2948</v>
      </c>
      <c r="M728" s="16" t="str">
        <f>TEXT(Table1[[#This Row],[DATE]],"mmm")</f>
        <v>Mar</v>
      </c>
      <c r="N728" s="7">
        <f t="shared" si="35"/>
        <v>2022</v>
      </c>
      <c r="O728" s="7">
        <f>IF(COUNTIF(B$4:$B728,B728)=1,1,0)</f>
        <v>1</v>
      </c>
      <c r="P728" s="8" t="s">
        <v>2918</v>
      </c>
      <c r="Q728" s="9"/>
    </row>
    <row r="729" spans="1:17" x14ac:dyDescent="0.25">
      <c r="A729" s="17">
        <v>44637</v>
      </c>
      <c r="B729" s="11" t="s">
        <v>603</v>
      </c>
      <c r="C729" s="11" t="s">
        <v>2930</v>
      </c>
      <c r="D729" s="7">
        <v>1</v>
      </c>
      <c r="E729" s="12">
        <f t="shared" si="33"/>
        <v>4000</v>
      </c>
      <c r="F729" s="13">
        <f t="shared" si="34"/>
        <v>4000</v>
      </c>
      <c r="G729" s="14">
        <f>Data_input!$F729*IF(Data_input!$E729&lt;3000,70%,60%)</f>
        <v>2400</v>
      </c>
      <c r="H729" s="14">
        <f>Data_input!$F729*10%</f>
        <v>400</v>
      </c>
      <c r="I729" s="14">
        <f>Data_input!$F729*10%</f>
        <v>400</v>
      </c>
      <c r="J729" s="14">
        <f>SUM(Table1[[#This Row],[COGS]:[OPERATIONAL COST]])</f>
        <v>3200</v>
      </c>
      <c r="K729" s="14">
        <f>Data_input!$F729-Data_input!$G729-Data_input!$H729-Data_input!$I729</f>
        <v>800</v>
      </c>
      <c r="L729" s="8" t="s">
        <v>2944</v>
      </c>
      <c r="M729" s="16" t="str">
        <f>TEXT(Table1[[#This Row],[DATE]],"mmm")</f>
        <v>Mar</v>
      </c>
      <c r="N729" s="7">
        <f t="shared" si="35"/>
        <v>2022</v>
      </c>
      <c r="O729" s="7">
        <f>IF(COUNTIF(B$4:$B729,B729)=1,1,0)</f>
        <v>1</v>
      </c>
      <c r="P729" s="8" t="s">
        <v>2919</v>
      </c>
      <c r="Q729" s="9"/>
    </row>
    <row r="730" spans="1:17" x14ac:dyDescent="0.25">
      <c r="A730" s="17">
        <v>44637</v>
      </c>
      <c r="B730" s="11" t="s">
        <v>604</v>
      </c>
      <c r="C730" s="11" t="s">
        <v>2920</v>
      </c>
      <c r="D730" s="7">
        <v>1</v>
      </c>
      <c r="E730" s="12">
        <f t="shared" si="33"/>
        <v>1000</v>
      </c>
      <c r="F730" s="13">
        <f t="shared" si="34"/>
        <v>1000</v>
      </c>
      <c r="G730" s="14">
        <f>Data_input!$F730*IF(Data_input!$E730&lt;3000,70%,60%)</f>
        <v>700</v>
      </c>
      <c r="H730" s="14">
        <f>Data_input!$F730*10%</f>
        <v>100</v>
      </c>
      <c r="I730" s="14">
        <f>Data_input!$F730*10%</f>
        <v>100</v>
      </c>
      <c r="J730" s="14">
        <f>SUM(Table1[[#This Row],[COGS]:[OPERATIONAL COST]])</f>
        <v>900</v>
      </c>
      <c r="K730" s="14">
        <f>Data_input!$F730-Data_input!$G730-Data_input!$H730-Data_input!$I730</f>
        <v>100</v>
      </c>
      <c r="L730" s="15" t="s">
        <v>2945</v>
      </c>
      <c r="M730" s="16" t="str">
        <f>TEXT(Table1[[#This Row],[DATE]],"mmm")</f>
        <v>Mar</v>
      </c>
      <c r="N730" s="7">
        <f t="shared" si="35"/>
        <v>2022</v>
      </c>
      <c r="O730" s="7">
        <f>IF(COUNTIF(B$4:$B730,B730)=1,1,0)</f>
        <v>1</v>
      </c>
      <c r="P730" s="8" t="s">
        <v>2918</v>
      </c>
      <c r="Q730" s="9"/>
    </row>
    <row r="731" spans="1:17" x14ac:dyDescent="0.25">
      <c r="A731" s="17">
        <v>44637</v>
      </c>
      <c r="B731" s="11" t="s">
        <v>605</v>
      </c>
      <c r="C731" s="11" t="s">
        <v>2924</v>
      </c>
      <c r="D731" s="7">
        <v>1</v>
      </c>
      <c r="E731" s="12">
        <f t="shared" si="33"/>
        <v>3500</v>
      </c>
      <c r="F731" s="13">
        <f t="shared" si="34"/>
        <v>3500</v>
      </c>
      <c r="G731" s="14">
        <f>Data_input!$F731*IF(Data_input!$E731&lt;3000,70%,60%)</f>
        <v>2100</v>
      </c>
      <c r="H731" s="14">
        <f>Data_input!$F731*10%</f>
        <v>350</v>
      </c>
      <c r="I731" s="14">
        <f>Data_input!$F731*10%</f>
        <v>350</v>
      </c>
      <c r="J731" s="14">
        <f>SUM(Table1[[#This Row],[COGS]:[OPERATIONAL COST]])</f>
        <v>2800</v>
      </c>
      <c r="K731" s="14">
        <f>Data_input!$F731-Data_input!$G731-Data_input!$H731-Data_input!$I731</f>
        <v>700</v>
      </c>
      <c r="L731" s="8" t="s">
        <v>2943</v>
      </c>
      <c r="M731" s="16" t="str">
        <f>TEXT(Table1[[#This Row],[DATE]],"mmm")</f>
        <v>Mar</v>
      </c>
      <c r="N731" s="7">
        <f t="shared" si="35"/>
        <v>2022</v>
      </c>
      <c r="O731" s="7">
        <f>IF(COUNTIF(B$4:$B731,B731)=1,1,0)</f>
        <v>1</v>
      </c>
      <c r="P731" s="8" t="s">
        <v>2919</v>
      </c>
      <c r="Q731" s="9"/>
    </row>
    <row r="732" spans="1:17" x14ac:dyDescent="0.25">
      <c r="A732" s="17">
        <v>44637</v>
      </c>
      <c r="B732" s="11" t="s">
        <v>606</v>
      </c>
      <c r="C732" s="11" t="s">
        <v>2923</v>
      </c>
      <c r="D732" s="7">
        <v>6</v>
      </c>
      <c r="E732" s="12">
        <f t="shared" si="33"/>
        <v>2500</v>
      </c>
      <c r="F732" s="13">
        <f t="shared" si="34"/>
        <v>15000</v>
      </c>
      <c r="G732" s="14">
        <f>Data_input!$F732*IF(Data_input!$E732&lt;3000,70%,60%)</f>
        <v>10500</v>
      </c>
      <c r="H732" s="14">
        <f>Data_input!$F732*10%</f>
        <v>1500</v>
      </c>
      <c r="I732" s="14">
        <f>Data_input!$F732*10%</f>
        <v>1500</v>
      </c>
      <c r="J732" s="14">
        <f>SUM(Table1[[#This Row],[COGS]:[OPERATIONAL COST]])</f>
        <v>13500</v>
      </c>
      <c r="K732" s="14">
        <f>Data_input!$F732-Data_input!$G732-Data_input!$H732-Data_input!$I732</f>
        <v>1500</v>
      </c>
      <c r="L732" s="15" t="s">
        <v>2948</v>
      </c>
      <c r="M732" s="16" t="str">
        <f>TEXT(Table1[[#This Row],[DATE]],"mmm")</f>
        <v>Mar</v>
      </c>
      <c r="N732" s="7">
        <f t="shared" si="35"/>
        <v>2022</v>
      </c>
      <c r="O732" s="7">
        <f>IF(COUNTIF(B$4:$B732,B732)=1,1,0)</f>
        <v>1</v>
      </c>
      <c r="P732" s="8" t="s">
        <v>2919</v>
      </c>
      <c r="Q732" s="9"/>
    </row>
    <row r="733" spans="1:17" x14ac:dyDescent="0.25">
      <c r="A733" s="17">
        <v>44638</v>
      </c>
      <c r="B733" s="11" t="s">
        <v>607</v>
      </c>
      <c r="C733" s="11" t="s">
        <v>2923</v>
      </c>
      <c r="D733" s="7">
        <v>15</v>
      </c>
      <c r="E733" s="12">
        <f t="shared" si="33"/>
        <v>2500</v>
      </c>
      <c r="F733" s="13">
        <f t="shared" si="34"/>
        <v>37500</v>
      </c>
      <c r="G733" s="14">
        <f>Data_input!$F733*IF(Data_input!$E733&lt;3000,70%,60%)</f>
        <v>26250</v>
      </c>
      <c r="H733" s="14">
        <f>Data_input!$F733*10%</f>
        <v>3750</v>
      </c>
      <c r="I733" s="14">
        <f>Data_input!$F733*10%</f>
        <v>3750</v>
      </c>
      <c r="J733" s="14">
        <f>SUM(Table1[[#This Row],[COGS]:[OPERATIONAL COST]])</f>
        <v>33750</v>
      </c>
      <c r="K733" s="14">
        <f>Data_input!$F733-Data_input!$G733-Data_input!$H733-Data_input!$I733</f>
        <v>3750</v>
      </c>
      <c r="L733" s="8" t="s">
        <v>2944</v>
      </c>
      <c r="M733" s="16" t="str">
        <f>TEXT(Table1[[#This Row],[DATE]],"mmm")</f>
        <v>Mar</v>
      </c>
      <c r="N733" s="7">
        <f t="shared" si="35"/>
        <v>2022</v>
      </c>
      <c r="O733" s="7">
        <f>IF(COUNTIF(B$4:$B733,B733)=1,1,0)</f>
        <v>1</v>
      </c>
      <c r="P733" s="8" t="s">
        <v>2918</v>
      </c>
      <c r="Q733" s="9"/>
    </row>
    <row r="734" spans="1:17" x14ac:dyDescent="0.25">
      <c r="A734" s="17">
        <v>44638</v>
      </c>
      <c r="B734" s="11" t="s">
        <v>608</v>
      </c>
      <c r="C734" s="11" t="s">
        <v>2920</v>
      </c>
      <c r="D734" s="7">
        <v>10</v>
      </c>
      <c r="E734" s="12">
        <f t="shared" si="33"/>
        <v>1000</v>
      </c>
      <c r="F734" s="13">
        <f t="shared" si="34"/>
        <v>10000</v>
      </c>
      <c r="G734" s="14">
        <f>Data_input!$F734*IF(Data_input!$E734&lt;3000,70%,60%)</f>
        <v>7000</v>
      </c>
      <c r="H734" s="14">
        <f>Data_input!$F734*10%</f>
        <v>1000</v>
      </c>
      <c r="I734" s="14">
        <f>Data_input!$F734*10%</f>
        <v>1000</v>
      </c>
      <c r="J734" s="14">
        <f>SUM(Table1[[#This Row],[COGS]:[OPERATIONAL COST]])</f>
        <v>9000</v>
      </c>
      <c r="K734" s="14">
        <f>Data_input!$F734-Data_input!$G734-Data_input!$H734-Data_input!$I734</f>
        <v>1000</v>
      </c>
      <c r="L734" s="15" t="s">
        <v>2945</v>
      </c>
      <c r="M734" s="16" t="str">
        <f>TEXT(Table1[[#This Row],[DATE]],"mmm")</f>
        <v>Mar</v>
      </c>
      <c r="N734" s="7">
        <f t="shared" si="35"/>
        <v>2022</v>
      </c>
      <c r="O734" s="7">
        <f>IF(COUNTIF(B$4:$B734,B734)=1,1,0)</f>
        <v>1</v>
      </c>
      <c r="P734" s="8" t="s">
        <v>2918</v>
      </c>
      <c r="Q734" s="9"/>
    </row>
    <row r="735" spans="1:17" x14ac:dyDescent="0.25">
      <c r="A735" s="17">
        <v>44638</v>
      </c>
      <c r="B735" s="11" t="s">
        <v>609</v>
      </c>
      <c r="C735" s="11" t="s">
        <v>2923</v>
      </c>
      <c r="D735" s="7">
        <v>7</v>
      </c>
      <c r="E735" s="12">
        <f t="shared" si="33"/>
        <v>2500</v>
      </c>
      <c r="F735" s="13">
        <f t="shared" si="34"/>
        <v>17500</v>
      </c>
      <c r="G735" s="14">
        <f>Data_input!$F735*IF(Data_input!$E735&lt;3000,70%,60%)</f>
        <v>12250</v>
      </c>
      <c r="H735" s="14">
        <f>Data_input!$F735*10%</f>
        <v>1750</v>
      </c>
      <c r="I735" s="14">
        <f>Data_input!$F735*10%</f>
        <v>1750</v>
      </c>
      <c r="J735" s="14">
        <f>SUM(Table1[[#This Row],[COGS]:[OPERATIONAL COST]])</f>
        <v>15750</v>
      </c>
      <c r="K735" s="14">
        <f>Data_input!$F735-Data_input!$G735-Data_input!$H735-Data_input!$I735</f>
        <v>1750</v>
      </c>
      <c r="L735" s="8" t="s">
        <v>2943</v>
      </c>
      <c r="M735" s="16" t="str">
        <f>TEXT(Table1[[#This Row],[DATE]],"mmm")</f>
        <v>Mar</v>
      </c>
      <c r="N735" s="7">
        <f t="shared" si="35"/>
        <v>2022</v>
      </c>
      <c r="O735" s="7">
        <f>IF(COUNTIF(B$4:$B735,B735)=1,1,0)</f>
        <v>1</v>
      </c>
      <c r="P735" s="8" t="s">
        <v>2919</v>
      </c>
      <c r="Q735" s="9"/>
    </row>
    <row r="736" spans="1:17" x14ac:dyDescent="0.25">
      <c r="A736" s="17">
        <v>44638</v>
      </c>
      <c r="B736" s="11" t="s">
        <v>610</v>
      </c>
      <c r="C736" s="11" t="s">
        <v>2924</v>
      </c>
      <c r="D736" s="7">
        <v>1</v>
      </c>
      <c r="E736" s="12">
        <f t="shared" si="33"/>
        <v>3500</v>
      </c>
      <c r="F736" s="13">
        <f t="shared" si="34"/>
        <v>3500</v>
      </c>
      <c r="G736" s="14">
        <f>Data_input!$F736*IF(Data_input!$E736&lt;3000,70%,60%)</f>
        <v>2100</v>
      </c>
      <c r="H736" s="14">
        <f>Data_input!$F736*10%</f>
        <v>350</v>
      </c>
      <c r="I736" s="14">
        <f>Data_input!$F736*10%</f>
        <v>350</v>
      </c>
      <c r="J736" s="14">
        <f>SUM(Table1[[#This Row],[COGS]:[OPERATIONAL COST]])</f>
        <v>2800</v>
      </c>
      <c r="K736" s="14">
        <f>Data_input!$F736-Data_input!$G736-Data_input!$H736-Data_input!$I736</f>
        <v>700</v>
      </c>
      <c r="L736" s="15" t="s">
        <v>2948</v>
      </c>
      <c r="M736" s="16" t="str">
        <f>TEXT(Table1[[#This Row],[DATE]],"mmm")</f>
        <v>Mar</v>
      </c>
      <c r="N736" s="7">
        <f t="shared" si="35"/>
        <v>2022</v>
      </c>
      <c r="O736" s="7">
        <f>IF(COUNTIF(B$4:$B736,B736)=1,1,0)</f>
        <v>1</v>
      </c>
      <c r="P736" s="8" t="s">
        <v>2919</v>
      </c>
      <c r="Q736" s="9"/>
    </row>
    <row r="737" spans="1:17" x14ac:dyDescent="0.25">
      <c r="A737" s="17">
        <v>44638</v>
      </c>
      <c r="B737" s="11" t="s">
        <v>611</v>
      </c>
      <c r="C737" s="11" t="s">
        <v>2925</v>
      </c>
      <c r="D737" s="7">
        <v>1</v>
      </c>
      <c r="E737" s="12">
        <f t="shared" si="33"/>
        <v>1200</v>
      </c>
      <c r="F737" s="13">
        <f t="shared" si="34"/>
        <v>1200</v>
      </c>
      <c r="G737" s="14">
        <f>Data_input!$F737*IF(Data_input!$E737&lt;3000,70%,60%)</f>
        <v>840</v>
      </c>
      <c r="H737" s="14">
        <f>Data_input!$F737*10%</f>
        <v>120</v>
      </c>
      <c r="I737" s="14">
        <f>Data_input!$F737*10%</f>
        <v>120</v>
      </c>
      <c r="J737" s="14">
        <f>SUM(Table1[[#This Row],[COGS]:[OPERATIONAL COST]])</f>
        <v>1080</v>
      </c>
      <c r="K737" s="14">
        <f>Data_input!$F737-Data_input!$G737-Data_input!$H737-Data_input!$I737</f>
        <v>120</v>
      </c>
      <c r="L737" s="8" t="s">
        <v>2944</v>
      </c>
      <c r="M737" s="16" t="str">
        <f>TEXT(Table1[[#This Row],[DATE]],"mmm")</f>
        <v>Mar</v>
      </c>
      <c r="N737" s="7">
        <f t="shared" si="35"/>
        <v>2022</v>
      </c>
      <c r="O737" s="7">
        <f>IF(COUNTIF(B$4:$B737,B737)=1,1,0)</f>
        <v>1</v>
      </c>
      <c r="P737" s="8" t="s">
        <v>2918</v>
      </c>
      <c r="Q737" s="9"/>
    </row>
    <row r="738" spans="1:17" x14ac:dyDescent="0.25">
      <c r="A738" s="17">
        <v>44638</v>
      </c>
      <c r="B738" s="11" t="s">
        <v>612</v>
      </c>
      <c r="C738" s="11" t="s">
        <v>2926</v>
      </c>
      <c r="D738" s="7">
        <v>5</v>
      </c>
      <c r="E738" s="12">
        <f t="shared" si="33"/>
        <v>450</v>
      </c>
      <c r="F738" s="13">
        <f t="shared" si="34"/>
        <v>2250</v>
      </c>
      <c r="G738" s="14">
        <f>Data_input!$F738*IF(Data_input!$E738&lt;3000,70%,60%)</f>
        <v>1575</v>
      </c>
      <c r="H738" s="14">
        <f>Data_input!$F738*10%</f>
        <v>225</v>
      </c>
      <c r="I738" s="14">
        <f>Data_input!$F738*10%</f>
        <v>225</v>
      </c>
      <c r="J738" s="14">
        <f>SUM(Table1[[#This Row],[COGS]:[OPERATIONAL COST]])</f>
        <v>2025</v>
      </c>
      <c r="K738" s="14">
        <f>Data_input!$F738-Data_input!$G738-Data_input!$H738-Data_input!$I738</f>
        <v>225</v>
      </c>
      <c r="L738" s="15" t="s">
        <v>2946</v>
      </c>
      <c r="M738" s="16" t="str">
        <f>TEXT(Table1[[#This Row],[DATE]],"mmm")</f>
        <v>Mar</v>
      </c>
      <c r="N738" s="7">
        <f t="shared" si="35"/>
        <v>2022</v>
      </c>
      <c r="O738" s="7">
        <f>IF(COUNTIF(B$4:$B738,B738)=1,1,0)</f>
        <v>1</v>
      </c>
      <c r="P738" s="8" t="s">
        <v>2919</v>
      </c>
      <c r="Q738" s="9"/>
    </row>
    <row r="739" spans="1:17" x14ac:dyDescent="0.25">
      <c r="A739" s="17">
        <v>44638</v>
      </c>
      <c r="B739" s="11" t="s">
        <v>613</v>
      </c>
      <c r="C739" s="11" t="s">
        <v>2927</v>
      </c>
      <c r="D739" s="7">
        <v>1</v>
      </c>
      <c r="E739" s="12">
        <f t="shared" si="33"/>
        <v>500</v>
      </c>
      <c r="F739" s="13">
        <f t="shared" si="34"/>
        <v>500</v>
      </c>
      <c r="G739" s="14">
        <f>Data_input!$F739*IF(Data_input!$E739&lt;3000,70%,60%)</f>
        <v>350</v>
      </c>
      <c r="H739" s="14">
        <f>Data_input!$F739*10%</f>
        <v>50</v>
      </c>
      <c r="I739" s="14">
        <f>Data_input!$F739*10%</f>
        <v>50</v>
      </c>
      <c r="J739" s="14">
        <f>SUM(Table1[[#This Row],[COGS]:[OPERATIONAL COST]])</f>
        <v>450</v>
      </c>
      <c r="K739" s="14">
        <f>Data_input!$F739-Data_input!$G739-Data_input!$H739-Data_input!$I739</f>
        <v>50</v>
      </c>
      <c r="L739" s="8" t="s">
        <v>2947</v>
      </c>
      <c r="M739" s="16" t="str">
        <f>TEXT(Table1[[#This Row],[DATE]],"mmm")</f>
        <v>Mar</v>
      </c>
      <c r="N739" s="7">
        <f t="shared" si="35"/>
        <v>2022</v>
      </c>
      <c r="O739" s="7">
        <f>IF(COUNTIF(B$4:$B739,B739)=1,1,0)</f>
        <v>1</v>
      </c>
      <c r="P739" s="8" t="s">
        <v>2919</v>
      </c>
      <c r="Q739" s="9"/>
    </row>
    <row r="740" spans="1:17" x14ac:dyDescent="0.25">
      <c r="A740" s="17">
        <v>44638</v>
      </c>
      <c r="B740" s="11" t="s">
        <v>614</v>
      </c>
      <c r="C740" s="11" t="s">
        <v>2928</v>
      </c>
      <c r="D740" s="7">
        <v>1</v>
      </c>
      <c r="E740" s="12">
        <f t="shared" si="33"/>
        <v>1000</v>
      </c>
      <c r="F740" s="13">
        <f t="shared" si="34"/>
        <v>1000</v>
      </c>
      <c r="G740" s="14">
        <f>Data_input!$F740*IF(Data_input!$E740&lt;3000,70%,60%)</f>
        <v>700</v>
      </c>
      <c r="H740" s="14">
        <f>Data_input!$F740*10%</f>
        <v>100</v>
      </c>
      <c r="I740" s="14">
        <f>Data_input!$F740*10%</f>
        <v>100</v>
      </c>
      <c r="J740" s="14">
        <f>SUM(Table1[[#This Row],[COGS]:[OPERATIONAL COST]])</f>
        <v>900</v>
      </c>
      <c r="K740" s="14">
        <f>Data_input!$F740-Data_input!$G740-Data_input!$H740-Data_input!$I740</f>
        <v>100</v>
      </c>
      <c r="L740" s="15" t="s">
        <v>2944</v>
      </c>
      <c r="M740" s="16" t="str">
        <f>TEXT(Table1[[#This Row],[DATE]],"mmm")</f>
        <v>Mar</v>
      </c>
      <c r="N740" s="7">
        <f t="shared" si="35"/>
        <v>2022</v>
      </c>
      <c r="O740" s="7">
        <f>IF(COUNTIF(B$4:$B740,B740)=1,1,0)</f>
        <v>1</v>
      </c>
      <c r="P740" s="8" t="s">
        <v>2919</v>
      </c>
      <c r="Q740" s="9"/>
    </row>
    <row r="741" spans="1:17" x14ac:dyDescent="0.25">
      <c r="A741" s="17">
        <v>44638</v>
      </c>
      <c r="B741" s="11" t="s">
        <v>614</v>
      </c>
      <c r="C741" s="11" t="s">
        <v>2929</v>
      </c>
      <c r="D741" s="7">
        <v>1</v>
      </c>
      <c r="E741" s="12">
        <f t="shared" si="33"/>
        <v>3200</v>
      </c>
      <c r="F741" s="13">
        <f t="shared" si="34"/>
        <v>3200</v>
      </c>
      <c r="G741" s="14">
        <f>Data_input!$F741*IF(Data_input!$E741&lt;3000,70%,60%)</f>
        <v>1920</v>
      </c>
      <c r="H741" s="14">
        <f>Data_input!$F741*10%</f>
        <v>320</v>
      </c>
      <c r="I741" s="14">
        <f>Data_input!$F741*10%</f>
        <v>320</v>
      </c>
      <c r="J741" s="14">
        <f>SUM(Table1[[#This Row],[COGS]:[OPERATIONAL COST]])</f>
        <v>2560</v>
      </c>
      <c r="K741" s="14">
        <f>Data_input!$F741-Data_input!$G741-Data_input!$H741-Data_input!$I741</f>
        <v>640</v>
      </c>
      <c r="L741" s="8" t="s">
        <v>2944</v>
      </c>
      <c r="M741" s="16" t="str">
        <f>TEXT(Table1[[#This Row],[DATE]],"mmm")</f>
        <v>Mar</v>
      </c>
      <c r="N741" s="7">
        <f t="shared" si="35"/>
        <v>2022</v>
      </c>
      <c r="O741" s="7">
        <f>IF(COUNTIF(B$4:$B741,B741)=1,1,0)</f>
        <v>0</v>
      </c>
      <c r="P741" s="8" t="s">
        <v>2919</v>
      </c>
      <c r="Q741" s="9"/>
    </row>
    <row r="742" spans="1:17" x14ac:dyDescent="0.25">
      <c r="A742" s="17">
        <v>44638</v>
      </c>
      <c r="B742" s="11" t="s">
        <v>614</v>
      </c>
      <c r="C742" s="11" t="s">
        <v>2930</v>
      </c>
      <c r="D742" s="7">
        <v>1</v>
      </c>
      <c r="E742" s="12">
        <f t="shared" si="33"/>
        <v>4000</v>
      </c>
      <c r="F742" s="13">
        <f t="shared" si="34"/>
        <v>4000</v>
      </c>
      <c r="G742" s="14">
        <f>Data_input!$F742*IF(Data_input!$E742&lt;3000,70%,60%)</f>
        <v>2400</v>
      </c>
      <c r="H742" s="14">
        <f>Data_input!$F742*10%</f>
        <v>400</v>
      </c>
      <c r="I742" s="14">
        <f>Data_input!$F742*10%</f>
        <v>400</v>
      </c>
      <c r="J742" s="14">
        <f>SUM(Table1[[#This Row],[COGS]:[OPERATIONAL COST]])</f>
        <v>3200</v>
      </c>
      <c r="K742" s="14">
        <f>Data_input!$F742-Data_input!$G742-Data_input!$H742-Data_input!$I742</f>
        <v>800</v>
      </c>
      <c r="L742" s="15" t="s">
        <v>2944</v>
      </c>
      <c r="M742" s="16" t="str">
        <f>TEXT(Table1[[#This Row],[DATE]],"mmm")</f>
        <v>Mar</v>
      </c>
      <c r="N742" s="7">
        <f t="shared" si="35"/>
        <v>2022</v>
      </c>
      <c r="O742" s="7">
        <f>IF(COUNTIF(B$4:$B742,B742)=1,1,0)</f>
        <v>0</v>
      </c>
      <c r="P742" s="8" t="s">
        <v>2919</v>
      </c>
      <c r="Q742" s="9"/>
    </row>
    <row r="743" spans="1:17" x14ac:dyDescent="0.25">
      <c r="A743" s="17">
        <v>44639</v>
      </c>
      <c r="B743" s="11" t="s">
        <v>615</v>
      </c>
      <c r="C743" s="11" t="s">
        <v>2930</v>
      </c>
      <c r="D743" s="7">
        <v>1</v>
      </c>
      <c r="E743" s="12">
        <f t="shared" si="33"/>
        <v>4000</v>
      </c>
      <c r="F743" s="13">
        <f t="shared" si="34"/>
        <v>4000</v>
      </c>
      <c r="G743" s="14">
        <f>Data_input!$F743*IF(Data_input!$E743&lt;3000,70%,60%)</f>
        <v>2400</v>
      </c>
      <c r="H743" s="14">
        <f>Data_input!$F743*10%</f>
        <v>400</v>
      </c>
      <c r="I743" s="14">
        <f>Data_input!$F743*10%</f>
        <v>400</v>
      </c>
      <c r="J743" s="14">
        <f>SUM(Table1[[#This Row],[COGS]:[OPERATIONAL COST]])</f>
        <v>3200</v>
      </c>
      <c r="K743" s="14">
        <f>Data_input!$F743-Data_input!$G743-Data_input!$H743-Data_input!$I743</f>
        <v>800</v>
      </c>
      <c r="L743" s="8" t="s">
        <v>2944</v>
      </c>
      <c r="M743" s="16" t="str">
        <f>TEXT(Table1[[#This Row],[DATE]],"mmm")</f>
        <v>Mar</v>
      </c>
      <c r="N743" s="7">
        <f t="shared" si="35"/>
        <v>2022</v>
      </c>
      <c r="O743" s="7">
        <f>IF(COUNTIF(B$4:$B743,B743)=1,1,0)</f>
        <v>1</v>
      </c>
      <c r="P743" s="8" t="s">
        <v>2919</v>
      </c>
      <c r="Q743" s="9"/>
    </row>
    <row r="744" spans="1:17" x14ac:dyDescent="0.25">
      <c r="A744" s="17">
        <v>44639</v>
      </c>
      <c r="B744" s="11" t="s">
        <v>616</v>
      </c>
      <c r="C744" s="11" t="s">
        <v>2930</v>
      </c>
      <c r="D744" s="7">
        <v>1</v>
      </c>
      <c r="E744" s="12">
        <f t="shared" si="33"/>
        <v>4000</v>
      </c>
      <c r="F744" s="13">
        <f t="shared" si="34"/>
        <v>4000</v>
      </c>
      <c r="G744" s="14">
        <f>Data_input!$F744*IF(Data_input!$E744&lt;3000,70%,60%)</f>
        <v>2400</v>
      </c>
      <c r="H744" s="14">
        <f>Data_input!$F744*10%</f>
        <v>400</v>
      </c>
      <c r="I744" s="14">
        <f>Data_input!$F744*10%</f>
        <v>400</v>
      </c>
      <c r="J744" s="14">
        <f>SUM(Table1[[#This Row],[COGS]:[OPERATIONAL COST]])</f>
        <v>3200</v>
      </c>
      <c r="K744" s="14">
        <f>Data_input!$F744-Data_input!$G744-Data_input!$H744-Data_input!$I744</f>
        <v>800</v>
      </c>
      <c r="L744" s="15" t="s">
        <v>2946</v>
      </c>
      <c r="M744" s="16" t="str">
        <f>TEXT(Table1[[#This Row],[DATE]],"mmm")</f>
        <v>Mar</v>
      </c>
      <c r="N744" s="7">
        <f t="shared" si="35"/>
        <v>2022</v>
      </c>
      <c r="O744" s="7">
        <f>IF(COUNTIF(B$4:$B744,B744)=1,1,0)</f>
        <v>1</v>
      </c>
      <c r="P744" s="8" t="s">
        <v>2919</v>
      </c>
      <c r="Q744" s="9"/>
    </row>
    <row r="745" spans="1:17" x14ac:dyDescent="0.25">
      <c r="A745" s="17">
        <v>44639</v>
      </c>
      <c r="B745" s="11" t="s">
        <v>617</v>
      </c>
      <c r="C745" s="11" t="s">
        <v>2924</v>
      </c>
      <c r="D745" s="7">
        <v>1</v>
      </c>
      <c r="E745" s="12">
        <f t="shared" si="33"/>
        <v>3500</v>
      </c>
      <c r="F745" s="13">
        <f t="shared" si="34"/>
        <v>3500</v>
      </c>
      <c r="G745" s="14">
        <f>Data_input!$F745*IF(Data_input!$E745&lt;3000,70%,60%)</f>
        <v>2100</v>
      </c>
      <c r="H745" s="14">
        <f>Data_input!$F745*10%</f>
        <v>350</v>
      </c>
      <c r="I745" s="14">
        <f>Data_input!$F745*10%</f>
        <v>350</v>
      </c>
      <c r="J745" s="14">
        <f>SUM(Table1[[#This Row],[COGS]:[OPERATIONAL COST]])</f>
        <v>2800</v>
      </c>
      <c r="K745" s="14">
        <f>Data_input!$F745-Data_input!$G745-Data_input!$H745-Data_input!$I745</f>
        <v>700</v>
      </c>
      <c r="L745" s="8" t="s">
        <v>2947</v>
      </c>
      <c r="M745" s="16" t="str">
        <f>TEXT(Table1[[#This Row],[DATE]],"mmm")</f>
        <v>Mar</v>
      </c>
      <c r="N745" s="7">
        <f t="shared" si="35"/>
        <v>2022</v>
      </c>
      <c r="O745" s="7">
        <f>IF(COUNTIF(B$4:$B745,B745)=1,1,0)</f>
        <v>1</v>
      </c>
      <c r="P745" s="8" t="s">
        <v>2919</v>
      </c>
      <c r="Q745" s="9"/>
    </row>
    <row r="746" spans="1:17" x14ac:dyDescent="0.25">
      <c r="A746" s="17">
        <v>44639</v>
      </c>
      <c r="B746" s="11" t="s">
        <v>618</v>
      </c>
      <c r="C746" s="11" t="s">
        <v>2925</v>
      </c>
      <c r="D746" s="7">
        <v>5</v>
      </c>
      <c r="E746" s="12">
        <f t="shared" si="33"/>
        <v>1200</v>
      </c>
      <c r="F746" s="13">
        <f t="shared" si="34"/>
        <v>6000</v>
      </c>
      <c r="G746" s="14">
        <f>Data_input!$F746*IF(Data_input!$E746&lt;3000,70%,60%)</f>
        <v>4200</v>
      </c>
      <c r="H746" s="14">
        <f>Data_input!$F746*10%</f>
        <v>600</v>
      </c>
      <c r="I746" s="14">
        <f>Data_input!$F746*10%</f>
        <v>600</v>
      </c>
      <c r="J746" s="14">
        <f>SUM(Table1[[#This Row],[COGS]:[OPERATIONAL COST]])</f>
        <v>5400</v>
      </c>
      <c r="K746" s="14">
        <f>Data_input!$F746-Data_input!$G746-Data_input!$H746-Data_input!$I746</f>
        <v>600</v>
      </c>
      <c r="L746" s="15" t="s">
        <v>2946</v>
      </c>
      <c r="M746" s="16" t="str">
        <f>TEXT(Table1[[#This Row],[DATE]],"mmm")</f>
        <v>Mar</v>
      </c>
      <c r="N746" s="7">
        <f t="shared" si="35"/>
        <v>2022</v>
      </c>
      <c r="O746" s="7">
        <f>IF(COUNTIF(B$4:$B746,B746)=1,1,0)</f>
        <v>1</v>
      </c>
      <c r="P746" s="8" t="s">
        <v>2919</v>
      </c>
      <c r="Q746" s="9"/>
    </row>
    <row r="747" spans="1:17" x14ac:dyDescent="0.25">
      <c r="A747" s="17">
        <v>44639</v>
      </c>
      <c r="B747" s="11" t="s">
        <v>619</v>
      </c>
      <c r="C747" s="11" t="s">
        <v>2926</v>
      </c>
      <c r="D747" s="7">
        <v>1</v>
      </c>
      <c r="E747" s="12">
        <f t="shared" si="33"/>
        <v>450</v>
      </c>
      <c r="F747" s="13">
        <f t="shared" si="34"/>
        <v>450</v>
      </c>
      <c r="G747" s="14">
        <f>Data_input!$F747*IF(Data_input!$E747&lt;3000,70%,60%)</f>
        <v>315</v>
      </c>
      <c r="H747" s="14">
        <f>Data_input!$F747*10%</f>
        <v>45</v>
      </c>
      <c r="I747" s="14">
        <f>Data_input!$F747*10%</f>
        <v>45</v>
      </c>
      <c r="J747" s="14">
        <f>SUM(Table1[[#This Row],[COGS]:[OPERATIONAL COST]])</f>
        <v>405</v>
      </c>
      <c r="K747" s="14">
        <f>Data_input!$F747-Data_input!$G747-Data_input!$H747-Data_input!$I747</f>
        <v>45</v>
      </c>
      <c r="L747" s="8" t="s">
        <v>2947</v>
      </c>
      <c r="M747" s="16" t="str">
        <f>TEXT(Table1[[#This Row],[DATE]],"mmm")</f>
        <v>Mar</v>
      </c>
      <c r="N747" s="7">
        <f t="shared" si="35"/>
        <v>2022</v>
      </c>
      <c r="O747" s="7">
        <f>IF(COUNTIF(B$4:$B747,B747)=1,1,0)</f>
        <v>1</v>
      </c>
      <c r="P747" s="8" t="s">
        <v>2919</v>
      </c>
      <c r="Q747" s="9"/>
    </row>
    <row r="748" spans="1:17" x14ac:dyDescent="0.25">
      <c r="A748" s="17">
        <v>44639</v>
      </c>
      <c r="B748" s="11" t="s">
        <v>620</v>
      </c>
      <c r="C748" s="11" t="s">
        <v>2927</v>
      </c>
      <c r="D748" s="7">
        <v>1</v>
      </c>
      <c r="E748" s="12">
        <f t="shared" si="33"/>
        <v>500</v>
      </c>
      <c r="F748" s="13">
        <f t="shared" si="34"/>
        <v>500</v>
      </c>
      <c r="G748" s="14">
        <f>Data_input!$F748*IF(Data_input!$E748&lt;3000,70%,60%)</f>
        <v>350</v>
      </c>
      <c r="H748" s="14">
        <f>Data_input!$F748*10%</f>
        <v>50</v>
      </c>
      <c r="I748" s="14">
        <f>Data_input!$F748*10%</f>
        <v>50</v>
      </c>
      <c r="J748" s="14">
        <f>SUM(Table1[[#This Row],[COGS]:[OPERATIONAL COST]])</f>
        <v>450</v>
      </c>
      <c r="K748" s="14">
        <f>Data_input!$F748-Data_input!$G748-Data_input!$H748-Data_input!$I748</f>
        <v>50</v>
      </c>
      <c r="L748" s="15" t="s">
        <v>2945</v>
      </c>
      <c r="M748" s="16" t="str">
        <f>TEXT(Table1[[#This Row],[DATE]],"mmm")</f>
        <v>Mar</v>
      </c>
      <c r="N748" s="7">
        <f t="shared" si="35"/>
        <v>2022</v>
      </c>
      <c r="O748" s="7">
        <f>IF(COUNTIF(B$4:$B748,B748)=1,1,0)</f>
        <v>1</v>
      </c>
      <c r="P748" s="8" t="s">
        <v>2919</v>
      </c>
      <c r="Q748" s="9"/>
    </row>
    <row r="749" spans="1:17" x14ac:dyDescent="0.25">
      <c r="A749" s="17">
        <v>44639</v>
      </c>
      <c r="B749" s="11" t="s">
        <v>621</v>
      </c>
      <c r="C749" s="11" t="s">
        <v>2928</v>
      </c>
      <c r="D749" s="7">
        <v>3</v>
      </c>
      <c r="E749" s="12">
        <f t="shared" si="33"/>
        <v>1000</v>
      </c>
      <c r="F749" s="13">
        <f t="shared" si="34"/>
        <v>3000</v>
      </c>
      <c r="G749" s="14">
        <f>Data_input!$F749*IF(Data_input!$E749&lt;3000,70%,60%)</f>
        <v>2100</v>
      </c>
      <c r="H749" s="14">
        <f>Data_input!$F749*10%</f>
        <v>300</v>
      </c>
      <c r="I749" s="14">
        <f>Data_input!$F749*10%</f>
        <v>300</v>
      </c>
      <c r="J749" s="14">
        <f>SUM(Table1[[#This Row],[COGS]:[OPERATIONAL COST]])</f>
        <v>2700</v>
      </c>
      <c r="K749" s="14">
        <f>Data_input!$F749-Data_input!$G749-Data_input!$H749-Data_input!$I749</f>
        <v>300</v>
      </c>
      <c r="L749" s="8" t="s">
        <v>2943</v>
      </c>
      <c r="M749" s="16" t="str">
        <f>TEXT(Table1[[#This Row],[DATE]],"mmm")</f>
        <v>Mar</v>
      </c>
      <c r="N749" s="7">
        <f t="shared" si="35"/>
        <v>2022</v>
      </c>
      <c r="O749" s="7">
        <f>IF(COUNTIF(B$4:$B749,B749)=1,1,0)</f>
        <v>1</v>
      </c>
      <c r="P749" s="8" t="s">
        <v>2919</v>
      </c>
      <c r="Q749" s="9"/>
    </row>
    <row r="750" spans="1:17" x14ac:dyDescent="0.25">
      <c r="A750" s="17">
        <v>44639</v>
      </c>
      <c r="B750" s="11" t="s">
        <v>622</v>
      </c>
      <c r="C750" s="11" t="s">
        <v>2928</v>
      </c>
      <c r="D750" s="7">
        <v>2</v>
      </c>
      <c r="E750" s="12">
        <f t="shared" si="33"/>
        <v>1000</v>
      </c>
      <c r="F750" s="13">
        <f t="shared" si="34"/>
        <v>2000</v>
      </c>
      <c r="G750" s="14">
        <f>Data_input!$F750*IF(Data_input!$E750&lt;3000,70%,60%)</f>
        <v>1400</v>
      </c>
      <c r="H750" s="14">
        <f>Data_input!$F750*10%</f>
        <v>200</v>
      </c>
      <c r="I750" s="14">
        <f>Data_input!$F750*10%</f>
        <v>200</v>
      </c>
      <c r="J750" s="14">
        <f>SUM(Table1[[#This Row],[COGS]:[OPERATIONAL COST]])</f>
        <v>1800</v>
      </c>
      <c r="K750" s="14">
        <f>Data_input!$F750-Data_input!$G750-Data_input!$H750-Data_input!$I750</f>
        <v>200</v>
      </c>
      <c r="L750" s="15" t="s">
        <v>2948</v>
      </c>
      <c r="M750" s="16" t="str">
        <f>TEXT(Table1[[#This Row],[DATE]],"mmm")</f>
        <v>Mar</v>
      </c>
      <c r="N750" s="7">
        <f t="shared" si="35"/>
        <v>2022</v>
      </c>
      <c r="O750" s="7">
        <f>IF(COUNTIF(B$4:$B750,B750)=1,1,0)</f>
        <v>1</v>
      </c>
      <c r="P750" s="8" t="s">
        <v>2918</v>
      </c>
      <c r="Q750" s="9"/>
    </row>
    <row r="751" spans="1:17" x14ac:dyDescent="0.25">
      <c r="A751" s="17">
        <v>44640</v>
      </c>
      <c r="B751" s="11" t="s">
        <v>623</v>
      </c>
      <c r="C751" s="11" t="s">
        <v>2924</v>
      </c>
      <c r="D751" s="7">
        <v>1</v>
      </c>
      <c r="E751" s="12">
        <f t="shared" si="33"/>
        <v>3500</v>
      </c>
      <c r="F751" s="13">
        <f t="shared" si="34"/>
        <v>3500</v>
      </c>
      <c r="G751" s="14">
        <f>Data_input!$F751*IF(Data_input!$E751&lt;3000,70%,60%)</f>
        <v>2100</v>
      </c>
      <c r="H751" s="14">
        <f>Data_input!$F751*10%</f>
        <v>350</v>
      </c>
      <c r="I751" s="14">
        <f>Data_input!$F751*10%</f>
        <v>350</v>
      </c>
      <c r="J751" s="14">
        <f>SUM(Table1[[#This Row],[COGS]:[OPERATIONAL COST]])</f>
        <v>2800</v>
      </c>
      <c r="K751" s="14">
        <f>Data_input!$F751-Data_input!$G751-Data_input!$H751-Data_input!$I751</f>
        <v>700</v>
      </c>
      <c r="L751" s="8" t="s">
        <v>2944</v>
      </c>
      <c r="M751" s="16" t="str">
        <f>TEXT(Table1[[#This Row],[DATE]],"mmm")</f>
        <v>Mar</v>
      </c>
      <c r="N751" s="7">
        <f t="shared" si="35"/>
        <v>2022</v>
      </c>
      <c r="O751" s="7">
        <f>IF(COUNTIF(B$4:$B751,B751)=1,1,0)</f>
        <v>1</v>
      </c>
      <c r="P751" s="8" t="s">
        <v>2919</v>
      </c>
      <c r="Q751" s="9"/>
    </row>
    <row r="752" spans="1:17" x14ac:dyDescent="0.25">
      <c r="A752" s="17">
        <v>44640</v>
      </c>
      <c r="B752" s="11" t="s">
        <v>624</v>
      </c>
      <c r="C752" s="11" t="s">
        <v>2928</v>
      </c>
      <c r="D752" s="7">
        <v>4</v>
      </c>
      <c r="E752" s="12">
        <f t="shared" si="33"/>
        <v>1000</v>
      </c>
      <c r="F752" s="13">
        <f t="shared" si="34"/>
        <v>4000</v>
      </c>
      <c r="G752" s="14">
        <f>Data_input!$F752*IF(Data_input!$E752&lt;3000,70%,60%)</f>
        <v>2800</v>
      </c>
      <c r="H752" s="14">
        <f>Data_input!$F752*10%</f>
        <v>400</v>
      </c>
      <c r="I752" s="14">
        <f>Data_input!$F752*10%</f>
        <v>400</v>
      </c>
      <c r="J752" s="14">
        <f>SUM(Table1[[#This Row],[COGS]:[OPERATIONAL COST]])</f>
        <v>3600</v>
      </c>
      <c r="K752" s="14">
        <f>Data_input!$F752-Data_input!$G752-Data_input!$H752-Data_input!$I752</f>
        <v>400</v>
      </c>
      <c r="L752" s="15" t="s">
        <v>2945</v>
      </c>
      <c r="M752" s="16" t="str">
        <f>TEXT(Table1[[#This Row],[DATE]],"mmm")</f>
        <v>Mar</v>
      </c>
      <c r="N752" s="7">
        <f t="shared" si="35"/>
        <v>2022</v>
      </c>
      <c r="O752" s="7">
        <f>IF(COUNTIF(B$4:$B752,B752)=1,1,0)</f>
        <v>1</v>
      </c>
      <c r="P752" s="8" t="s">
        <v>2918</v>
      </c>
      <c r="Q752" s="9"/>
    </row>
    <row r="753" spans="1:17" x14ac:dyDescent="0.25">
      <c r="A753" s="17">
        <v>44640</v>
      </c>
      <c r="B753" s="11" t="s">
        <v>625</v>
      </c>
      <c r="C753" s="11" t="s">
        <v>2926</v>
      </c>
      <c r="D753" s="7">
        <v>1</v>
      </c>
      <c r="E753" s="12">
        <f t="shared" si="33"/>
        <v>450</v>
      </c>
      <c r="F753" s="13">
        <f t="shared" si="34"/>
        <v>450</v>
      </c>
      <c r="G753" s="14">
        <f>Data_input!$F753*IF(Data_input!$E753&lt;3000,70%,60%)</f>
        <v>315</v>
      </c>
      <c r="H753" s="14">
        <f>Data_input!$F753*10%</f>
        <v>45</v>
      </c>
      <c r="I753" s="14">
        <f>Data_input!$F753*10%</f>
        <v>45</v>
      </c>
      <c r="J753" s="14">
        <f>SUM(Table1[[#This Row],[COGS]:[OPERATIONAL COST]])</f>
        <v>405</v>
      </c>
      <c r="K753" s="14">
        <f>Data_input!$F753-Data_input!$G753-Data_input!$H753-Data_input!$I753</f>
        <v>45</v>
      </c>
      <c r="L753" s="8" t="s">
        <v>2943</v>
      </c>
      <c r="M753" s="16" t="str">
        <f>TEXT(Table1[[#This Row],[DATE]],"mmm")</f>
        <v>Mar</v>
      </c>
      <c r="N753" s="7">
        <f t="shared" si="35"/>
        <v>2022</v>
      </c>
      <c r="O753" s="7">
        <f>IF(COUNTIF(B$4:$B753,B753)=1,1,0)</f>
        <v>1</v>
      </c>
      <c r="P753" s="8" t="s">
        <v>2919</v>
      </c>
      <c r="Q753" s="9"/>
    </row>
    <row r="754" spans="1:17" x14ac:dyDescent="0.25">
      <c r="A754" s="17">
        <v>44640</v>
      </c>
      <c r="B754" s="11" t="s">
        <v>626</v>
      </c>
      <c r="C754" s="11" t="s">
        <v>2927</v>
      </c>
      <c r="D754" s="7">
        <v>2</v>
      </c>
      <c r="E754" s="12">
        <f t="shared" si="33"/>
        <v>500</v>
      </c>
      <c r="F754" s="13">
        <f t="shared" si="34"/>
        <v>1000</v>
      </c>
      <c r="G754" s="14">
        <f>Data_input!$F754*IF(Data_input!$E754&lt;3000,70%,60%)</f>
        <v>700</v>
      </c>
      <c r="H754" s="14">
        <f>Data_input!$F754*10%</f>
        <v>100</v>
      </c>
      <c r="I754" s="14">
        <f>Data_input!$F754*10%</f>
        <v>100</v>
      </c>
      <c r="J754" s="14">
        <f>SUM(Table1[[#This Row],[COGS]:[OPERATIONAL COST]])</f>
        <v>900</v>
      </c>
      <c r="K754" s="14">
        <f>Data_input!$F754-Data_input!$G754-Data_input!$H754-Data_input!$I754</f>
        <v>100</v>
      </c>
      <c r="L754" s="15" t="s">
        <v>2948</v>
      </c>
      <c r="M754" s="16" t="str">
        <f>TEXT(Table1[[#This Row],[DATE]],"mmm")</f>
        <v>Mar</v>
      </c>
      <c r="N754" s="7">
        <f t="shared" si="35"/>
        <v>2022</v>
      </c>
      <c r="O754" s="7">
        <f>IF(COUNTIF(B$4:$B754,B754)=1,1,0)</f>
        <v>1</v>
      </c>
      <c r="P754" s="8" t="s">
        <v>2919</v>
      </c>
      <c r="Q754" s="9"/>
    </row>
    <row r="755" spans="1:17" x14ac:dyDescent="0.25">
      <c r="A755" s="17">
        <v>44640</v>
      </c>
      <c r="B755" s="11" t="s">
        <v>627</v>
      </c>
      <c r="C755" s="11" t="s">
        <v>2927</v>
      </c>
      <c r="D755" s="7">
        <v>1</v>
      </c>
      <c r="E755" s="12">
        <f t="shared" si="33"/>
        <v>500</v>
      </c>
      <c r="F755" s="13">
        <f t="shared" si="34"/>
        <v>500</v>
      </c>
      <c r="G755" s="14">
        <f>Data_input!$F755*IF(Data_input!$E755&lt;3000,70%,60%)</f>
        <v>350</v>
      </c>
      <c r="H755" s="14">
        <f>Data_input!$F755*10%</f>
        <v>50</v>
      </c>
      <c r="I755" s="14">
        <f>Data_input!$F755*10%</f>
        <v>50</v>
      </c>
      <c r="J755" s="14">
        <f>SUM(Table1[[#This Row],[COGS]:[OPERATIONAL COST]])</f>
        <v>450</v>
      </c>
      <c r="K755" s="14">
        <f>Data_input!$F755-Data_input!$G755-Data_input!$H755-Data_input!$I755</f>
        <v>50</v>
      </c>
      <c r="L755" s="8" t="s">
        <v>2944</v>
      </c>
      <c r="M755" s="16" t="str">
        <f>TEXT(Table1[[#This Row],[DATE]],"mmm")</f>
        <v>Mar</v>
      </c>
      <c r="N755" s="7">
        <f t="shared" si="35"/>
        <v>2022</v>
      </c>
      <c r="O755" s="7">
        <f>IF(COUNTIF(B$4:$B755,B755)=1,1,0)</f>
        <v>1</v>
      </c>
      <c r="P755" s="8" t="s">
        <v>2919</v>
      </c>
      <c r="Q755" s="9"/>
    </row>
    <row r="756" spans="1:17" x14ac:dyDescent="0.25">
      <c r="A756" s="17">
        <v>44640</v>
      </c>
      <c r="B756" s="11" t="s">
        <v>628</v>
      </c>
      <c r="C756" s="11" t="s">
        <v>2920</v>
      </c>
      <c r="D756" s="7">
        <v>2</v>
      </c>
      <c r="E756" s="12">
        <f t="shared" si="33"/>
        <v>1000</v>
      </c>
      <c r="F756" s="13">
        <f t="shared" si="34"/>
        <v>2000</v>
      </c>
      <c r="G756" s="14">
        <f>Data_input!$F756*IF(Data_input!$E756&lt;3000,70%,60%)</f>
        <v>1400</v>
      </c>
      <c r="H756" s="14">
        <f>Data_input!$F756*10%</f>
        <v>200</v>
      </c>
      <c r="I756" s="14">
        <f>Data_input!$F756*10%</f>
        <v>200</v>
      </c>
      <c r="J756" s="14">
        <f>SUM(Table1[[#This Row],[COGS]:[OPERATIONAL COST]])</f>
        <v>1800</v>
      </c>
      <c r="K756" s="14">
        <f>Data_input!$F756-Data_input!$G756-Data_input!$H756-Data_input!$I756</f>
        <v>200</v>
      </c>
      <c r="L756" s="15" t="s">
        <v>2946</v>
      </c>
      <c r="M756" s="16" t="str">
        <f>TEXT(Table1[[#This Row],[DATE]],"mmm")</f>
        <v>Mar</v>
      </c>
      <c r="N756" s="7">
        <f t="shared" si="35"/>
        <v>2022</v>
      </c>
      <c r="O756" s="7">
        <f>IF(COUNTIF(B$4:$B756,B756)=1,1,0)</f>
        <v>1</v>
      </c>
      <c r="P756" s="8" t="s">
        <v>2918</v>
      </c>
      <c r="Q756" s="9"/>
    </row>
    <row r="757" spans="1:17" x14ac:dyDescent="0.25">
      <c r="A757" s="17">
        <v>44640</v>
      </c>
      <c r="B757" s="11" t="s">
        <v>629</v>
      </c>
      <c r="C757" s="11" t="s">
        <v>2924</v>
      </c>
      <c r="D757" s="7">
        <v>1</v>
      </c>
      <c r="E757" s="12">
        <f t="shared" si="33"/>
        <v>3500</v>
      </c>
      <c r="F757" s="13">
        <f t="shared" si="34"/>
        <v>3500</v>
      </c>
      <c r="G757" s="14">
        <f>Data_input!$F757*IF(Data_input!$E757&lt;3000,70%,60%)</f>
        <v>2100</v>
      </c>
      <c r="H757" s="14">
        <f>Data_input!$F757*10%</f>
        <v>350</v>
      </c>
      <c r="I757" s="14">
        <f>Data_input!$F757*10%</f>
        <v>350</v>
      </c>
      <c r="J757" s="14">
        <f>SUM(Table1[[#This Row],[COGS]:[OPERATIONAL COST]])</f>
        <v>2800</v>
      </c>
      <c r="K757" s="14">
        <f>Data_input!$F757-Data_input!$G757-Data_input!$H757-Data_input!$I757</f>
        <v>700</v>
      </c>
      <c r="L757" s="8" t="s">
        <v>2947</v>
      </c>
      <c r="M757" s="16" t="str">
        <f>TEXT(Table1[[#This Row],[DATE]],"mmm")</f>
        <v>Mar</v>
      </c>
      <c r="N757" s="7">
        <f t="shared" si="35"/>
        <v>2022</v>
      </c>
      <c r="O757" s="7">
        <f>IF(COUNTIF(B$4:$B757,B757)=1,1,0)</f>
        <v>1</v>
      </c>
      <c r="P757" s="8" t="s">
        <v>2918</v>
      </c>
      <c r="Q757" s="9"/>
    </row>
    <row r="758" spans="1:17" x14ac:dyDescent="0.25">
      <c r="A758" s="17">
        <v>44640</v>
      </c>
      <c r="B758" s="11" t="s">
        <v>630</v>
      </c>
      <c r="C758" s="11" t="s">
        <v>2923</v>
      </c>
      <c r="D758" s="7">
        <v>3</v>
      </c>
      <c r="E758" s="12">
        <f t="shared" si="33"/>
        <v>2500</v>
      </c>
      <c r="F758" s="13">
        <f t="shared" si="34"/>
        <v>7500</v>
      </c>
      <c r="G758" s="14">
        <f>Data_input!$F758*IF(Data_input!$E758&lt;3000,70%,60%)</f>
        <v>5250</v>
      </c>
      <c r="H758" s="14">
        <f>Data_input!$F758*10%</f>
        <v>750</v>
      </c>
      <c r="I758" s="14">
        <f>Data_input!$F758*10%</f>
        <v>750</v>
      </c>
      <c r="J758" s="14">
        <f>SUM(Table1[[#This Row],[COGS]:[OPERATIONAL COST]])</f>
        <v>6750</v>
      </c>
      <c r="K758" s="14">
        <f>Data_input!$F758-Data_input!$G758-Data_input!$H758-Data_input!$I758</f>
        <v>750</v>
      </c>
      <c r="L758" s="15" t="s">
        <v>2943</v>
      </c>
      <c r="M758" s="16" t="str">
        <f>TEXT(Table1[[#This Row],[DATE]],"mmm")</f>
        <v>Mar</v>
      </c>
      <c r="N758" s="7">
        <f t="shared" si="35"/>
        <v>2022</v>
      </c>
      <c r="O758" s="7">
        <f>IF(COUNTIF(B$4:$B758,B758)=1,1,0)</f>
        <v>1</v>
      </c>
      <c r="P758" s="8" t="s">
        <v>2919</v>
      </c>
      <c r="Q758" s="9"/>
    </row>
    <row r="759" spans="1:17" x14ac:dyDescent="0.25">
      <c r="A759" s="17">
        <v>44640</v>
      </c>
      <c r="B759" s="11" t="s">
        <v>630</v>
      </c>
      <c r="C759" s="11" t="s">
        <v>2929</v>
      </c>
      <c r="D759" s="7">
        <v>1</v>
      </c>
      <c r="E759" s="12">
        <f t="shared" si="33"/>
        <v>3200</v>
      </c>
      <c r="F759" s="13">
        <f t="shared" si="34"/>
        <v>3200</v>
      </c>
      <c r="G759" s="14">
        <f>Data_input!$F759*IF(Data_input!$E759&lt;3000,70%,60%)</f>
        <v>1920</v>
      </c>
      <c r="H759" s="14">
        <f>Data_input!$F759*10%</f>
        <v>320</v>
      </c>
      <c r="I759" s="14">
        <f>Data_input!$F759*10%</f>
        <v>320</v>
      </c>
      <c r="J759" s="14">
        <f>SUM(Table1[[#This Row],[COGS]:[OPERATIONAL COST]])</f>
        <v>2560</v>
      </c>
      <c r="K759" s="14">
        <f>Data_input!$F759-Data_input!$G759-Data_input!$H759-Data_input!$I759</f>
        <v>640</v>
      </c>
      <c r="L759" s="8" t="s">
        <v>2943</v>
      </c>
      <c r="M759" s="16" t="str">
        <f>TEXT(Table1[[#This Row],[DATE]],"mmm")</f>
        <v>Mar</v>
      </c>
      <c r="N759" s="7">
        <f t="shared" si="35"/>
        <v>2022</v>
      </c>
      <c r="O759" s="7">
        <f>IF(COUNTIF(B$4:$B759,B759)=1,1,0)</f>
        <v>0</v>
      </c>
      <c r="P759" s="8" t="s">
        <v>2919</v>
      </c>
      <c r="Q759" s="9"/>
    </row>
    <row r="760" spans="1:17" x14ac:dyDescent="0.25">
      <c r="A760" s="17">
        <v>44640</v>
      </c>
      <c r="B760" s="11" t="s">
        <v>630</v>
      </c>
      <c r="C760" s="11" t="s">
        <v>2929</v>
      </c>
      <c r="D760" s="7">
        <v>2</v>
      </c>
      <c r="E760" s="12">
        <f t="shared" si="33"/>
        <v>3200</v>
      </c>
      <c r="F760" s="13">
        <f t="shared" si="34"/>
        <v>6400</v>
      </c>
      <c r="G760" s="14">
        <f>Data_input!$F760*IF(Data_input!$E760&lt;3000,70%,60%)</f>
        <v>3840</v>
      </c>
      <c r="H760" s="14">
        <f>Data_input!$F760*10%</f>
        <v>640</v>
      </c>
      <c r="I760" s="14">
        <f>Data_input!$F760*10%</f>
        <v>640</v>
      </c>
      <c r="J760" s="14">
        <f>SUM(Table1[[#This Row],[COGS]:[OPERATIONAL COST]])</f>
        <v>5120</v>
      </c>
      <c r="K760" s="14">
        <f>Data_input!$F760-Data_input!$G760-Data_input!$H760-Data_input!$I760</f>
        <v>1280</v>
      </c>
      <c r="L760" s="15" t="s">
        <v>2943</v>
      </c>
      <c r="M760" s="16" t="str">
        <f>TEXT(Table1[[#This Row],[DATE]],"mmm")</f>
        <v>Mar</v>
      </c>
      <c r="N760" s="7">
        <f t="shared" si="35"/>
        <v>2022</v>
      </c>
      <c r="O760" s="7">
        <f>IF(COUNTIF(B$4:$B760,B760)=1,1,0)</f>
        <v>0</v>
      </c>
      <c r="P760" s="8" t="s">
        <v>2919</v>
      </c>
      <c r="Q760" s="9"/>
    </row>
    <row r="761" spans="1:17" x14ac:dyDescent="0.25">
      <c r="A761" s="17">
        <v>44641</v>
      </c>
      <c r="B761" s="11" t="s">
        <v>631</v>
      </c>
      <c r="C761" s="11" t="s">
        <v>2924</v>
      </c>
      <c r="D761" s="7">
        <v>1</v>
      </c>
      <c r="E761" s="12">
        <f t="shared" si="33"/>
        <v>3500</v>
      </c>
      <c r="F761" s="13">
        <f t="shared" si="34"/>
        <v>3500</v>
      </c>
      <c r="G761" s="14">
        <f>Data_input!$F761*IF(Data_input!$E761&lt;3000,70%,60%)</f>
        <v>2100</v>
      </c>
      <c r="H761" s="14">
        <f>Data_input!$F761*10%</f>
        <v>350</v>
      </c>
      <c r="I761" s="14">
        <f>Data_input!$F761*10%</f>
        <v>350</v>
      </c>
      <c r="J761" s="14">
        <f>SUM(Table1[[#This Row],[COGS]:[OPERATIONAL COST]])</f>
        <v>2800</v>
      </c>
      <c r="K761" s="14">
        <f>Data_input!$F761-Data_input!$G761-Data_input!$H761-Data_input!$I761</f>
        <v>700</v>
      </c>
      <c r="L761" s="8" t="s">
        <v>2944</v>
      </c>
      <c r="M761" s="16" t="str">
        <f>TEXT(Table1[[#This Row],[DATE]],"mmm")</f>
        <v>Mar</v>
      </c>
      <c r="N761" s="7">
        <f t="shared" si="35"/>
        <v>2022</v>
      </c>
      <c r="O761" s="7">
        <f>IF(COUNTIF(B$4:$B761,B761)=1,1,0)</f>
        <v>1</v>
      </c>
      <c r="P761" s="8" t="s">
        <v>2918</v>
      </c>
      <c r="Q761" s="9"/>
    </row>
    <row r="762" spans="1:17" x14ac:dyDescent="0.25">
      <c r="A762" s="17">
        <v>44641</v>
      </c>
      <c r="B762" s="11" t="s">
        <v>632</v>
      </c>
      <c r="C762" s="11" t="s">
        <v>2927</v>
      </c>
      <c r="D762" s="7">
        <v>3</v>
      </c>
      <c r="E762" s="12">
        <f t="shared" si="33"/>
        <v>500</v>
      </c>
      <c r="F762" s="13">
        <f t="shared" si="34"/>
        <v>1500</v>
      </c>
      <c r="G762" s="14">
        <f>Data_input!$F762*IF(Data_input!$E762&lt;3000,70%,60%)</f>
        <v>1050</v>
      </c>
      <c r="H762" s="14">
        <f>Data_input!$F762*10%</f>
        <v>150</v>
      </c>
      <c r="I762" s="14">
        <f>Data_input!$F762*10%</f>
        <v>150</v>
      </c>
      <c r="J762" s="14">
        <f>SUM(Table1[[#This Row],[COGS]:[OPERATIONAL COST]])</f>
        <v>1350</v>
      </c>
      <c r="K762" s="14">
        <f>Data_input!$F762-Data_input!$G762-Data_input!$H762-Data_input!$I762</f>
        <v>150</v>
      </c>
      <c r="L762" s="15" t="s">
        <v>2946</v>
      </c>
      <c r="M762" s="16" t="str">
        <f>TEXT(Table1[[#This Row],[DATE]],"mmm")</f>
        <v>Mar</v>
      </c>
      <c r="N762" s="7">
        <f t="shared" si="35"/>
        <v>2022</v>
      </c>
      <c r="O762" s="7">
        <f>IF(COUNTIF(B$4:$B762,B762)=1,1,0)</f>
        <v>1</v>
      </c>
      <c r="P762" s="8" t="s">
        <v>2919</v>
      </c>
      <c r="Q762" s="9"/>
    </row>
    <row r="763" spans="1:17" x14ac:dyDescent="0.25">
      <c r="A763" s="17">
        <v>44641</v>
      </c>
      <c r="B763" s="11" t="s">
        <v>633</v>
      </c>
      <c r="C763" s="11" t="s">
        <v>2923</v>
      </c>
      <c r="D763" s="7">
        <v>1</v>
      </c>
      <c r="E763" s="12">
        <f t="shared" si="33"/>
        <v>2500</v>
      </c>
      <c r="F763" s="13">
        <f t="shared" si="34"/>
        <v>2500</v>
      </c>
      <c r="G763" s="14">
        <f>Data_input!$F763*IF(Data_input!$E763&lt;3000,70%,60%)</f>
        <v>1750</v>
      </c>
      <c r="H763" s="14">
        <f>Data_input!$F763*10%</f>
        <v>250</v>
      </c>
      <c r="I763" s="14">
        <f>Data_input!$F763*10%</f>
        <v>250</v>
      </c>
      <c r="J763" s="14">
        <f>SUM(Table1[[#This Row],[COGS]:[OPERATIONAL COST]])</f>
        <v>2250</v>
      </c>
      <c r="K763" s="14">
        <f>Data_input!$F763-Data_input!$G763-Data_input!$H763-Data_input!$I763</f>
        <v>250</v>
      </c>
      <c r="L763" s="8" t="s">
        <v>2947</v>
      </c>
      <c r="M763" s="16" t="str">
        <f>TEXT(Table1[[#This Row],[DATE]],"mmm")</f>
        <v>Mar</v>
      </c>
      <c r="N763" s="7">
        <f t="shared" si="35"/>
        <v>2022</v>
      </c>
      <c r="O763" s="7">
        <f>IF(COUNTIF(B$4:$B763,B763)=1,1,0)</f>
        <v>1</v>
      </c>
      <c r="P763" s="8" t="s">
        <v>2918</v>
      </c>
      <c r="Q763" s="9"/>
    </row>
    <row r="764" spans="1:17" x14ac:dyDescent="0.25">
      <c r="A764" s="17">
        <v>44641</v>
      </c>
      <c r="B764" s="11" t="s">
        <v>634</v>
      </c>
      <c r="C764" s="11" t="s">
        <v>2925</v>
      </c>
      <c r="D764" s="7">
        <v>2</v>
      </c>
      <c r="E764" s="12">
        <f t="shared" si="33"/>
        <v>1200</v>
      </c>
      <c r="F764" s="13">
        <f t="shared" si="34"/>
        <v>2400</v>
      </c>
      <c r="G764" s="14">
        <f>Data_input!$F764*IF(Data_input!$E764&lt;3000,70%,60%)</f>
        <v>1680</v>
      </c>
      <c r="H764" s="14">
        <f>Data_input!$F764*10%</f>
        <v>240</v>
      </c>
      <c r="I764" s="14">
        <f>Data_input!$F764*10%</f>
        <v>240</v>
      </c>
      <c r="J764" s="14">
        <f>SUM(Table1[[#This Row],[COGS]:[OPERATIONAL COST]])</f>
        <v>2160</v>
      </c>
      <c r="K764" s="14">
        <f>Data_input!$F764-Data_input!$G764-Data_input!$H764-Data_input!$I764</f>
        <v>240</v>
      </c>
      <c r="L764" s="15" t="s">
        <v>2948</v>
      </c>
      <c r="M764" s="16" t="str">
        <f>TEXT(Table1[[#This Row],[DATE]],"mmm")</f>
        <v>Mar</v>
      </c>
      <c r="N764" s="7">
        <f t="shared" si="35"/>
        <v>2022</v>
      </c>
      <c r="O764" s="7">
        <f>IF(COUNTIF(B$4:$B764,B764)=1,1,0)</f>
        <v>1</v>
      </c>
      <c r="P764" s="8" t="s">
        <v>2919</v>
      </c>
      <c r="Q764" s="9"/>
    </row>
    <row r="765" spans="1:17" x14ac:dyDescent="0.25">
      <c r="A765" s="17">
        <v>44641</v>
      </c>
      <c r="B765" s="11" t="s">
        <v>635</v>
      </c>
      <c r="C765" s="11" t="s">
        <v>2920</v>
      </c>
      <c r="D765" s="7">
        <v>4</v>
      </c>
      <c r="E765" s="12">
        <f t="shared" si="33"/>
        <v>1000</v>
      </c>
      <c r="F765" s="13">
        <f t="shared" si="34"/>
        <v>4000</v>
      </c>
      <c r="G765" s="14">
        <f>Data_input!$F765*IF(Data_input!$E765&lt;3000,70%,60%)</f>
        <v>2800</v>
      </c>
      <c r="H765" s="14">
        <f>Data_input!$F765*10%</f>
        <v>400</v>
      </c>
      <c r="I765" s="14">
        <f>Data_input!$F765*10%</f>
        <v>400</v>
      </c>
      <c r="J765" s="14">
        <f>SUM(Table1[[#This Row],[COGS]:[OPERATIONAL COST]])</f>
        <v>3600</v>
      </c>
      <c r="K765" s="14">
        <f>Data_input!$F765-Data_input!$G765-Data_input!$H765-Data_input!$I765</f>
        <v>400</v>
      </c>
      <c r="L765" s="8" t="s">
        <v>2944</v>
      </c>
      <c r="M765" s="16" t="str">
        <f>TEXT(Table1[[#This Row],[DATE]],"mmm")</f>
        <v>Mar</v>
      </c>
      <c r="N765" s="7">
        <f t="shared" si="35"/>
        <v>2022</v>
      </c>
      <c r="O765" s="7">
        <f>IF(COUNTIF(B$4:$B765,B765)=1,1,0)</f>
        <v>1</v>
      </c>
      <c r="P765" s="8" t="s">
        <v>2918</v>
      </c>
      <c r="Q765" s="9"/>
    </row>
    <row r="766" spans="1:17" x14ac:dyDescent="0.25">
      <c r="A766" s="17">
        <v>44641</v>
      </c>
      <c r="B766" s="11" t="s">
        <v>636</v>
      </c>
      <c r="C766" s="11" t="s">
        <v>2930</v>
      </c>
      <c r="D766" s="7">
        <v>1</v>
      </c>
      <c r="E766" s="12">
        <f t="shared" si="33"/>
        <v>4000</v>
      </c>
      <c r="F766" s="13">
        <f t="shared" si="34"/>
        <v>4000</v>
      </c>
      <c r="G766" s="14">
        <f>Data_input!$F766*IF(Data_input!$E766&lt;3000,70%,60%)</f>
        <v>2400</v>
      </c>
      <c r="H766" s="14">
        <f>Data_input!$F766*10%</f>
        <v>400</v>
      </c>
      <c r="I766" s="14">
        <f>Data_input!$F766*10%</f>
        <v>400</v>
      </c>
      <c r="J766" s="14">
        <f>SUM(Table1[[#This Row],[COGS]:[OPERATIONAL COST]])</f>
        <v>3200</v>
      </c>
      <c r="K766" s="14">
        <f>Data_input!$F766-Data_input!$G766-Data_input!$H766-Data_input!$I766</f>
        <v>800</v>
      </c>
      <c r="L766" s="15" t="s">
        <v>2946</v>
      </c>
      <c r="M766" s="16" t="str">
        <f>TEXT(Table1[[#This Row],[DATE]],"mmm")</f>
        <v>Mar</v>
      </c>
      <c r="N766" s="7">
        <f t="shared" si="35"/>
        <v>2022</v>
      </c>
      <c r="O766" s="7">
        <f>IF(COUNTIF(B$4:$B766,B766)=1,1,0)</f>
        <v>1</v>
      </c>
      <c r="P766" s="8" t="s">
        <v>2918</v>
      </c>
      <c r="Q766" s="9"/>
    </row>
    <row r="767" spans="1:17" x14ac:dyDescent="0.25">
      <c r="A767" s="17">
        <v>44641</v>
      </c>
      <c r="B767" s="11" t="s">
        <v>637</v>
      </c>
      <c r="C767" s="11" t="s">
        <v>2920</v>
      </c>
      <c r="D767" s="7">
        <v>8</v>
      </c>
      <c r="E767" s="12">
        <f t="shared" si="33"/>
        <v>1000</v>
      </c>
      <c r="F767" s="13">
        <f t="shared" si="34"/>
        <v>8000</v>
      </c>
      <c r="G767" s="14">
        <f>Data_input!$F767*IF(Data_input!$E767&lt;3000,70%,60%)</f>
        <v>5600</v>
      </c>
      <c r="H767" s="14">
        <f>Data_input!$F767*10%</f>
        <v>800</v>
      </c>
      <c r="I767" s="14">
        <f>Data_input!$F767*10%</f>
        <v>800</v>
      </c>
      <c r="J767" s="14">
        <f>SUM(Table1[[#This Row],[COGS]:[OPERATIONAL COST]])</f>
        <v>7200</v>
      </c>
      <c r="K767" s="14">
        <f>Data_input!$F767-Data_input!$G767-Data_input!$H767-Data_input!$I767</f>
        <v>800</v>
      </c>
      <c r="L767" s="8" t="s">
        <v>2947</v>
      </c>
      <c r="M767" s="16" t="str">
        <f>TEXT(Table1[[#This Row],[DATE]],"mmm")</f>
        <v>Mar</v>
      </c>
      <c r="N767" s="7">
        <f t="shared" si="35"/>
        <v>2022</v>
      </c>
      <c r="O767" s="7">
        <f>IF(COUNTIF(B$4:$B767,B767)=1,1,0)</f>
        <v>1</v>
      </c>
      <c r="P767" s="8" t="s">
        <v>2918</v>
      </c>
      <c r="Q767" s="9"/>
    </row>
    <row r="768" spans="1:17" x14ac:dyDescent="0.25">
      <c r="A768" s="17">
        <v>44641</v>
      </c>
      <c r="B768" s="11" t="s">
        <v>638</v>
      </c>
      <c r="C768" s="11" t="s">
        <v>2924</v>
      </c>
      <c r="D768" s="7">
        <v>1</v>
      </c>
      <c r="E768" s="12">
        <f t="shared" si="33"/>
        <v>3500</v>
      </c>
      <c r="F768" s="13">
        <f t="shared" si="34"/>
        <v>3500</v>
      </c>
      <c r="G768" s="14">
        <f>Data_input!$F768*IF(Data_input!$E768&lt;3000,70%,60%)</f>
        <v>2100</v>
      </c>
      <c r="H768" s="14">
        <f>Data_input!$F768*10%</f>
        <v>350</v>
      </c>
      <c r="I768" s="14">
        <f>Data_input!$F768*10%</f>
        <v>350</v>
      </c>
      <c r="J768" s="14">
        <f>SUM(Table1[[#This Row],[COGS]:[OPERATIONAL COST]])</f>
        <v>2800</v>
      </c>
      <c r="K768" s="14">
        <f>Data_input!$F768-Data_input!$G768-Data_input!$H768-Data_input!$I768</f>
        <v>700</v>
      </c>
      <c r="L768" s="15" t="s">
        <v>2945</v>
      </c>
      <c r="M768" s="16" t="str">
        <f>TEXT(Table1[[#This Row],[DATE]],"mmm")</f>
        <v>Mar</v>
      </c>
      <c r="N768" s="7">
        <f t="shared" si="35"/>
        <v>2022</v>
      </c>
      <c r="O768" s="7">
        <f>IF(COUNTIF(B$4:$B768,B768)=1,1,0)</f>
        <v>1</v>
      </c>
      <c r="P768" s="8" t="s">
        <v>2918</v>
      </c>
      <c r="Q768" s="9"/>
    </row>
    <row r="769" spans="1:17" x14ac:dyDescent="0.25">
      <c r="A769" s="17">
        <v>44642</v>
      </c>
      <c r="B769" s="11" t="s">
        <v>639</v>
      </c>
      <c r="C769" s="11" t="s">
        <v>2923</v>
      </c>
      <c r="D769" s="7">
        <v>1</v>
      </c>
      <c r="E769" s="12">
        <f t="shared" si="33"/>
        <v>2500</v>
      </c>
      <c r="F769" s="13">
        <f t="shared" si="34"/>
        <v>2500</v>
      </c>
      <c r="G769" s="14">
        <f>Data_input!$F769*IF(Data_input!$E769&lt;3000,70%,60%)</f>
        <v>1750</v>
      </c>
      <c r="H769" s="14">
        <f>Data_input!$F769*10%</f>
        <v>250</v>
      </c>
      <c r="I769" s="14">
        <f>Data_input!$F769*10%</f>
        <v>250</v>
      </c>
      <c r="J769" s="14">
        <f>SUM(Table1[[#This Row],[COGS]:[OPERATIONAL COST]])</f>
        <v>2250</v>
      </c>
      <c r="K769" s="14">
        <f>Data_input!$F769-Data_input!$G769-Data_input!$H769-Data_input!$I769</f>
        <v>250</v>
      </c>
      <c r="L769" s="8" t="s">
        <v>2943</v>
      </c>
      <c r="M769" s="16" t="str">
        <f>TEXT(Table1[[#This Row],[DATE]],"mmm")</f>
        <v>Mar</v>
      </c>
      <c r="N769" s="7">
        <f t="shared" si="35"/>
        <v>2022</v>
      </c>
      <c r="O769" s="7">
        <f>IF(COUNTIF(B$4:$B769,B769)=1,1,0)</f>
        <v>1</v>
      </c>
      <c r="P769" s="8" t="s">
        <v>2918</v>
      </c>
      <c r="Q769" s="9"/>
    </row>
    <row r="770" spans="1:17" x14ac:dyDescent="0.25">
      <c r="A770" s="17">
        <v>44642</v>
      </c>
      <c r="B770" s="11" t="s">
        <v>640</v>
      </c>
      <c r="C770" s="11" t="s">
        <v>2923</v>
      </c>
      <c r="D770" s="7">
        <v>7</v>
      </c>
      <c r="E770" s="12">
        <f t="shared" si="33"/>
        <v>2500</v>
      </c>
      <c r="F770" s="13">
        <f t="shared" si="34"/>
        <v>17500</v>
      </c>
      <c r="G770" s="14">
        <f>Data_input!$F770*IF(Data_input!$E770&lt;3000,70%,60%)</f>
        <v>12250</v>
      </c>
      <c r="H770" s="14">
        <f>Data_input!$F770*10%</f>
        <v>1750</v>
      </c>
      <c r="I770" s="14">
        <f>Data_input!$F770*10%</f>
        <v>1750</v>
      </c>
      <c r="J770" s="14">
        <f>SUM(Table1[[#This Row],[COGS]:[OPERATIONAL COST]])</f>
        <v>15750</v>
      </c>
      <c r="K770" s="14">
        <f>Data_input!$F770-Data_input!$G770-Data_input!$H770-Data_input!$I770</f>
        <v>1750</v>
      </c>
      <c r="L770" s="15" t="s">
        <v>2948</v>
      </c>
      <c r="M770" s="16" t="str">
        <f>TEXT(Table1[[#This Row],[DATE]],"mmm")</f>
        <v>Mar</v>
      </c>
      <c r="N770" s="7">
        <f t="shared" si="35"/>
        <v>2022</v>
      </c>
      <c r="O770" s="7">
        <f>IF(COUNTIF(B$4:$B770,B770)=1,1,0)</f>
        <v>1</v>
      </c>
      <c r="P770" s="8" t="s">
        <v>2918</v>
      </c>
      <c r="Q770" s="9"/>
    </row>
    <row r="771" spans="1:17" x14ac:dyDescent="0.25">
      <c r="A771" s="17">
        <v>44642</v>
      </c>
      <c r="B771" s="11" t="s">
        <v>641</v>
      </c>
      <c r="C771" s="11" t="s">
        <v>2920</v>
      </c>
      <c r="D771" s="7">
        <v>8</v>
      </c>
      <c r="E771" s="12">
        <f t="shared" si="33"/>
        <v>1000</v>
      </c>
      <c r="F771" s="13">
        <f t="shared" si="34"/>
        <v>8000</v>
      </c>
      <c r="G771" s="14">
        <f>Data_input!$F771*IF(Data_input!$E771&lt;3000,70%,60%)</f>
        <v>5600</v>
      </c>
      <c r="H771" s="14">
        <f>Data_input!$F771*10%</f>
        <v>800</v>
      </c>
      <c r="I771" s="14">
        <f>Data_input!$F771*10%</f>
        <v>800</v>
      </c>
      <c r="J771" s="14">
        <f>SUM(Table1[[#This Row],[COGS]:[OPERATIONAL COST]])</f>
        <v>7200</v>
      </c>
      <c r="K771" s="14">
        <f>Data_input!$F771-Data_input!$G771-Data_input!$H771-Data_input!$I771</f>
        <v>800</v>
      </c>
      <c r="L771" s="8" t="s">
        <v>2944</v>
      </c>
      <c r="M771" s="16" t="str">
        <f>TEXT(Table1[[#This Row],[DATE]],"mmm")</f>
        <v>Mar</v>
      </c>
      <c r="N771" s="7">
        <f t="shared" si="35"/>
        <v>2022</v>
      </c>
      <c r="O771" s="7">
        <f>IF(COUNTIF(B$4:$B771,B771)=1,1,0)</f>
        <v>1</v>
      </c>
      <c r="P771" s="8" t="s">
        <v>2918</v>
      </c>
      <c r="Q771" s="9"/>
    </row>
    <row r="772" spans="1:17" x14ac:dyDescent="0.25">
      <c r="A772" s="17">
        <v>44642</v>
      </c>
      <c r="B772" s="11" t="s">
        <v>642</v>
      </c>
      <c r="C772" s="11" t="s">
        <v>2923</v>
      </c>
      <c r="D772" s="7">
        <v>1</v>
      </c>
      <c r="E772" s="12">
        <f t="shared" ref="E772:E835" si="36">VLOOKUP(C772,$R$4:$S$12,2,FALSE)</f>
        <v>2500</v>
      </c>
      <c r="F772" s="13">
        <f t="shared" ref="F772:F835" si="37">D772*E772</f>
        <v>2500</v>
      </c>
      <c r="G772" s="14">
        <f>Data_input!$F772*IF(Data_input!$E772&lt;3000,70%,60%)</f>
        <v>1750</v>
      </c>
      <c r="H772" s="14">
        <f>Data_input!$F772*10%</f>
        <v>250</v>
      </c>
      <c r="I772" s="14">
        <f>Data_input!$F772*10%</f>
        <v>250</v>
      </c>
      <c r="J772" s="14">
        <f>SUM(Table1[[#This Row],[COGS]:[OPERATIONAL COST]])</f>
        <v>2250</v>
      </c>
      <c r="K772" s="14">
        <f>Data_input!$F772-Data_input!$G772-Data_input!$H772-Data_input!$I772</f>
        <v>250</v>
      </c>
      <c r="L772" s="15" t="s">
        <v>2945</v>
      </c>
      <c r="M772" s="16" t="str">
        <f>TEXT(Table1[[#This Row],[DATE]],"mmm")</f>
        <v>Mar</v>
      </c>
      <c r="N772" s="7">
        <f t="shared" ref="N772:N835" si="38">YEAR(A772)</f>
        <v>2022</v>
      </c>
      <c r="O772" s="7">
        <f>IF(COUNTIF(B$4:$B772,B772)=1,1,0)</f>
        <v>1</v>
      </c>
      <c r="P772" s="8" t="s">
        <v>2919</v>
      </c>
      <c r="Q772" s="9"/>
    </row>
    <row r="773" spans="1:17" x14ac:dyDescent="0.25">
      <c r="A773" s="17">
        <v>44642</v>
      </c>
      <c r="B773" s="11" t="s">
        <v>643</v>
      </c>
      <c r="C773" s="11" t="s">
        <v>2924</v>
      </c>
      <c r="D773" s="7">
        <v>1</v>
      </c>
      <c r="E773" s="12">
        <f t="shared" si="36"/>
        <v>3500</v>
      </c>
      <c r="F773" s="13">
        <f t="shared" si="37"/>
        <v>3500</v>
      </c>
      <c r="G773" s="14">
        <f>Data_input!$F773*IF(Data_input!$E773&lt;3000,70%,60%)</f>
        <v>2100</v>
      </c>
      <c r="H773" s="14">
        <f>Data_input!$F773*10%</f>
        <v>350</v>
      </c>
      <c r="I773" s="14">
        <f>Data_input!$F773*10%</f>
        <v>350</v>
      </c>
      <c r="J773" s="14">
        <f>SUM(Table1[[#This Row],[COGS]:[OPERATIONAL COST]])</f>
        <v>2800</v>
      </c>
      <c r="K773" s="14">
        <f>Data_input!$F773-Data_input!$G773-Data_input!$H773-Data_input!$I773</f>
        <v>700</v>
      </c>
      <c r="L773" s="8" t="s">
        <v>2943</v>
      </c>
      <c r="M773" s="16" t="str">
        <f>TEXT(Table1[[#This Row],[DATE]],"mmm")</f>
        <v>Mar</v>
      </c>
      <c r="N773" s="7">
        <f t="shared" si="38"/>
        <v>2022</v>
      </c>
      <c r="O773" s="7">
        <f>IF(COUNTIF(B$4:$B773,B773)=1,1,0)</f>
        <v>1</v>
      </c>
      <c r="P773" s="8" t="s">
        <v>2919</v>
      </c>
      <c r="Q773" s="9"/>
    </row>
    <row r="774" spans="1:17" x14ac:dyDescent="0.25">
      <c r="A774" s="17">
        <v>44642</v>
      </c>
      <c r="B774" s="11" t="s">
        <v>644</v>
      </c>
      <c r="C774" s="11" t="s">
        <v>2925</v>
      </c>
      <c r="D774" s="7">
        <v>4</v>
      </c>
      <c r="E774" s="12">
        <f t="shared" si="36"/>
        <v>1200</v>
      </c>
      <c r="F774" s="13">
        <f t="shared" si="37"/>
        <v>4800</v>
      </c>
      <c r="G774" s="14">
        <f>Data_input!$F774*IF(Data_input!$E774&lt;3000,70%,60%)</f>
        <v>3360</v>
      </c>
      <c r="H774" s="14">
        <f>Data_input!$F774*10%</f>
        <v>480</v>
      </c>
      <c r="I774" s="14">
        <f>Data_input!$F774*10%</f>
        <v>480</v>
      </c>
      <c r="J774" s="14">
        <f>SUM(Table1[[#This Row],[COGS]:[OPERATIONAL COST]])</f>
        <v>4320</v>
      </c>
      <c r="K774" s="14">
        <f>Data_input!$F774-Data_input!$G774-Data_input!$H774-Data_input!$I774</f>
        <v>480</v>
      </c>
      <c r="L774" s="15" t="s">
        <v>2948</v>
      </c>
      <c r="M774" s="16" t="str">
        <f>TEXT(Table1[[#This Row],[DATE]],"mmm")</f>
        <v>Mar</v>
      </c>
      <c r="N774" s="7">
        <f t="shared" si="38"/>
        <v>2022</v>
      </c>
      <c r="O774" s="7">
        <f>IF(COUNTIF(B$4:$B774,B774)=1,1,0)</f>
        <v>1</v>
      </c>
      <c r="P774" s="8" t="s">
        <v>2919</v>
      </c>
      <c r="Q774" s="9"/>
    </row>
    <row r="775" spans="1:17" x14ac:dyDescent="0.25">
      <c r="A775" s="17">
        <v>44642</v>
      </c>
      <c r="B775" s="11" t="s">
        <v>645</v>
      </c>
      <c r="C775" s="11" t="s">
        <v>2926</v>
      </c>
      <c r="D775" s="7">
        <v>6</v>
      </c>
      <c r="E775" s="12">
        <f t="shared" si="36"/>
        <v>450</v>
      </c>
      <c r="F775" s="13">
        <f t="shared" si="37"/>
        <v>2700</v>
      </c>
      <c r="G775" s="14">
        <f>Data_input!$F775*IF(Data_input!$E775&lt;3000,70%,60%)</f>
        <v>1889.9999999999998</v>
      </c>
      <c r="H775" s="14">
        <f>Data_input!$F775*10%</f>
        <v>270</v>
      </c>
      <c r="I775" s="14">
        <f>Data_input!$F775*10%</f>
        <v>270</v>
      </c>
      <c r="J775" s="14">
        <f>SUM(Table1[[#This Row],[COGS]:[OPERATIONAL COST]])</f>
        <v>2430</v>
      </c>
      <c r="K775" s="14">
        <f>Data_input!$F775-Data_input!$G775-Data_input!$H775-Data_input!$I775</f>
        <v>270.00000000000023</v>
      </c>
      <c r="L775" s="8" t="s">
        <v>2944</v>
      </c>
      <c r="M775" s="16" t="str">
        <f>TEXT(Table1[[#This Row],[DATE]],"mmm")</f>
        <v>Mar</v>
      </c>
      <c r="N775" s="7">
        <f t="shared" si="38"/>
        <v>2022</v>
      </c>
      <c r="O775" s="7">
        <f>IF(COUNTIF(B$4:$B775,B775)=1,1,0)</f>
        <v>1</v>
      </c>
      <c r="P775" s="8" t="s">
        <v>2919</v>
      </c>
      <c r="Q775" s="9"/>
    </row>
    <row r="776" spans="1:17" x14ac:dyDescent="0.25">
      <c r="A776" s="17">
        <v>44642</v>
      </c>
      <c r="B776" s="11" t="s">
        <v>646</v>
      </c>
      <c r="C776" s="11" t="s">
        <v>2927</v>
      </c>
      <c r="D776" s="7">
        <v>7</v>
      </c>
      <c r="E776" s="12">
        <f t="shared" si="36"/>
        <v>500</v>
      </c>
      <c r="F776" s="13">
        <f t="shared" si="37"/>
        <v>3500</v>
      </c>
      <c r="G776" s="14">
        <f>Data_input!$F776*IF(Data_input!$E776&lt;3000,70%,60%)</f>
        <v>2450</v>
      </c>
      <c r="H776" s="14">
        <f>Data_input!$F776*10%</f>
        <v>350</v>
      </c>
      <c r="I776" s="14">
        <f>Data_input!$F776*10%</f>
        <v>350</v>
      </c>
      <c r="J776" s="14">
        <f>SUM(Table1[[#This Row],[COGS]:[OPERATIONAL COST]])</f>
        <v>3150</v>
      </c>
      <c r="K776" s="14">
        <f>Data_input!$F776-Data_input!$G776-Data_input!$H776-Data_input!$I776</f>
        <v>350</v>
      </c>
      <c r="L776" s="15" t="s">
        <v>2943</v>
      </c>
      <c r="M776" s="16" t="str">
        <f>TEXT(Table1[[#This Row],[DATE]],"mmm")</f>
        <v>Mar</v>
      </c>
      <c r="N776" s="7">
        <f t="shared" si="38"/>
        <v>2022</v>
      </c>
      <c r="O776" s="7">
        <f>IF(COUNTIF(B$4:$B776,B776)=1,1,0)</f>
        <v>1</v>
      </c>
      <c r="P776" s="8" t="s">
        <v>2919</v>
      </c>
      <c r="Q776" s="9"/>
    </row>
    <row r="777" spans="1:17" x14ac:dyDescent="0.25">
      <c r="A777" s="17">
        <v>44642</v>
      </c>
      <c r="B777" s="11" t="s">
        <v>646</v>
      </c>
      <c r="C777" s="11" t="s">
        <v>2928</v>
      </c>
      <c r="D777" s="7">
        <v>4</v>
      </c>
      <c r="E777" s="12">
        <f t="shared" si="36"/>
        <v>1000</v>
      </c>
      <c r="F777" s="13">
        <f t="shared" si="37"/>
        <v>4000</v>
      </c>
      <c r="G777" s="14">
        <f>Data_input!$F777*IF(Data_input!$E777&lt;3000,70%,60%)</f>
        <v>2800</v>
      </c>
      <c r="H777" s="14">
        <f>Data_input!$F777*10%</f>
        <v>400</v>
      </c>
      <c r="I777" s="14">
        <f>Data_input!$F777*10%</f>
        <v>400</v>
      </c>
      <c r="J777" s="14">
        <f>SUM(Table1[[#This Row],[COGS]:[OPERATIONAL COST]])</f>
        <v>3600</v>
      </c>
      <c r="K777" s="14">
        <f>Data_input!$F777-Data_input!$G777-Data_input!$H777-Data_input!$I777</f>
        <v>400</v>
      </c>
      <c r="L777" s="8" t="s">
        <v>2943</v>
      </c>
      <c r="M777" s="16" t="str">
        <f>TEXT(Table1[[#This Row],[DATE]],"mmm")</f>
        <v>Mar</v>
      </c>
      <c r="N777" s="7">
        <f t="shared" si="38"/>
        <v>2022</v>
      </c>
      <c r="O777" s="7">
        <f>IF(COUNTIF(B$4:$B777,B777)=1,1,0)</f>
        <v>0</v>
      </c>
      <c r="P777" s="8" t="s">
        <v>2919</v>
      </c>
      <c r="Q777" s="9"/>
    </row>
    <row r="778" spans="1:17" x14ac:dyDescent="0.25">
      <c r="A778" s="17">
        <v>44642</v>
      </c>
      <c r="B778" s="11" t="s">
        <v>646</v>
      </c>
      <c r="C778" s="11" t="s">
        <v>2929</v>
      </c>
      <c r="D778" s="7">
        <v>1</v>
      </c>
      <c r="E778" s="12">
        <f t="shared" si="36"/>
        <v>3200</v>
      </c>
      <c r="F778" s="13">
        <f t="shared" si="37"/>
        <v>3200</v>
      </c>
      <c r="G778" s="14">
        <f>Data_input!$F778*IF(Data_input!$E778&lt;3000,70%,60%)</f>
        <v>1920</v>
      </c>
      <c r="H778" s="14">
        <f>Data_input!$F778*10%</f>
        <v>320</v>
      </c>
      <c r="I778" s="14">
        <f>Data_input!$F778*10%</f>
        <v>320</v>
      </c>
      <c r="J778" s="14">
        <f>SUM(Table1[[#This Row],[COGS]:[OPERATIONAL COST]])</f>
        <v>2560</v>
      </c>
      <c r="K778" s="14">
        <f>Data_input!$F778-Data_input!$G778-Data_input!$H778-Data_input!$I778</f>
        <v>640</v>
      </c>
      <c r="L778" s="15" t="s">
        <v>2943</v>
      </c>
      <c r="M778" s="16" t="str">
        <f>TEXT(Table1[[#This Row],[DATE]],"mmm")</f>
        <v>Mar</v>
      </c>
      <c r="N778" s="7">
        <f t="shared" si="38"/>
        <v>2022</v>
      </c>
      <c r="O778" s="7">
        <f>IF(COUNTIF(B$4:$B778,B778)=1,1,0)</f>
        <v>0</v>
      </c>
      <c r="P778" s="8" t="s">
        <v>2919</v>
      </c>
      <c r="Q778" s="9"/>
    </row>
    <row r="779" spans="1:17" x14ac:dyDescent="0.25">
      <c r="A779" s="17">
        <v>44643</v>
      </c>
      <c r="B779" s="11" t="s">
        <v>647</v>
      </c>
      <c r="C779" s="11" t="s">
        <v>2930</v>
      </c>
      <c r="D779" s="7">
        <v>1</v>
      </c>
      <c r="E779" s="12">
        <f t="shared" si="36"/>
        <v>4000</v>
      </c>
      <c r="F779" s="13">
        <f t="shared" si="37"/>
        <v>4000</v>
      </c>
      <c r="G779" s="14">
        <f>Data_input!$F779*IF(Data_input!$E779&lt;3000,70%,60%)</f>
        <v>2400</v>
      </c>
      <c r="H779" s="14">
        <f>Data_input!$F779*10%</f>
        <v>400</v>
      </c>
      <c r="I779" s="14">
        <f>Data_input!$F779*10%</f>
        <v>400</v>
      </c>
      <c r="J779" s="14">
        <f>SUM(Table1[[#This Row],[COGS]:[OPERATIONAL COST]])</f>
        <v>3200</v>
      </c>
      <c r="K779" s="14">
        <f>Data_input!$F779-Data_input!$G779-Data_input!$H779-Data_input!$I779</f>
        <v>800</v>
      </c>
      <c r="L779" s="8" t="s">
        <v>2947</v>
      </c>
      <c r="M779" s="16" t="str">
        <f>TEXT(Table1[[#This Row],[DATE]],"mmm")</f>
        <v>Mar</v>
      </c>
      <c r="N779" s="7">
        <f t="shared" si="38"/>
        <v>2022</v>
      </c>
      <c r="O779" s="7">
        <f>IF(COUNTIF(B$4:$B779,B779)=1,1,0)</f>
        <v>1</v>
      </c>
      <c r="P779" s="8" t="s">
        <v>2918</v>
      </c>
      <c r="Q779" s="9"/>
    </row>
    <row r="780" spans="1:17" x14ac:dyDescent="0.25">
      <c r="A780" s="17">
        <v>44643</v>
      </c>
      <c r="B780" s="11" t="s">
        <v>648</v>
      </c>
      <c r="C780" s="11" t="s">
        <v>2930</v>
      </c>
      <c r="D780" s="7">
        <v>1</v>
      </c>
      <c r="E780" s="12">
        <f t="shared" si="36"/>
        <v>4000</v>
      </c>
      <c r="F780" s="13">
        <f t="shared" si="37"/>
        <v>4000</v>
      </c>
      <c r="G780" s="14">
        <f>Data_input!$F780*IF(Data_input!$E780&lt;3000,70%,60%)</f>
        <v>2400</v>
      </c>
      <c r="H780" s="14">
        <f>Data_input!$F780*10%</f>
        <v>400</v>
      </c>
      <c r="I780" s="14">
        <f>Data_input!$F780*10%</f>
        <v>400</v>
      </c>
      <c r="J780" s="14">
        <f>SUM(Table1[[#This Row],[COGS]:[OPERATIONAL COST]])</f>
        <v>3200</v>
      </c>
      <c r="K780" s="14">
        <f>Data_input!$F780-Data_input!$G780-Data_input!$H780-Data_input!$I780</f>
        <v>800</v>
      </c>
      <c r="L780" s="15" t="s">
        <v>2945</v>
      </c>
      <c r="M780" s="16" t="str">
        <f>TEXT(Table1[[#This Row],[DATE]],"mmm")</f>
        <v>Mar</v>
      </c>
      <c r="N780" s="7">
        <f t="shared" si="38"/>
        <v>2022</v>
      </c>
      <c r="O780" s="7">
        <f>IF(COUNTIF(B$4:$B780,B780)=1,1,0)</f>
        <v>1</v>
      </c>
      <c r="P780" s="8" t="s">
        <v>2918</v>
      </c>
      <c r="Q780" s="9"/>
    </row>
    <row r="781" spans="1:17" x14ac:dyDescent="0.25">
      <c r="A781" s="17">
        <v>44643</v>
      </c>
      <c r="B781" s="11" t="s">
        <v>649</v>
      </c>
      <c r="C781" s="11" t="s">
        <v>2930</v>
      </c>
      <c r="D781" s="7">
        <v>1</v>
      </c>
      <c r="E781" s="12">
        <f t="shared" si="36"/>
        <v>4000</v>
      </c>
      <c r="F781" s="13">
        <f t="shared" si="37"/>
        <v>4000</v>
      </c>
      <c r="G781" s="14">
        <f>Data_input!$F781*IF(Data_input!$E781&lt;3000,70%,60%)</f>
        <v>2400</v>
      </c>
      <c r="H781" s="14">
        <f>Data_input!$F781*10%</f>
        <v>400</v>
      </c>
      <c r="I781" s="14">
        <f>Data_input!$F781*10%</f>
        <v>400</v>
      </c>
      <c r="J781" s="14">
        <f>SUM(Table1[[#This Row],[COGS]:[OPERATIONAL COST]])</f>
        <v>3200</v>
      </c>
      <c r="K781" s="14">
        <f>Data_input!$F781-Data_input!$G781-Data_input!$H781-Data_input!$I781</f>
        <v>800</v>
      </c>
      <c r="L781" s="8" t="s">
        <v>2943</v>
      </c>
      <c r="M781" s="16" t="str">
        <f>TEXT(Table1[[#This Row],[DATE]],"mmm")</f>
        <v>Mar</v>
      </c>
      <c r="N781" s="7">
        <f t="shared" si="38"/>
        <v>2022</v>
      </c>
      <c r="O781" s="7">
        <f>IF(COUNTIF(B$4:$B781,B781)=1,1,0)</f>
        <v>1</v>
      </c>
      <c r="P781" s="8" t="s">
        <v>2919</v>
      </c>
      <c r="Q781" s="9"/>
    </row>
    <row r="782" spans="1:17" x14ac:dyDescent="0.25">
      <c r="A782" s="17">
        <v>44643</v>
      </c>
      <c r="B782" s="11" t="s">
        <v>650</v>
      </c>
      <c r="C782" s="11" t="s">
        <v>2924</v>
      </c>
      <c r="D782" s="7">
        <v>1</v>
      </c>
      <c r="E782" s="12">
        <f t="shared" si="36"/>
        <v>3500</v>
      </c>
      <c r="F782" s="13">
        <f t="shared" si="37"/>
        <v>3500</v>
      </c>
      <c r="G782" s="14">
        <f>Data_input!$F782*IF(Data_input!$E782&lt;3000,70%,60%)</f>
        <v>2100</v>
      </c>
      <c r="H782" s="14">
        <f>Data_input!$F782*10%</f>
        <v>350</v>
      </c>
      <c r="I782" s="14">
        <f>Data_input!$F782*10%</f>
        <v>350</v>
      </c>
      <c r="J782" s="14">
        <f>SUM(Table1[[#This Row],[COGS]:[OPERATIONAL COST]])</f>
        <v>2800</v>
      </c>
      <c r="K782" s="14">
        <f>Data_input!$F782-Data_input!$G782-Data_input!$H782-Data_input!$I782</f>
        <v>700</v>
      </c>
      <c r="L782" s="15" t="s">
        <v>2948</v>
      </c>
      <c r="M782" s="16" t="str">
        <f>TEXT(Table1[[#This Row],[DATE]],"mmm")</f>
        <v>Mar</v>
      </c>
      <c r="N782" s="7">
        <f t="shared" si="38"/>
        <v>2022</v>
      </c>
      <c r="O782" s="7">
        <f>IF(COUNTIF(B$4:$B782,B782)=1,1,0)</f>
        <v>1</v>
      </c>
      <c r="P782" s="8" t="s">
        <v>2919</v>
      </c>
      <c r="Q782" s="9"/>
    </row>
    <row r="783" spans="1:17" x14ac:dyDescent="0.25">
      <c r="A783" s="17">
        <v>44643</v>
      </c>
      <c r="B783" s="11" t="s">
        <v>651</v>
      </c>
      <c r="C783" s="11" t="s">
        <v>2925</v>
      </c>
      <c r="D783" s="7">
        <v>1</v>
      </c>
      <c r="E783" s="12">
        <f t="shared" si="36"/>
        <v>1200</v>
      </c>
      <c r="F783" s="13">
        <f t="shared" si="37"/>
        <v>1200</v>
      </c>
      <c r="G783" s="14">
        <f>Data_input!$F783*IF(Data_input!$E783&lt;3000,70%,60%)</f>
        <v>840</v>
      </c>
      <c r="H783" s="14">
        <f>Data_input!$F783*10%</f>
        <v>120</v>
      </c>
      <c r="I783" s="14">
        <f>Data_input!$F783*10%</f>
        <v>120</v>
      </c>
      <c r="J783" s="14">
        <f>SUM(Table1[[#This Row],[COGS]:[OPERATIONAL COST]])</f>
        <v>1080</v>
      </c>
      <c r="K783" s="14">
        <f>Data_input!$F783-Data_input!$G783-Data_input!$H783-Data_input!$I783</f>
        <v>120</v>
      </c>
      <c r="L783" s="8" t="s">
        <v>2944</v>
      </c>
      <c r="M783" s="16" t="str">
        <f>TEXT(Table1[[#This Row],[DATE]],"mmm")</f>
        <v>Mar</v>
      </c>
      <c r="N783" s="7">
        <f t="shared" si="38"/>
        <v>2022</v>
      </c>
      <c r="O783" s="7">
        <f>IF(COUNTIF(B$4:$B783,B783)=1,1,0)</f>
        <v>1</v>
      </c>
      <c r="P783" s="8" t="s">
        <v>2918</v>
      </c>
      <c r="Q783" s="9"/>
    </row>
    <row r="784" spans="1:17" x14ac:dyDescent="0.25">
      <c r="A784" s="17">
        <v>44643</v>
      </c>
      <c r="B784" s="11" t="s">
        <v>652</v>
      </c>
      <c r="C784" s="11" t="s">
        <v>2926</v>
      </c>
      <c r="D784" s="7">
        <v>1</v>
      </c>
      <c r="E784" s="12">
        <f t="shared" si="36"/>
        <v>450</v>
      </c>
      <c r="F784" s="13">
        <f t="shared" si="37"/>
        <v>450</v>
      </c>
      <c r="G784" s="14">
        <f>Data_input!$F784*IF(Data_input!$E784&lt;3000,70%,60%)</f>
        <v>315</v>
      </c>
      <c r="H784" s="14">
        <f>Data_input!$F784*10%</f>
        <v>45</v>
      </c>
      <c r="I784" s="14">
        <f>Data_input!$F784*10%</f>
        <v>45</v>
      </c>
      <c r="J784" s="14">
        <f>SUM(Table1[[#This Row],[COGS]:[OPERATIONAL COST]])</f>
        <v>405</v>
      </c>
      <c r="K784" s="14">
        <f>Data_input!$F784-Data_input!$G784-Data_input!$H784-Data_input!$I784</f>
        <v>45</v>
      </c>
      <c r="L784" s="15" t="s">
        <v>2945</v>
      </c>
      <c r="M784" s="16" t="str">
        <f>TEXT(Table1[[#This Row],[DATE]],"mmm")</f>
        <v>Mar</v>
      </c>
      <c r="N784" s="7">
        <f t="shared" si="38"/>
        <v>2022</v>
      </c>
      <c r="O784" s="7">
        <f>IF(COUNTIF(B$4:$B784,B784)=1,1,0)</f>
        <v>1</v>
      </c>
      <c r="P784" s="8" t="s">
        <v>2919</v>
      </c>
      <c r="Q784" s="9"/>
    </row>
    <row r="785" spans="1:17" x14ac:dyDescent="0.25">
      <c r="A785" s="17">
        <v>44643</v>
      </c>
      <c r="B785" s="11" t="s">
        <v>653</v>
      </c>
      <c r="C785" s="11" t="s">
        <v>2927</v>
      </c>
      <c r="D785" s="7">
        <v>3</v>
      </c>
      <c r="E785" s="12">
        <f t="shared" si="36"/>
        <v>500</v>
      </c>
      <c r="F785" s="13">
        <f t="shared" si="37"/>
        <v>1500</v>
      </c>
      <c r="G785" s="14">
        <f>Data_input!$F785*IF(Data_input!$E785&lt;3000,70%,60%)</f>
        <v>1050</v>
      </c>
      <c r="H785" s="14">
        <f>Data_input!$F785*10%</f>
        <v>150</v>
      </c>
      <c r="I785" s="14">
        <f>Data_input!$F785*10%</f>
        <v>150</v>
      </c>
      <c r="J785" s="14">
        <f>SUM(Table1[[#This Row],[COGS]:[OPERATIONAL COST]])</f>
        <v>1350</v>
      </c>
      <c r="K785" s="14">
        <f>Data_input!$F785-Data_input!$G785-Data_input!$H785-Data_input!$I785</f>
        <v>150</v>
      </c>
      <c r="L785" s="8" t="s">
        <v>2943</v>
      </c>
      <c r="M785" s="16" t="str">
        <f>TEXT(Table1[[#This Row],[DATE]],"mmm")</f>
        <v>Mar</v>
      </c>
      <c r="N785" s="7">
        <f t="shared" si="38"/>
        <v>2022</v>
      </c>
      <c r="O785" s="7">
        <f>IF(COUNTIF(B$4:$B785,B785)=1,1,0)</f>
        <v>1</v>
      </c>
      <c r="P785" s="8" t="s">
        <v>2919</v>
      </c>
      <c r="Q785" s="9"/>
    </row>
    <row r="786" spans="1:17" x14ac:dyDescent="0.25">
      <c r="A786" s="17">
        <v>44643</v>
      </c>
      <c r="B786" s="11" t="s">
        <v>654</v>
      </c>
      <c r="C786" s="11" t="s">
        <v>2928</v>
      </c>
      <c r="D786" s="7">
        <v>4</v>
      </c>
      <c r="E786" s="12">
        <f t="shared" si="36"/>
        <v>1000</v>
      </c>
      <c r="F786" s="13">
        <f t="shared" si="37"/>
        <v>4000</v>
      </c>
      <c r="G786" s="14">
        <f>Data_input!$F786*IF(Data_input!$E786&lt;3000,70%,60%)</f>
        <v>2800</v>
      </c>
      <c r="H786" s="14">
        <f>Data_input!$F786*10%</f>
        <v>400</v>
      </c>
      <c r="I786" s="14">
        <f>Data_input!$F786*10%</f>
        <v>400</v>
      </c>
      <c r="J786" s="14">
        <f>SUM(Table1[[#This Row],[COGS]:[OPERATIONAL COST]])</f>
        <v>3600</v>
      </c>
      <c r="K786" s="14">
        <f>Data_input!$F786-Data_input!$G786-Data_input!$H786-Data_input!$I786</f>
        <v>400</v>
      </c>
      <c r="L786" s="15" t="s">
        <v>2948</v>
      </c>
      <c r="M786" s="16" t="str">
        <f>TEXT(Table1[[#This Row],[DATE]],"mmm")</f>
        <v>Mar</v>
      </c>
      <c r="N786" s="7">
        <f t="shared" si="38"/>
        <v>2022</v>
      </c>
      <c r="O786" s="7">
        <f>IF(COUNTIF(B$4:$B786,B786)=1,1,0)</f>
        <v>1</v>
      </c>
      <c r="P786" s="8" t="s">
        <v>2919</v>
      </c>
      <c r="Q786" s="9"/>
    </row>
    <row r="787" spans="1:17" x14ac:dyDescent="0.25">
      <c r="A787" s="17">
        <v>44643</v>
      </c>
      <c r="B787" s="11" t="s">
        <v>654</v>
      </c>
      <c r="C787" s="11" t="s">
        <v>2928</v>
      </c>
      <c r="D787" s="7">
        <v>1</v>
      </c>
      <c r="E787" s="12">
        <f t="shared" si="36"/>
        <v>1000</v>
      </c>
      <c r="F787" s="13">
        <f t="shared" si="37"/>
        <v>1000</v>
      </c>
      <c r="G787" s="14">
        <f>Data_input!$F787*IF(Data_input!$E787&lt;3000,70%,60%)</f>
        <v>700</v>
      </c>
      <c r="H787" s="14">
        <f>Data_input!$F787*10%</f>
        <v>100</v>
      </c>
      <c r="I787" s="14">
        <f>Data_input!$F787*10%</f>
        <v>100</v>
      </c>
      <c r="J787" s="14">
        <f>SUM(Table1[[#This Row],[COGS]:[OPERATIONAL COST]])</f>
        <v>900</v>
      </c>
      <c r="K787" s="14">
        <f>Data_input!$F787-Data_input!$G787-Data_input!$H787-Data_input!$I787</f>
        <v>100</v>
      </c>
      <c r="L787" s="8" t="s">
        <v>2948</v>
      </c>
      <c r="M787" s="16" t="str">
        <f>TEXT(Table1[[#This Row],[DATE]],"mmm")</f>
        <v>Mar</v>
      </c>
      <c r="N787" s="7">
        <f t="shared" si="38"/>
        <v>2022</v>
      </c>
      <c r="O787" s="7">
        <f>IF(COUNTIF(B$4:$B787,B787)=1,1,0)</f>
        <v>0</v>
      </c>
      <c r="P787" s="8" t="s">
        <v>2919</v>
      </c>
      <c r="Q787" s="9"/>
    </row>
    <row r="788" spans="1:17" x14ac:dyDescent="0.25">
      <c r="A788" s="17">
        <v>44643</v>
      </c>
      <c r="B788" s="11" t="s">
        <v>654</v>
      </c>
      <c r="C788" s="11" t="s">
        <v>2928</v>
      </c>
      <c r="D788" s="7">
        <v>2</v>
      </c>
      <c r="E788" s="12">
        <f t="shared" si="36"/>
        <v>1000</v>
      </c>
      <c r="F788" s="13">
        <f t="shared" si="37"/>
        <v>2000</v>
      </c>
      <c r="G788" s="14">
        <f>Data_input!$F788*IF(Data_input!$E788&lt;3000,70%,60%)</f>
        <v>1400</v>
      </c>
      <c r="H788" s="14">
        <f>Data_input!$F788*10%</f>
        <v>200</v>
      </c>
      <c r="I788" s="14">
        <f>Data_input!$F788*10%</f>
        <v>200</v>
      </c>
      <c r="J788" s="14">
        <f>SUM(Table1[[#This Row],[COGS]:[OPERATIONAL COST]])</f>
        <v>1800</v>
      </c>
      <c r="K788" s="14">
        <f>Data_input!$F788-Data_input!$G788-Data_input!$H788-Data_input!$I788</f>
        <v>200</v>
      </c>
      <c r="L788" s="15" t="s">
        <v>2948</v>
      </c>
      <c r="M788" s="16" t="str">
        <f>TEXT(Table1[[#This Row],[DATE]],"mmm")</f>
        <v>Mar</v>
      </c>
      <c r="N788" s="7">
        <f t="shared" si="38"/>
        <v>2022</v>
      </c>
      <c r="O788" s="7">
        <f>IF(COUNTIF(B$4:$B788,B788)=1,1,0)</f>
        <v>0</v>
      </c>
      <c r="P788" s="8" t="s">
        <v>2919</v>
      </c>
      <c r="Q788" s="9"/>
    </row>
    <row r="789" spans="1:17" x14ac:dyDescent="0.25">
      <c r="A789" s="17">
        <v>44643</v>
      </c>
      <c r="B789" s="11" t="s">
        <v>654</v>
      </c>
      <c r="C789" s="11" t="s">
        <v>2929</v>
      </c>
      <c r="D789" s="7">
        <v>4</v>
      </c>
      <c r="E789" s="12">
        <f t="shared" si="36"/>
        <v>3200</v>
      </c>
      <c r="F789" s="13">
        <f t="shared" si="37"/>
        <v>12800</v>
      </c>
      <c r="G789" s="14">
        <f>Data_input!$F789*IF(Data_input!$E789&lt;3000,70%,60%)</f>
        <v>7680</v>
      </c>
      <c r="H789" s="14">
        <f>Data_input!$F789*10%</f>
        <v>1280</v>
      </c>
      <c r="I789" s="14">
        <f>Data_input!$F789*10%</f>
        <v>1280</v>
      </c>
      <c r="J789" s="14">
        <f>SUM(Table1[[#This Row],[COGS]:[OPERATIONAL COST]])</f>
        <v>10240</v>
      </c>
      <c r="K789" s="14">
        <f>Data_input!$F789-Data_input!$G789-Data_input!$H789-Data_input!$I789</f>
        <v>2560</v>
      </c>
      <c r="L789" s="8" t="s">
        <v>2948</v>
      </c>
      <c r="M789" s="16" t="str">
        <f>TEXT(Table1[[#This Row],[DATE]],"mmm")</f>
        <v>Mar</v>
      </c>
      <c r="N789" s="7">
        <f t="shared" si="38"/>
        <v>2022</v>
      </c>
      <c r="O789" s="7">
        <f>IF(COUNTIF(B$4:$B789,B789)=1,1,0)</f>
        <v>0</v>
      </c>
      <c r="P789" s="8" t="s">
        <v>2919</v>
      </c>
      <c r="Q789" s="9"/>
    </row>
    <row r="790" spans="1:17" x14ac:dyDescent="0.25">
      <c r="A790" s="17">
        <v>44643</v>
      </c>
      <c r="B790" s="11" t="s">
        <v>654</v>
      </c>
      <c r="C790" s="11" t="s">
        <v>2930</v>
      </c>
      <c r="D790" s="7">
        <v>1</v>
      </c>
      <c r="E790" s="12">
        <f t="shared" si="36"/>
        <v>4000</v>
      </c>
      <c r="F790" s="13">
        <f t="shared" si="37"/>
        <v>4000</v>
      </c>
      <c r="G790" s="14">
        <f>Data_input!$F790*IF(Data_input!$E790&lt;3000,70%,60%)</f>
        <v>2400</v>
      </c>
      <c r="H790" s="14">
        <f>Data_input!$F790*10%</f>
        <v>400</v>
      </c>
      <c r="I790" s="14">
        <f>Data_input!$F790*10%</f>
        <v>400</v>
      </c>
      <c r="J790" s="14">
        <f>SUM(Table1[[#This Row],[COGS]:[OPERATIONAL COST]])</f>
        <v>3200</v>
      </c>
      <c r="K790" s="14">
        <f>Data_input!$F790-Data_input!$G790-Data_input!$H790-Data_input!$I790</f>
        <v>800</v>
      </c>
      <c r="L790" s="15" t="s">
        <v>2948</v>
      </c>
      <c r="M790" s="16" t="str">
        <f>TEXT(Table1[[#This Row],[DATE]],"mmm")</f>
        <v>Mar</v>
      </c>
      <c r="N790" s="7">
        <f t="shared" si="38"/>
        <v>2022</v>
      </c>
      <c r="O790" s="7">
        <f>IF(COUNTIF(B$4:$B790,B790)=1,1,0)</f>
        <v>0</v>
      </c>
      <c r="P790" s="8" t="s">
        <v>2919</v>
      </c>
      <c r="Q790" s="9"/>
    </row>
    <row r="791" spans="1:17" x14ac:dyDescent="0.25">
      <c r="A791" s="17">
        <v>44643</v>
      </c>
      <c r="B791" s="11" t="s">
        <v>654</v>
      </c>
      <c r="C791" s="11" t="s">
        <v>2930</v>
      </c>
      <c r="D791" s="7">
        <v>1</v>
      </c>
      <c r="E791" s="12">
        <f t="shared" si="36"/>
        <v>4000</v>
      </c>
      <c r="F791" s="13">
        <f t="shared" si="37"/>
        <v>4000</v>
      </c>
      <c r="G791" s="14">
        <f>Data_input!$F791*IF(Data_input!$E791&lt;3000,70%,60%)</f>
        <v>2400</v>
      </c>
      <c r="H791" s="14">
        <f>Data_input!$F791*10%</f>
        <v>400</v>
      </c>
      <c r="I791" s="14">
        <f>Data_input!$F791*10%</f>
        <v>400</v>
      </c>
      <c r="J791" s="14">
        <f>SUM(Table1[[#This Row],[COGS]:[OPERATIONAL COST]])</f>
        <v>3200</v>
      </c>
      <c r="K791" s="14">
        <f>Data_input!$F791-Data_input!$G791-Data_input!$H791-Data_input!$I791</f>
        <v>800</v>
      </c>
      <c r="L791" s="8" t="s">
        <v>2948</v>
      </c>
      <c r="M791" s="16" t="str">
        <f>TEXT(Table1[[#This Row],[DATE]],"mmm")</f>
        <v>Mar</v>
      </c>
      <c r="N791" s="7">
        <f t="shared" si="38"/>
        <v>2022</v>
      </c>
      <c r="O791" s="7">
        <f>IF(COUNTIF(B$4:$B791,B791)=1,1,0)</f>
        <v>0</v>
      </c>
      <c r="P791" s="8" t="s">
        <v>2919</v>
      </c>
      <c r="Q791" s="9"/>
    </row>
    <row r="792" spans="1:17" x14ac:dyDescent="0.25">
      <c r="A792" s="17">
        <v>44644</v>
      </c>
      <c r="B792" s="11" t="s">
        <v>655</v>
      </c>
      <c r="C792" s="11" t="s">
        <v>2930</v>
      </c>
      <c r="D792" s="7">
        <v>1</v>
      </c>
      <c r="E792" s="12">
        <f t="shared" si="36"/>
        <v>4000</v>
      </c>
      <c r="F792" s="13">
        <f t="shared" si="37"/>
        <v>4000</v>
      </c>
      <c r="G792" s="14">
        <f>Data_input!$F792*IF(Data_input!$E792&lt;3000,70%,60%)</f>
        <v>2400</v>
      </c>
      <c r="H792" s="14">
        <f>Data_input!$F792*10%</f>
        <v>400</v>
      </c>
      <c r="I792" s="14">
        <f>Data_input!$F792*10%</f>
        <v>400</v>
      </c>
      <c r="J792" s="14">
        <f>SUM(Table1[[#This Row],[COGS]:[OPERATIONAL COST]])</f>
        <v>3200</v>
      </c>
      <c r="K792" s="14">
        <f>Data_input!$F792-Data_input!$G792-Data_input!$H792-Data_input!$I792</f>
        <v>800</v>
      </c>
      <c r="L792" s="15" t="s">
        <v>2946</v>
      </c>
      <c r="M792" s="16" t="str">
        <f>TEXT(Table1[[#This Row],[DATE]],"mmm")</f>
        <v>Mar</v>
      </c>
      <c r="N792" s="7">
        <f t="shared" si="38"/>
        <v>2022</v>
      </c>
      <c r="O792" s="7">
        <f>IF(COUNTIF(B$4:$B792,B792)=1,1,0)</f>
        <v>1</v>
      </c>
      <c r="P792" s="8" t="s">
        <v>2919</v>
      </c>
      <c r="Q792" s="9"/>
    </row>
    <row r="793" spans="1:17" x14ac:dyDescent="0.25">
      <c r="A793" s="17">
        <v>44644</v>
      </c>
      <c r="B793" s="11" t="s">
        <v>656</v>
      </c>
      <c r="C793" s="11" t="s">
        <v>2924</v>
      </c>
      <c r="D793" s="7">
        <v>1</v>
      </c>
      <c r="E793" s="12">
        <f t="shared" si="36"/>
        <v>3500</v>
      </c>
      <c r="F793" s="13">
        <f t="shared" si="37"/>
        <v>3500</v>
      </c>
      <c r="G793" s="14">
        <f>Data_input!$F793*IF(Data_input!$E793&lt;3000,70%,60%)</f>
        <v>2100</v>
      </c>
      <c r="H793" s="14">
        <f>Data_input!$F793*10%</f>
        <v>350</v>
      </c>
      <c r="I793" s="14">
        <f>Data_input!$F793*10%</f>
        <v>350</v>
      </c>
      <c r="J793" s="14">
        <f>SUM(Table1[[#This Row],[COGS]:[OPERATIONAL COST]])</f>
        <v>2800</v>
      </c>
      <c r="K793" s="14">
        <f>Data_input!$F793-Data_input!$G793-Data_input!$H793-Data_input!$I793</f>
        <v>700</v>
      </c>
      <c r="L793" s="8" t="s">
        <v>2947</v>
      </c>
      <c r="M793" s="16" t="str">
        <f>TEXT(Table1[[#This Row],[DATE]],"mmm")</f>
        <v>Mar</v>
      </c>
      <c r="N793" s="7">
        <f t="shared" si="38"/>
        <v>2022</v>
      </c>
      <c r="O793" s="7">
        <f>IF(COUNTIF(B$4:$B793,B793)=1,1,0)</f>
        <v>1</v>
      </c>
      <c r="P793" s="8" t="s">
        <v>2919</v>
      </c>
      <c r="Q793" s="9"/>
    </row>
    <row r="794" spans="1:17" x14ac:dyDescent="0.25">
      <c r="A794" s="17">
        <v>44644</v>
      </c>
      <c r="B794" s="11" t="s">
        <v>657</v>
      </c>
      <c r="C794" s="11" t="s">
        <v>2925</v>
      </c>
      <c r="D794" s="7">
        <v>3</v>
      </c>
      <c r="E794" s="12">
        <f t="shared" si="36"/>
        <v>1200</v>
      </c>
      <c r="F794" s="13">
        <f t="shared" si="37"/>
        <v>3600</v>
      </c>
      <c r="G794" s="14">
        <f>Data_input!$F794*IF(Data_input!$E794&lt;3000,70%,60%)</f>
        <v>2520</v>
      </c>
      <c r="H794" s="14">
        <f>Data_input!$F794*10%</f>
        <v>360</v>
      </c>
      <c r="I794" s="14">
        <f>Data_input!$F794*10%</f>
        <v>360</v>
      </c>
      <c r="J794" s="14">
        <f>SUM(Table1[[#This Row],[COGS]:[OPERATIONAL COST]])</f>
        <v>3240</v>
      </c>
      <c r="K794" s="14">
        <f>Data_input!$F794-Data_input!$G794-Data_input!$H794-Data_input!$I794</f>
        <v>360</v>
      </c>
      <c r="L794" s="15" t="s">
        <v>2945</v>
      </c>
      <c r="M794" s="16" t="str">
        <f>TEXT(Table1[[#This Row],[DATE]],"mmm")</f>
        <v>Mar</v>
      </c>
      <c r="N794" s="7">
        <f t="shared" si="38"/>
        <v>2022</v>
      </c>
      <c r="O794" s="7">
        <f>IF(COUNTIF(B$4:$B794,B794)=1,1,0)</f>
        <v>1</v>
      </c>
      <c r="P794" s="8" t="s">
        <v>2918</v>
      </c>
      <c r="Q794" s="9"/>
    </row>
    <row r="795" spans="1:17" x14ac:dyDescent="0.25">
      <c r="A795" s="17">
        <v>44644</v>
      </c>
      <c r="B795" s="11" t="s">
        <v>658</v>
      </c>
      <c r="C795" s="11" t="s">
        <v>2926</v>
      </c>
      <c r="D795" s="7">
        <v>4</v>
      </c>
      <c r="E795" s="12">
        <f t="shared" si="36"/>
        <v>450</v>
      </c>
      <c r="F795" s="13">
        <f t="shared" si="37"/>
        <v>1800</v>
      </c>
      <c r="G795" s="14">
        <f>Data_input!$F795*IF(Data_input!$E795&lt;3000,70%,60%)</f>
        <v>1260</v>
      </c>
      <c r="H795" s="14">
        <f>Data_input!$F795*10%</f>
        <v>180</v>
      </c>
      <c r="I795" s="14">
        <f>Data_input!$F795*10%</f>
        <v>180</v>
      </c>
      <c r="J795" s="14">
        <f>SUM(Table1[[#This Row],[COGS]:[OPERATIONAL COST]])</f>
        <v>1620</v>
      </c>
      <c r="K795" s="14">
        <f>Data_input!$F795-Data_input!$G795-Data_input!$H795-Data_input!$I795</f>
        <v>180</v>
      </c>
      <c r="L795" s="8" t="s">
        <v>2943</v>
      </c>
      <c r="M795" s="16" t="str">
        <f>TEXT(Table1[[#This Row],[DATE]],"mmm")</f>
        <v>Mar</v>
      </c>
      <c r="N795" s="7">
        <f t="shared" si="38"/>
        <v>2022</v>
      </c>
      <c r="O795" s="7">
        <f>IF(COUNTIF(B$4:$B795,B795)=1,1,0)</f>
        <v>1</v>
      </c>
      <c r="P795" s="8" t="s">
        <v>2919</v>
      </c>
      <c r="Q795" s="9"/>
    </row>
    <row r="796" spans="1:17" x14ac:dyDescent="0.25">
      <c r="A796" s="17">
        <v>44644</v>
      </c>
      <c r="B796" s="11" t="s">
        <v>659</v>
      </c>
      <c r="C796" s="11" t="s">
        <v>2927</v>
      </c>
      <c r="D796" s="7">
        <v>6</v>
      </c>
      <c r="E796" s="12">
        <f t="shared" si="36"/>
        <v>500</v>
      </c>
      <c r="F796" s="13">
        <f t="shared" si="37"/>
        <v>3000</v>
      </c>
      <c r="G796" s="14">
        <f>Data_input!$F796*IF(Data_input!$E796&lt;3000,70%,60%)</f>
        <v>2100</v>
      </c>
      <c r="H796" s="14">
        <f>Data_input!$F796*10%</f>
        <v>300</v>
      </c>
      <c r="I796" s="14">
        <f>Data_input!$F796*10%</f>
        <v>300</v>
      </c>
      <c r="J796" s="14">
        <f>SUM(Table1[[#This Row],[COGS]:[OPERATIONAL COST]])</f>
        <v>2700</v>
      </c>
      <c r="K796" s="14">
        <f>Data_input!$F796-Data_input!$G796-Data_input!$H796-Data_input!$I796</f>
        <v>300</v>
      </c>
      <c r="L796" s="15" t="s">
        <v>2948</v>
      </c>
      <c r="M796" s="16" t="str">
        <f>TEXT(Table1[[#This Row],[DATE]],"mmm")</f>
        <v>Mar</v>
      </c>
      <c r="N796" s="7">
        <f t="shared" si="38"/>
        <v>2022</v>
      </c>
      <c r="O796" s="7">
        <f>IF(COUNTIF(B$4:$B796,B796)=1,1,0)</f>
        <v>1</v>
      </c>
      <c r="P796" s="8" t="s">
        <v>2919</v>
      </c>
      <c r="Q796" s="9"/>
    </row>
    <row r="797" spans="1:17" x14ac:dyDescent="0.25">
      <c r="A797" s="17">
        <v>44644</v>
      </c>
      <c r="B797" s="11" t="s">
        <v>660</v>
      </c>
      <c r="C797" s="11" t="s">
        <v>2928</v>
      </c>
      <c r="D797" s="7">
        <v>8</v>
      </c>
      <c r="E797" s="12">
        <f t="shared" si="36"/>
        <v>1000</v>
      </c>
      <c r="F797" s="13">
        <f t="shared" si="37"/>
        <v>8000</v>
      </c>
      <c r="G797" s="14">
        <f>Data_input!$F797*IF(Data_input!$E797&lt;3000,70%,60%)</f>
        <v>5600</v>
      </c>
      <c r="H797" s="14">
        <f>Data_input!$F797*10%</f>
        <v>800</v>
      </c>
      <c r="I797" s="14">
        <f>Data_input!$F797*10%</f>
        <v>800</v>
      </c>
      <c r="J797" s="14">
        <f>SUM(Table1[[#This Row],[COGS]:[OPERATIONAL COST]])</f>
        <v>7200</v>
      </c>
      <c r="K797" s="14">
        <f>Data_input!$F797-Data_input!$G797-Data_input!$H797-Data_input!$I797</f>
        <v>800</v>
      </c>
      <c r="L797" s="8" t="s">
        <v>2944</v>
      </c>
      <c r="M797" s="16" t="str">
        <f>TEXT(Table1[[#This Row],[DATE]],"mmm")</f>
        <v>Mar</v>
      </c>
      <c r="N797" s="7">
        <f t="shared" si="38"/>
        <v>2022</v>
      </c>
      <c r="O797" s="7">
        <f>IF(COUNTIF(B$4:$B797,B797)=1,1,0)</f>
        <v>1</v>
      </c>
      <c r="P797" s="8" t="s">
        <v>2919</v>
      </c>
      <c r="Q797" s="9"/>
    </row>
    <row r="798" spans="1:17" x14ac:dyDescent="0.25">
      <c r="A798" s="17">
        <v>44644</v>
      </c>
      <c r="B798" s="11" t="s">
        <v>661</v>
      </c>
      <c r="C798" s="11" t="s">
        <v>2928</v>
      </c>
      <c r="D798" s="7">
        <v>9</v>
      </c>
      <c r="E798" s="12">
        <f t="shared" si="36"/>
        <v>1000</v>
      </c>
      <c r="F798" s="13">
        <f t="shared" si="37"/>
        <v>9000</v>
      </c>
      <c r="G798" s="14">
        <f>Data_input!$F798*IF(Data_input!$E798&lt;3000,70%,60%)</f>
        <v>6300</v>
      </c>
      <c r="H798" s="14">
        <f>Data_input!$F798*10%</f>
        <v>900</v>
      </c>
      <c r="I798" s="14">
        <f>Data_input!$F798*10%</f>
        <v>900</v>
      </c>
      <c r="J798" s="14">
        <f>SUM(Table1[[#This Row],[COGS]:[OPERATIONAL COST]])</f>
        <v>8100</v>
      </c>
      <c r="K798" s="14">
        <f>Data_input!$F798-Data_input!$G798-Data_input!$H798-Data_input!$I798</f>
        <v>900</v>
      </c>
      <c r="L798" s="15" t="s">
        <v>2946</v>
      </c>
      <c r="M798" s="16" t="str">
        <f>TEXT(Table1[[#This Row],[DATE]],"mmm")</f>
        <v>Mar</v>
      </c>
      <c r="N798" s="7">
        <f t="shared" si="38"/>
        <v>2022</v>
      </c>
      <c r="O798" s="7">
        <f>IF(COUNTIF(B$4:$B798,B798)=1,1,0)</f>
        <v>1</v>
      </c>
      <c r="P798" s="8" t="s">
        <v>2918</v>
      </c>
      <c r="Q798" s="9"/>
    </row>
    <row r="799" spans="1:17" x14ac:dyDescent="0.25">
      <c r="A799" s="17">
        <v>44644</v>
      </c>
      <c r="B799" s="11" t="s">
        <v>662</v>
      </c>
      <c r="C799" s="11" t="s">
        <v>2930</v>
      </c>
      <c r="D799" s="7">
        <v>1</v>
      </c>
      <c r="E799" s="12">
        <f t="shared" si="36"/>
        <v>4000</v>
      </c>
      <c r="F799" s="13">
        <f t="shared" si="37"/>
        <v>4000</v>
      </c>
      <c r="G799" s="14">
        <f>Data_input!$F799*IF(Data_input!$E799&lt;3000,70%,60%)</f>
        <v>2400</v>
      </c>
      <c r="H799" s="14">
        <f>Data_input!$F799*10%</f>
        <v>400</v>
      </c>
      <c r="I799" s="14">
        <f>Data_input!$F799*10%</f>
        <v>400</v>
      </c>
      <c r="J799" s="14">
        <f>SUM(Table1[[#This Row],[COGS]:[OPERATIONAL COST]])</f>
        <v>3200</v>
      </c>
      <c r="K799" s="14">
        <f>Data_input!$F799-Data_input!$G799-Data_input!$H799-Data_input!$I799</f>
        <v>800</v>
      </c>
      <c r="L799" s="8" t="s">
        <v>2948</v>
      </c>
      <c r="M799" s="16" t="str">
        <f>TEXT(Table1[[#This Row],[DATE]],"mmm")</f>
        <v>Mar</v>
      </c>
      <c r="N799" s="7">
        <f t="shared" si="38"/>
        <v>2022</v>
      </c>
      <c r="O799" s="7">
        <f>IF(COUNTIF(B$4:$B799,B799)=1,1,0)</f>
        <v>1</v>
      </c>
      <c r="P799" s="8" t="s">
        <v>2919</v>
      </c>
      <c r="Q799" s="9"/>
    </row>
    <row r="800" spans="1:17" x14ac:dyDescent="0.25">
      <c r="A800" s="17">
        <v>44644</v>
      </c>
      <c r="B800" s="11" t="s">
        <v>662</v>
      </c>
      <c r="C800" s="11" t="s">
        <v>2920</v>
      </c>
      <c r="D800" s="7">
        <v>12</v>
      </c>
      <c r="E800" s="12">
        <f t="shared" si="36"/>
        <v>1000</v>
      </c>
      <c r="F800" s="13">
        <f t="shared" si="37"/>
        <v>12000</v>
      </c>
      <c r="G800" s="14">
        <f>Data_input!$F800*IF(Data_input!$E800&lt;3000,70%,60%)</f>
        <v>8400</v>
      </c>
      <c r="H800" s="14">
        <f>Data_input!$F800*10%</f>
        <v>1200</v>
      </c>
      <c r="I800" s="14">
        <f>Data_input!$F800*10%</f>
        <v>1200</v>
      </c>
      <c r="J800" s="14">
        <f>SUM(Table1[[#This Row],[COGS]:[OPERATIONAL COST]])</f>
        <v>10800</v>
      </c>
      <c r="K800" s="14">
        <f>Data_input!$F800-Data_input!$G800-Data_input!$H800-Data_input!$I800</f>
        <v>1200</v>
      </c>
      <c r="L800" s="15" t="s">
        <v>2948</v>
      </c>
      <c r="M800" s="16" t="str">
        <f>TEXT(Table1[[#This Row],[DATE]],"mmm")</f>
        <v>Mar</v>
      </c>
      <c r="N800" s="7">
        <f t="shared" si="38"/>
        <v>2022</v>
      </c>
      <c r="O800" s="7">
        <f>IF(COUNTIF(B$4:$B800,B800)=1,1,0)</f>
        <v>0</v>
      </c>
      <c r="P800" s="8" t="s">
        <v>2919</v>
      </c>
      <c r="Q800" s="9"/>
    </row>
    <row r="801" spans="1:17" x14ac:dyDescent="0.25">
      <c r="A801" s="17">
        <v>44644</v>
      </c>
      <c r="B801" s="11" t="s">
        <v>662</v>
      </c>
      <c r="C801" s="11" t="s">
        <v>2923</v>
      </c>
      <c r="D801" s="7">
        <v>5</v>
      </c>
      <c r="E801" s="12">
        <f t="shared" si="36"/>
        <v>2500</v>
      </c>
      <c r="F801" s="13">
        <f t="shared" si="37"/>
        <v>12500</v>
      </c>
      <c r="G801" s="14">
        <f>Data_input!$F801*IF(Data_input!$E801&lt;3000,70%,60%)</f>
        <v>8750</v>
      </c>
      <c r="H801" s="14">
        <f>Data_input!$F801*10%</f>
        <v>1250</v>
      </c>
      <c r="I801" s="14">
        <f>Data_input!$F801*10%</f>
        <v>1250</v>
      </c>
      <c r="J801" s="14">
        <f>SUM(Table1[[#This Row],[COGS]:[OPERATIONAL COST]])</f>
        <v>11250</v>
      </c>
      <c r="K801" s="14">
        <f>Data_input!$F801-Data_input!$G801-Data_input!$H801-Data_input!$I801</f>
        <v>1250</v>
      </c>
      <c r="L801" s="8" t="s">
        <v>2948</v>
      </c>
      <c r="M801" s="16" t="str">
        <f>TEXT(Table1[[#This Row],[DATE]],"mmm")</f>
        <v>Mar</v>
      </c>
      <c r="N801" s="7">
        <f t="shared" si="38"/>
        <v>2022</v>
      </c>
      <c r="O801" s="7">
        <f>IF(COUNTIF(B$4:$B801,B801)=1,1,0)</f>
        <v>0</v>
      </c>
      <c r="P801" s="8" t="s">
        <v>2919</v>
      </c>
      <c r="Q801" s="9"/>
    </row>
    <row r="802" spans="1:17" x14ac:dyDescent="0.25">
      <c r="A802" s="17">
        <v>44645</v>
      </c>
      <c r="B802" s="11" t="s">
        <v>663</v>
      </c>
      <c r="C802" s="11" t="s">
        <v>2920</v>
      </c>
      <c r="D802" s="7">
        <v>16</v>
      </c>
      <c r="E802" s="12">
        <f t="shared" si="36"/>
        <v>1000</v>
      </c>
      <c r="F802" s="13">
        <f t="shared" si="37"/>
        <v>16000</v>
      </c>
      <c r="G802" s="14">
        <f>Data_input!$F802*IF(Data_input!$E802&lt;3000,70%,60%)</f>
        <v>11200</v>
      </c>
      <c r="H802" s="14">
        <f>Data_input!$F802*10%</f>
        <v>1600</v>
      </c>
      <c r="I802" s="14">
        <f>Data_input!$F802*10%</f>
        <v>1600</v>
      </c>
      <c r="J802" s="14">
        <f>SUM(Table1[[#This Row],[COGS]:[OPERATIONAL COST]])</f>
        <v>14400</v>
      </c>
      <c r="K802" s="14">
        <f>Data_input!$F802-Data_input!$G802-Data_input!$H802-Data_input!$I802</f>
        <v>1600</v>
      </c>
      <c r="L802" s="15" t="s">
        <v>2945</v>
      </c>
      <c r="M802" s="16" t="str">
        <f>TEXT(Table1[[#This Row],[DATE]],"mmm")</f>
        <v>Mar</v>
      </c>
      <c r="N802" s="7">
        <f t="shared" si="38"/>
        <v>2022</v>
      </c>
      <c r="O802" s="7">
        <f>IF(COUNTIF(B$4:$B802,B802)=1,1,0)</f>
        <v>1</v>
      </c>
      <c r="P802" s="8" t="s">
        <v>2919</v>
      </c>
      <c r="Q802" s="9"/>
    </row>
    <row r="803" spans="1:17" x14ac:dyDescent="0.25">
      <c r="A803" s="17">
        <v>44645</v>
      </c>
      <c r="B803" s="11" t="s">
        <v>664</v>
      </c>
      <c r="C803" s="11" t="s">
        <v>2923</v>
      </c>
      <c r="D803" s="7">
        <v>1</v>
      </c>
      <c r="E803" s="12">
        <f t="shared" si="36"/>
        <v>2500</v>
      </c>
      <c r="F803" s="13">
        <f t="shared" si="37"/>
        <v>2500</v>
      </c>
      <c r="G803" s="14">
        <f>Data_input!$F803*IF(Data_input!$E803&lt;3000,70%,60%)</f>
        <v>1750</v>
      </c>
      <c r="H803" s="14">
        <f>Data_input!$F803*10%</f>
        <v>250</v>
      </c>
      <c r="I803" s="14">
        <f>Data_input!$F803*10%</f>
        <v>250</v>
      </c>
      <c r="J803" s="14">
        <f>SUM(Table1[[#This Row],[COGS]:[OPERATIONAL COST]])</f>
        <v>2250</v>
      </c>
      <c r="K803" s="14">
        <f>Data_input!$F803-Data_input!$G803-Data_input!$H803-Data_input!$I803</f>
        <v>250</v>
      </c>
      <c r="L803" s="8" t="s">
        <v>2943</v>
      </c>
      <c r="M803" s="16" t="str">
        <f>TEXT(Table1[[#This Row],[DATE]],"mmm")</f>
        <v>Mar</v>
      </c>
      <c r="N803" s="7">
        <f t="shared" si="38"/>
        <v>2022</v>
      </c>
      <c r="O803" s="7">
        <f>IF(COUNTIF(B$4:$B803,B803)=1,1,0)</f>
        <v>1</v>
      </c>
      <c r="P803" s="8" t="s">
        <v>2918</v>
      </c>
      <c r="Q803" s="9"/>
    </row>
    <row r="804" spans="1:17" x14ac:dyDescent="0.25">
      <c r="A804" s="17">
        <v>44645</v>
      </c>
      <c r="B804" s="11" t="s">
        <v>665</v>
      </c>
      <c r="C804" s="11" t="s">
        <v>2930</v>
      </c>
      <c r="D804" s="7">
        <v>1</v>
      </c>
      <c r="E804" s="12">
        <f t="shared" si="36"/>
        <v>4000</v>
      </c>
      <c r="F804" s="13">
        <f t="shared" si="37"/>
        <v>4000</v>
      </c>
      <c r="G804" s="14">
        <f>Data_input!$F804*IF(Data_input!$E804&lt;3000,70%,60%)</f>
        <v>2400</v>
      </c>
      <c r="H804" s="14">
        <f>Data_input!$F804*10%</f>
        <v>400</v>
      </c>
      <c r="I804" s="14">
        <f>Data_input!$F804*10%</f>
        <v>400</v>
      </c>
      <c r="J804" s="14">
        <f>SUM(Table1[[#This Row],[COGS]:[OPERATIONAL COST]])</f>
        <v>3200</v>
      </c>
      <c r="K804" s="14">
        <f>Data_input!$F804-Data_input!$G804-Data_input!$H804-Data_input!$I804</f>
        <v>800</v>
      </c>
      <c r="L804" s="15" t="s">
        <v>2948</v>
      </c>
      <c r="M804" s="16" t="str">
        <f>TEXT(Table1[[#This Row],[DATE]],"mmm")</f>
        <v>Mar</v>
      </c>
      <c r="N804" s="7">
        <f t="shared" si="38"/>
        <v>2022</v>
      </c>
      <c r="O804" s="7">
        <f>IF(COUNTIF(B$4:$B804,B804)=1,1,0)</f>
        <v>1</v>
      </c>
      <c r="P804" s="8" t="s">
        <v>2919</v>
      </c>
      <c r="Q804" s="9"/>
    </row>
    <row r="805" spans="1:17" x14ac:dyDescent="0.25">
      <c r="A805" s="17">
        <v>44645</v>
      </c>
      <c r="B805" s="11" t="s">
        <v>666</v>
      </c>
      <c r="C805" s="11" t="s">
        <v>2924</v>
      </c>
      <c r="D805" s="7">
        <v>1</v>
      </c>
      <c r="E805" s="12">
        <f t="shared" si="36"/>
        <v>3500</v>
      </c>
      <c r="F805" s="13">
        <f t="shared" si="37"/>
        <v>3500</v>
      </c>
      <c r="G805" s="14">
        <f>Data_input!$F805*IF(Data_input!$E805&lt;3000,70%,60%)</f>
        <v>2100</v>
      </c>
      <c r="H805" s="14">
        <f>Data_input!$F805*10%</f>
        <v>350</v>
      </c>
      <c r="I805" s="14">
        <f>Data_input!$F805*10%</f>
        <v>350</v>
      </c>
      <c r="J805" s="14">
        <f>SUM(Table1[[#This Row],[COGS]:[OPERATIONAL COST]])</f>
        <v>2800</v>
      </c>
      <c r="K805" s="14">
        <f>Data_input!$F805-Data_input!$G805-Data_input!$H805-Data_input!$I805</f>
        <v>700</v>
      </c>
      <c r="L805" s="8" t="s">
        <v>2944</v>
      </c>
      <c r="M805" s="16" t="str">
        <f>TEXT(Table1[[#This Row],[DATE]],"mmm")</f>
        <v>Mar</v>
      </c>
      <c r="N805" s="7">
        <f t="shared" si="38"/>
        <v>2022</v>
      </c>
      <c r="O805" s="7">
        <f>IF(COUNTIF(B$4:$B805,B805)=1,1,0)</f>
        <v>1</v>
      </c>
      <c r="P805" s="8" t="s">
        <v>2919</v>
      </c>
      <c r="Q805" s="9"/>
    </row>
    <row r="806" spans="1:17" x14ac:dyDescent="0.25">
      <c r="A806" s="17">
        <v>44645</v>
      </c>
      <c r="B806" s="11" t="s">
        <v>667</v>
      </c>
      <c r="C806" s="11" t="s">
        <v>2925</v>
      </c>
      <c r="D806" s="7">
        <v>5</v>
      </c>
      <c r="E806" s="12">
        <f t="shared" si="36"/>
        <v>1200</v>
      </c>
      <c r="F806" s="13">
        <f t="shared" si="37"/>
        <v>6000</v>
      </c>
      <c r="G806" s="14">
        <f>Data_input!$F806*IF(Data_input!$E806&lt;3000,70%,60%)</f>
        <v>4200</v>
      </c>
      <c r="H806" s="14">
        <f>Data_input!$F806*10%</f>
        <v>600</v>
      </c>
      <c r="I806" s="14">
        <f>Data_input!$F806*10%</f>
        <v>600</v>
      </c>
      <c r="J806" s="14">
        <f>SUM(Table1[[#This Row],[COGS]:[OPERATIONAL COST]])</f>
        <v>5400</v>
      </c>
      <c r="K806" s="14">
        <f>Data_input!$F806-Data_input!$G806-Data_input!$H806-Data_input!$I806</f>
        <v>600</v>
      </c>
      <c r="L806" s="15" t="s">
        <v>2945</v>
      </c>
      <c r="M806" s="16" t="str">
        <f>TEXT(Table1[[#This Row],[DATE]],"mmm")</f>
        <v>Mar</v>
      </c>
      <c r="N806" s="7">
        <f t="shared" si="38"/>
        <v>2022</v>
      </c>
      <c r="O806" s="7">
        <f>IF(COUNTIF(B$4:$B806,B806)=1,1,0)</f>
        <v>1</v>
      </c>
      <c r="P806" s="8" t="s">
        <v>2919</v>
      </c>
      <c r="Q806" s="9"/>
    </row>
    <row r="807" spans="1:17" x14ac:dyDescent="0.25">
      <c r="A807" s="17">
        <v>44645</v>
      </c>
      <c r="B807" s="11" t="s">
        <v>668</v>
      </c>
      <c r="C807" s="11" t="s">
        <v>2926</v>
      </c>
      <c r="D807" s="7">
        <v>7</v>
      </c>
      <c r="E807" s="12">
        <f t="shared" si="36"/>
        <v>450</v>
      </c>
      <c r="F807" s="13">
        <f t="shared" si="37"/>
        <v>3150</v>
      </c>
      <c r="G807" s="14">
        <f>Data_input!$F807*IF(Data_input!$E807&lt;3000,70%,60%)</f>
        <v>2205</v>
      </c>
      <c r="H807" s="14">
        <f>Data_input!$F807*10%</f>
        <v>315</v>
      </c>
      <c r="I807" s="14">
        <f>Data_input!$F807*10%</f>
        <v>315</v>
      </c>
      <c r="J807" s="14">
        <f>SUM(Table1[[#This Row],[COGS]:[OPERATIONAL COST]])</f>
        <v>2835</v>
      </c>
      <c r="K807" s="14">
        <f>Data_input!$F807-Data_input!$G807-Data_input!$H807-Data_input!$I807</f>
        <v>315</v>
      </c>
      <c r="L807" s="8" t="s">
        <v>2943</v>
      </c>
      <c r="M807" s="16" t="str">
        <f>TEXT(Table1[[#This Row],[DATE]],"mmm")</f>
        <v>Mar</v>
      </c>
      <c r="N807" s="7">
        <f t="shared" si="38"/>
        <v>2022</v>
      </c>
      <c r="O807" s="7">
        <f>IF(COUNTIF(B$4:$B807,B807)=1,1,0)</f>
        <v>1</v>
      </c>
      <c r="P807" s="8" t="s">
        <v>2918</v>
      </c>
      <c r="Q807" s="9"/>
    </row>
    <row r="808" spans="1:17" x14ac:dyDescent="0.25">
      <c r="A808" s="17">
        <v>44645</v>
      </c>
      <c r="B808" s="11" t="s">
        <v>669</v>
      </c>
      <c r="C808" s="11" t="s">
        <v>2920</v>
      </c>
      <c r="D808" s="7">
        <v>8</v>
      </c>
      <c r="E808" s="12">
        <f t="shared" si="36"/>
        <v>1000</v>
      </c>
      <c r="F808" s="13">
        <f t="shared" si="37"/>
        <v>8000</v>
      </c>
      <c r="G808" s="14">
        <f>Data_input!$F808*IF(Data_input!$E808&lt;3000,70%,60%)</f>
        <v>5600</v>
      </c>
      <c r="H808" s="14">
        <f>Data_input!$F808*10%</f>
        <v>800</v>
      </c>
      <c r="I808" s="14">
        <f>Data_input!$F808*10%</f>
        <v>800</v>
      </c>
      <c r="J808" s="14">
        <f>SUM(Table1[[#This Row],[COGS]:[OPERATIONAL COST]])</f>
        <v>7200</v>
      </c>
      <c r="K808" s="14">
        <f>Data_input!$F808-Data_input!$G808-Data_input!$H808-Data_input!$I808</f>
        <v>800</v>
      </c>
      <c r="L808" s="15" t="s">
        <v>2948</v>
      </c>
      <c r="M808" s="16" t="str">
        <f>TEXT(Table1[[#This Row],[DATE]],"mmm")</f>
        <v>Mar</v>
      </c>
      <c r="N808" s="7">
        <f t="shared" si="38"/>
        <v>2022</v>
      </c>
      <c r="O808" s="7">
        <f>IF(COUNTIF(B$4:$B808,B808)=1,1,0)</f>
        <v>1</v>
      </c>
      <c r="P808" s="8" t="s">
        <v>2918</v>
      </c>
      <c r="Q808" s="9"/>
    </row>
    <row r="809" spans="1:17" x14ac:dyDescent="0.25">
      <c r="A809" s="17">
        <v>44645</v>
      </c>
      <c r="B809" s="11" t="s">
        <v>670</v>
      </c>
      <c r="C809" s="11" t="s">
        <v>2930</v>
      </c>
      <c r="D809" s="7">
        <v>1</v>
      </c>
      <c r="E809" s="12">
        <f t="shared" si="36"/>
        <v>4000</v>
      </c>
      <c r="F809" s="13">
        <f t="shared" si="37"/>
        <v>4000</v>
      </c>
      <c r="G809" s="14">
        <f>Data_input!$F809*IF(Data_input!$E809&lt;3000,70%,60%)</f>
        <v>2400</v>
      </c>
      <c r="H809" s="14">
        <f>Data_input!$F809*10%</f>
        <v>400</v>
      </c>
      <c r="I809" s="14">
        <f>Data_input!$F809*10%</f>
        <v>400</v>
      </c>
      <c r="J809" s="14">
        <f>SUM(Table1[[#This Row],[COGS]:[OPERATIONAL COST]])</f>
        <v>3200</v>
      </c>
      <c r="K809" s="14">
        <f>Data_input!$F809-Data_input!$G809-Data_input!$H809-Data_input!$I809</f>
        <v>800</v>
      </c>
      <c r="L809" s="8" t="s">
        <v>2944</v>
      </c>
      <c r="M809" s="16" t="str">
        <f>TEXT(Table1[[#This Row],[DATE]],"mmm")</f>
        <v>Mar</v>
      </c>
      <c r="N809" s="7">
        <f t="shared" si="38"/>
        <v>2022</v>
      </c>
      <c r="O809" s="7">
        <f>IF(COUNTIF(B$4:$B809,B809)=1,1,0)</f>
        <v>1</v>
      </c>
      <c r="P809" s="8" t="s">
        <v>2919</v>
      </c>
      <c r="Q809" s="9"/>
    </row>
    <row r="810" spans="1:17" x14ac:dyDescent="0.25">
      <c r="A810" s="17">
        <v>44646</v>
      </c>
      <c r="B810" s="11" t="s">
        <v>671</v>
      </c>
      <c r="C810" s="11" t="s">
        <v>2923</v>
      </c>
      <c r="D810" s="7">
        <v>1</v>
      </c>
      <c r="E810" s="12">
        <f t="shared" si="36"/>
        <v>2500</v>
      </c>
      <c r="F810" s="13">
        <f t="shared" si="37"/>
        <v>2500</v>
      </c>
      <c r="G810" s="14">
        <f>Data_input!$F810*IF(Data_input!$E810&lt;3000,70%,60%)</f>
        <v>1750</v>
      </c>
      <c r="H810" s="14">
        <f>Data_input!$F810*10%</f>
        <v>250</v>
      </c>
      <c r="I810" s="14">
        <f>Data_input!$F810*10%</f>
        <v>250</v>
      </c>
      <c r="J810" s="14">
        <f>SUM(Table1[[#This Row],[COGS]:[OPERATIONAL COST]])</f>
        <v>2250</v>
      </c>
      <c r="K810" s="14">
        <f>Data_input!$F810-Data_input!$G810-Data_input!$H810-Data_input!$I810</f>
        <v>250</v>
      </c>
      <c r="L810" s="15" t="s">
        <v>2946</v>
      </c>
      <c r="M810" s="16" t="str">
        <f>TEXT(Table1[[#This Row],[DATE]],"mmm")</f>
        <v>Mar</v>
      </c>
      <c r="N810" s="7">
        <f t="shared" si="38"/>
        <v>2022</v>
      </c>
      <c r="O810" s="7">
        <f>IF(COUNTIF(B$4:$B810,B810)=1,1,0)</f>
        <v>1</v>
      </c>
      <c r="P810" s="8" t="s">
        <v>2919</v>
      </c>
      <c r="Q810" s="9"/>
    </row>
    <row r="811" spans="1:17" x14ac:dyDescent="0.25">
      <c r="A811" s="17">
        <v>44646</v>
      </c>
      <c r="B811" s="11" t="s">
        <v>672</v>
      </c>
      <c r="C811" s="11" t="s">
        <v>2924</v>
      </c>
      <c r="D811" s="7">
        <v>1</v>
      </c>
      <c r="E811" s="12">
        <f t="shared" si="36"/>
        <v>3500</v>
      </c>
      <c r="F811" s="13">
        <f t="shared" si="37"/>
        <v>3500</v>
      </c>
      <c r="G811" s="14">
        <f>Data_input!$F811*IF(Data_input!$E811&lt;3000,70%,60%)</f>
        <v>2100</v>
      </c>
      <c r="H811" s="14">
        <f>Data_input!$F811*10%</f>
        <v>350</v>
      </c>
      <c r="I811" s="14">
        <f>Data_input!$F811*10%</f>
        <v>350</v>
      </c>
      <c r="J811" s="14">
        <f>SUM(Table1[[#This Row],[COGS]:[OPERATIONAL COST]])</f>
        <v>2800</v>
      </c>
      <c r="K811" s="14">
        <f>Data_input!$F811-Data_input!$G811-Data_input!$H811-Data_input!$I811</f>
        <v>700</v>
      </c>
      <c r="L811" s="8" t="s">
        <v>2947</v>
      </c>
      <c r="M811" s="16" t="str">
        <f>TEXT(Table1[[#This Row],[DATE]],"mmm")</f>
        <v>Mar</v>
      </c>
      <c r="N811" s="7">
        <f t="shared" si="38"/>
        <v>2022</v>
      </c>
      <c r="O811" s="7">
        <f>IF(COUNTIF(B$4:$B811,B811)=1,1,0)</f>
        <v>1</v>
      </c>
      <c r="P811" s="8" t="s">
        <v>2919</v>
      </c>
      <c r="Q811" s="9"/>
    </row>
    <row r="812" spans="1:17" x14ac:dyDescent="0.25">
      <c r="A812" s="17">
        <v>44646</v>
      </c>
      <c r="B812" s="11" t="s">
        <v>673</v>
      </c>
      <c r="C812" s="11" t="s">
        <v>2928</v>
      </c>
      <c r="D812" s="7">
        <v>3</v>
      </c>
      <c r="E812" s="12">
        <f t="shared" si="36"/>
        <v>1000</v>
      </c>
      <c r="F812" s="13">
        <f t="shared" si="37"/>
        <v>3000</v>
      </c>
      <c r="G812" s="14">
        <f>Data_input!$F812*IF(Data_input!$E812&lt;3000,70%,60%)</f>
        <v>2100</v>
      </c>
      <c r="H812" s="14">
        <f>Data_input!$F812*10%</f>
        <v>300</v>
      </c>
      <c r="I812" s="14">
        <f>Data_input!$F812*10%</f>
        <v>300</v>
      </c>
      <c r="J812" s="14">
        <f>SUM(Table1[[#This Row],[COGS]:[OPERATIONAL COST]])</f>
        <v>2700</v>
      </c>
      <c r="K812" s="14">
        <f>Data_input!$F812-Data_input!$G812-Data_input!$H812-Data_input!$I812</f>
        <v>300</v>
      </c>
      <c r="L812" s="15" t="s">
        <v>2945</v>
      </c>
      <c r="M812" s="16" t="str">
        <f>TEXT(Table1[[#This Row],[DATE]],"mmm")</f>
        <v>Mar</v>
      </c>
      <c r="N812" s="7">
        <f t="shared" si="38"/>
        <v>2022</v>
      </c>
      <c r="O812" s="7">
        <f>IF(COUNTIF(B$4:$B812,B812)=1,1,0)</f>
        <v>1</v>
      </c>
      <c r="P812" s="8" t="s">
        <v>2918</v>
      </c>
      <c r="Q812" s="9"/>
    </row>
    <row r="813" spans="1:17" x14ac:dyDescent="0.25">
      <c r="A813" s="17">
        <v>44646</v>
      </c>
      <c r="B813" s="11" t="s">
        <v>674</v>
      </c>
      <c r="C813" s="11" t="s">
        <v>2926</v>
      </c>
      <c r="D813" s="7">
        <v>4</v>
      </c>
      <c r="E813" s="12">
        <f t="shared" si="36"/>
        <v>450</v>
      </c>
      <c r="F813" s="13">
        <f t="shared" si="37"/>
        <v>1800</v>
      </c>
      <c r="G813" s="14">
        <f>Data_input!$F813*IF(Data_input!$E813&lt;3000,70%,60%)</f>
        <v>1260</v>
      </c>
      <c r="H813" s="14">
        <f>Data_input!$F813*10%</f>
        <v>180</v>
      </c>
      <c r="I813" s="14">
        <f>Data_input!$F813*10%</f>
        <v>180</v>
      </c>
      <c r="J813" s="14">
        <f>SUM(Table1[[#This Row],[COGS]:[OPERATIONAL COST]])</f>
        <v>1620</v>
      </c>
      <c r="K813" s="14">
        <f>Data_input!$F813-Data_input!$G813-Data_input!$H813-Data_input!$I813</f>
        <v>180</v>
      </c>
      <c r="L813" s="8" t="s">
        <v>2943</v>
      </c>
      <c r="M813" s="16" t="str">
        <f>TEXT(Table1[[#This Row],[DATE]],"mmm")</f>
        <v>Mar</v>
      </c>
      <c r="N813" s="7">
        <f t="shared" si="38"/>
        <v>2022</v>
      </c>
      <c r="O813" s="7">
        <f>IF(COUNTIF(B$4:$B813,B813)=1,1,0)</f>
        <v>1</v>
      </c>
      <c r="P813" s="8" t="s">
        <v>2919</v>
      </c>
      <c r="Q813" s="9"/>
    </row>
    <row r="814" spans="1:17" x14ac:dyDescent="0.25">
      <c r="A814" s="17">
        <v>44646</v>
      </c>
      <c r="B814" s="11" t="s">
        <v>675</v>
      </c>
      <c r="C814" s="11" t="s">
        <v>2927</v>
      </c>
      <c r="D814" s="7">
        <v>4</v>
      </c>
      <c r="E814" s="12">
        <f t="shared" si="36"/>
        <v>500</v>
      </c>
      <c r="F814" s="13">
        <f t="shared" si="37"/>
        <v>2000</v>
      </c>
      <c r="G814" s="14">
        <f>Data_input!$F814*IF(Data_input!$E814&lt;3000,70%,60%)</f>
        <v>1400</v>
      </c>
      <c r="H814" s="14">
        <f>Data_input!$F814*10%</f>
        <v>200</v>
      </c>
      <c r="I814" s="14">
        <f>Data_input!$F814*10%</f>
        <v>200</v>
      </c>
      <c r="J814" s="14">
        <f>SUM(Table1[[#This Row],[COGS]:[OPERATIONAL COST]])</f>
        <v>1800</v>
      </c>
      <c r="K814" s="14">
        <f>Data_input!$F814-Data_input!$G814-Data_input!$H814-Data_input!$I814</f>
        <v>200</v>
      </c>
      <c r="L814" s="15" t="s">
        <v>2948</v>
      </c>
      <c r="M814" s="16" t="str">
        <f>TEXT(Table1[[#This Row],[DATE]],"mmm")</f>
        <v>Mar</v>
      </c>
      <c r="N814" s="7">
        <f t="shared" si="38"/>
        <v>2022</v>
      </c>
      <c r="O814" s="7">
        <f>IF(COUNTIF(B$4:$B814,B814)=1,1,0)</f>
        <v>1</v>
      </c>
      <c r="P814" s="8" t="s">
        <v>2919</v>
      </c>
      <c r="Q814" s="9"/>
    </row>
    <row r="815" spans="1:17" x14ac:dyDescent="0.25">
      <c r="A815" s="17">
        <v>44646</v>
      </c>
      <c r="B815" s="11" t="s">
        <v>676</v>
      </c>
      <c r="C815" s="11" t="s">
        <v>2927</v>
      </c>
      <c r="D815" s="7">
        <v>1</v>
      </c>
      <c r="E815" s="12">
        <f t="shared" si="36"/>
        <v>500</v>
      </c>
      <c r="F815" s="13">
        <f t="shared" si="37"/>
        <v>500</v>
      </c>
      <c r="G815" s="14">
        <f>Data_input!$F815*IF(Data_input!$E815&lt;3000,70%,60%)</f>
        <v>350</v>
      </c>
      <c r="H815" s="14">
        <f>Data_input!$F815*10%</f>
        <v>50</v>
      </c>
      <c r="I815" s="14">
        <f>Data_input!$F815*10%</f>
        <v>50</v>
      </c>
      <c r="J815" s="14">
        <f>SUM(Table1[[#This Row],[COGS]:[OPERATIONAL COST]])</f>
        <v>450</v>
      </c>
      <c r="K815" s="14">
        <f>Data_input!$F815-Data_input!$G815-Data_input!$H815-Data_input!$I815</f>
        <v>50</v>
      </c>
      <c r="L815" s="8" t="s">
        <v>2944</v>
      </c>
      <c r="M815" s="16" t="str">
        <f>TEXT(Table1[[#This Row],[DATE]],"mmm")</f>
        <v>Mar</v>
      </c>
      <c r="N815" s="7">
        <f t="shared" si="38"/>
        <v>2022</v>
      </c>
      <c r="O815" s="7">
        <f>IF(COUNTIF(B$4:$B815,B815)=1,1,0)</f>
        <v>1</v>
      </c>
      <c r="P815" s="8" t="s">
        <v>2919</v>
      </c>
      <c r="Q815" s="9"/>
    </row>
    <row r="816" spans="1:17" x14ac:dyDescent="0.25">
      <c r="A816" s="17">
        <v>44646</v>
      </c>
      <c r="B816" s="11" t="s">
        <v>677</v>
      </c>
      <c r="C816" s="11" t="s">
        <v>2920</v>
      </c>
      <c r="D816" s="7">
        <v>1</v>
      </c>
      <c r="E816" s="12">
        <f t="shared" si="36"/>
        <v>1000</v>
      </c>
      <c r="F816" s="13">
        <f t="shared" si="37"/>
        <v>1000</v>
      </c>
      <c r="G816" s="14">
        <f>Data_input!$F816*IF(Data_input!$E816&lt;3000,70%,60%)</f>
        <v>700</v>
      </c>
      <c r="H816" s="14">
        <f>Data_input!$F816*10%</f>
        <v>100</v>
      </c>
      <c r="I816" s="14">
        <f>Data_input!$F816*10%</f>
        <v>100</v>
      </c>
      <c r="J816" s="14">
        <f>SUM(Table1[[#This Row],[COGS]:[OPERATIONAL COST]])</f>
        <v>900</v>
      </c>
      <c r="K816" s="14">
        <f>Data_input!$F816-Data_input!$G816-Data_input!$H816-Data_input!$I816</f>
        <v>100</v>
      </c>
      <c r="L816" s="15" t="s">
        <v>2946</v>
      </c>
      <c r="M816" s="16" t="str">
        <f>TEXT(Table1[[#This Row],[DATE]],"mmm")</f>
        <v>Mar</v>
      </c>
      <c r="N816" s="7">
        <f t="shared" si="38"/>
        <v>2022</v>
      </c>
      <c r="O816" s="7">
        <f>IF(COUNTIF(B$4:$B816,B816)=1,1,0)</f>
        <v>1</v>
      </c>
      <c r="P816" s="8" t="s">
        <v>2918</v>
      </c>
      <c r="Q816" s="9"/>
    </row>
    <row r="817" spans="1:17" x14ac:dyDescent="0.25">
      <c r="A817" s="17">
        <v>44646</v>
      </c>
      <c r="B817" s="11" t="s">
        <v>678</v>
      </c>
      <c r="C817" s="11" t="s">
        <v>2924</v>
      </c>
      <c r="D817" s="7">
        <v>1</v>
      </c>
      <c r="E817" s="12">
        <f t="shared" si="36"/>
        <v>3500</v>
      </c>
      <c r="F817" s="13">
        <f t="shared" si="37"/>
        <v>3500</v>
      </c>
      <c r="G817" s="14">
        <f>Data_input!$F817*IF(Data_input!$E817&lt;3000,70%,60%)</f>
        <v>2100</v>
      </c>
      <c r="H817" s="14">
        <f>Data_input!$F817*10%</f>
        <v>350</v>
      </c>
      <c r="I817" s="14">
        <f>Data_input!$F817*10%</f>
        <v>350</v>
      </c>
      <c r="J817" s="14">
        <f>SUM(Table1[[#This Row],[COGS]:[OPERATIONAL COST]])</f>
        <v>2800</v>
      </c>
      <c r="K817" s="14">
        <f>Data_input!$F817-Data_input!$G817-Data_input!$H817-Data_input!$I817</f>
        <v>700</v>
      </c>
      <c r="L817" s="8" t="s">
        <v>2945</v>
      </c>
      <c r="M817" s="16" t="str">
        <f>TEXT(Table1[[#This Row],[DATE]],"mmm")</f>
        <v>Mar</v>
      </c>
      <c r="N817" s="7">
        <f t="shared" si="38"/>
        <v>2022</v>
      </c>
      <c r="O817" s="7">
        <f>IF(COUNTIF(B$4:$B817,B817)=1,1,0)</f>
        <v>1</v>
      </c>
      <c r="P817" s="8" t="s">
        <v>2919</v>
      </c>
      <c r="Q817" s="9"/>
    </row>
    <row r="818" spans="1:17" x14ac:dyDescent="0.25">
      <c r="A818" s="17">
        <v>44646</v>
      </c>
      <c r="B818" s="11" t="s">
        <v>678</v>
      </c>
      <c r="C818" s="11" t="s">
        <v>2923</v>
      </c>
      <c r="D818" s="7">
        <v>2</v>
      </c>
      <c r="E818" s="12">
        <f t="shared" si="36"/>
        <v>2500</v>
      </c>
      <c r="F818" s="13">
        <f t="shared" si="37"/>
        <v>5000</v>
      </c>
      <c r="G818" s="14">
        <f>Data_input!$F818*IF(Data_input!$E818&lt;3000,70%,60%)</f>
        <v>3500</v>
      </c>
      <c r="H818" s="14">
        <f>Data_input!$F818*10%</f>
        <v>500</v>
      </c>
      <c r="I818" s="14">
        <f>Data_input!$F818*10%</f>
        <v>500</v>
      </c>
      <c r="J818" s="14">
        <f>SUM(Table1[[#This Row],[COGS]:[OPERATIONAL COST]])</f>
        <v>4500</v>
      </c>
      <c r="K818" s="14">
        <f>Data_input!$F818-Data_input!$G818-Data_input!$H818-Data_input!$I818</f>
        <v>500</v>
      </c>
      <c r="L818" s="15" t="s">
        <v>2945</v>
      </c>
      <c r="M818" s="16" t="str">
        <f>TEXT(Table1[[#This Row],[DATE]],"mmm")</f>
        <v>Mar</v>
      </c>
      <c r="N818" s="7">
        <f t="shared" si="38"/>
        <v>2022</v>
      </c>
      <c r="O818" s="7">
        <f>IF(COUNTIF(B$4:$B818,B818)=1,1,0)</f>
        <v>0</v>
      </c>
      <c r="P818" s="8" t="s">
        <v>2919</v>
      </c>
      <c r="Q818" s="9"/>
    </row>
    <row r="819" spans="1:17" x14ac:dyDescent="0.25">
      <c r="A819" s="17">
        <v>44646</v>
      </c>
      <c r="B819" s="11" t="s">
        <v>678</v>
      </c>
      <c r="C819" s="11" t="s">
        <v>2929</v>
      </c>
      <c r="D819" s="7">
        <v>2</v>
      </c>
      <c r="E819" s="12">
        <f t="shared" si="36"/>
        <v>3200</v>
      </c>
      <c r="F819" s="13">
        <f t="shared" si="37"/>
        <v>6400</v>
      </c>
      <c r="G819" s="14">
        <f>Data_input!$F819*IF(Data_input!$E819&lt;3000,70%,60%)</f>
        <v>3840</v>
      </c>
      <c r="H819" s="14">
        <f>Data_input!$F819*10%</f>
        <v>640</v>
      </c>
      <c r="I819" s="14">
        <f>Data_input!$F819*10%</f>
        <v>640</v>
      </c>
      <c r="J819" s="14">
        <f>SUM(Table1[[#This Row],[COGS]:[OPERATIONAL COST]])</f>
        <v>5120</v>
      </c>
      <c r="K819" s="14">
        <f>Data_input!$F819-Data_input!$G819-Data_input!$H819-Data_input!$I819</f>
        <v>1280</v>
      </c>
      <c r="L819" s="8" t="s">
        <v>2945</v>
      </c>
      <c r="M819" s="16" t="str">
        <f>TEXT(Table1[[#This Row],[DATE]],"mmm")</f>
        <v>Mar</v>
      </c>
      <c r="N819" s="7">
        <f t="shared" si="38"/>
        <v>2022</v>
      </c>
      <c r="O819" s="7">
        <f>IF(COUNTIF(B$4:$B819,B819)=1,1,0)</f>
        <v>0</v>
      </c>
      <c r="P819" s="8" t="s">
        <v>2919</v>
      </c>
      <c r="Q819" s="9"/>
    </row>
    <row r="820" spans="1:17" x14ac:dyDescent="0.25">
      <c r="A820" s="17">
        <v>44647</v>
      </c>
      <c r="B820" s="11" t="s">
        <v>679</v>
      </c>
      <c r="C820" s="11" t="s">
        <v>2929</v>
      </c>
      <c r="D820" s="7">
        <v>3</v>
      </c>
      <c r="E820" s="12">
        <f t="shared" si="36"/>
        <v>3200</v>
      </c>
      <c r="F820" s="13">
        <f t="shared" si="37"/>
        <v>9600</v>
      </c>
      <c r="G820" s="14">
        <f>Data_input!$F820*IF(Data_input!$E820&lt;3000,70%,60%)</f>
        <v>5760</v>
      </c>
      <c r="H820" s="14">
        <f>Data_input!$F820*10%</f>
        <v>960</v>
      </c>
      <c r="I820" s="14">
        <f>Data_input!$F820*10%</f>
        <v>960</v>
      </c>
      <c r="J820" s="14">
        <f>SUM(Table1[[#This Row],[COGS]:[OPERATIONAL COST]])</f>
        <v>7680</v>
      </c>
      <c r="K820" s="14">
        <f>Data_input!$F820-Data_input!$G820-Data_input!$H820-Data_input!$I820</f>
        <v>1920</v>
      </c>
      <c r="L820" s="15" t="s">
        <v>2946</v>
      </c>
      <c r="M820" s="16" t="str">
        <f>TEXT(Table1[[#This Row],[DATE]],"mmm")</f>
        <v>Mar</v>
      </c>
      <c r="N820" s="7">
        <f t="shared" si="38"/>
        <v>2022</v>
      </c>
      <c r="O820" s="7">
        <f>IF(COUNTIF(B$4:$B820,B820)=1,1,0)</f>
        <v>1</v>
      </c>
      <c r="P820" s="8" t="s">
        <v>2918</v>
      </c>
      <c r="Q820" s="9"/>
    </row>
    <row r="821" spans="1:17" x14ac:dyDescent="0.25">
      <c r="A821" s="17">
        <v>44647</v>
      </c>
      <c r="B821" s="11" t="s">
        <v>680</v>
      </c>
      <c r="C821" s="11" t="s">
        <v>2924</v>
      </c>
      <c r="D821" s="7">
        <v>1</v>
      </c>
      <c r="E821" s="12">
        <f t="shared" si="36"/>
        <v>3500</v>
      </c>
      <c r="F821" s="13">
        <f t="shared" si="37"/>
        <v>3500</v>
      </c>
      <c r="G821" s="14">
        <f>Data_input!$F821*IF(Data_input!$E821&lt;3000,70%,60%)</f>
        <v>2100</v>
      </c>
      <c r="H821" s="14">
        <f>Data_input!$F821*10%</f>
        <v>350</v>
      </c>
      <c r="I821" s="14">
        <f>Data_input!$F821*10%</f>
        <v>350</v>
      </c>
      <c r="J821" s="14">
        <f>SUM(Table1[[#This Row],[COGS]:[OPERATIONAL COST]])</f>
        <v>2800</v>
      </c>
      <c r="K821" s="14">
        <f>Data_input!$F821-Data_input!$G821-Data_input!$H821-Data_input!$I821</f>
        <v>700</v>
      </c>
      <c r="L821" s="8" t="s">
        <v>2947</v>
      </c>
      <c r="M821" s="16" t="str">
        <f>TEXT(Table1[[#This Row],[DATE]],"mmm")</f>
        <v>Mar</v>
      </c>
      <c r="N821" s="7">
        <f t="shared" si="38"/>
        <v>2022</v>
      </c>
      <c r="O821" s="7">
        <f>IF(COUNTIF(B$4:$B821,B821)=1,1,0)</f>
        <v>1</v>
      </c>
      <c r="P821" s="8" t="s">
        <v>2919</v>
      </c>
      <c r="Q821" s="9"/>
    </row>
    <row r="822" spans="1:17" x14ac:dyDescent="0.25">
      <c r="A822" s="17">
        <v>44647</v>
      </c>
      <c r="B822" s="11" t="s">
        <v>681</v>
      </c>
      <c r="C822" s="11" t="s">
        <v>2927</v>
      </c>
      <c r="D822" s="7">
        <v>9</v>
      </c>
      <c r="E822" s="12">
        <f t="shared" si="36"/>
        <v>500</v>
      </c>
      <c r="F822" s="13">
        <f t="shared" si="37"/>
        <v>4500</v>
      </c>
      <c r="G822" s="14">
        <f>Data_input!$F822*IF(Data_input!$E822&lt;3000,70%,60%)</f>
        <v>3150</v>
      </c>
      <c r="H822" s="14">
        <f>Data_input!$F822*10%</f>
        <v>450</v>
      </c>
      <c r="I822" s="14">
        <f>Data_input!$F822*10%</f>
        <v>450</v>
      </c>
      <c r="J822" s="14">
        <f>SUM(Table1[[#This Row],[COGS]:[OPERATIONAL COST]])</f>
        <v>4050</v>
      </c>
      <c r="K822" s="14">
        <f>Data_input!$F822-Data_input!$G822-Data_input!$H822-Data_input!$I822</f>
        <v>450</v>
      </c>
      <c r="L822" s="15" t="s">
        <v>2945</v>
      </c>
      <c r="M822" s="16" t="str">
        <f>TEXT(Table1[[#This Row],[DATE]],"mmm")</f>
        <v>Mar</v>
      </c>
      <c r="N822" s="7">
        <f t="shared" si="38"/>
        <v>2022</v>
      </c>
      <c r="O822" s="7">
        <f>IF(COUNTIF(B$4:$B822,B822)=1,1,0)</f>
        <v>1</v>
      </c>
      <c r="P822" s="8" t="s">
        <v>2919</v>
      </c>
      <c r="Q822" s="9"/>
    </row>
    <row r="823" spans="1:17" x14ac:dyDescent="0.25">
      <c r="A823" s="17">
        <v>44647</v>
      </c>
      <c r="B823" s="11" t="s">
        <v>682</v>
      </c>
      <c r="C823" s="11" t="s">
        <v>2923</v>
      </c>
      <c r="D823" s="7">
        <v>1</v>
      </c>
      <c r="E823" s="12">
        <f t="shared" si="36"/>
        <v>2500</v>
      </c>
      <c r="F823" s="13">
        <f t="shared" si="37"/>
        <v>2500</v>
      </c>
      <c r="G823" s="14">
        <f>Data_input!$F823*IF(Data_input!$E823&lt;3000,70%,60%)</f>
        <v>1750</v>
      </c>
      <c r="H823" s="14">
        <f>Data_input!$F823*10%</f>
        <v>250</v>
      </c>
      <c r="I823" s="14">
        <f>Data_input!$F823*10%</f>
        <v>250</v>
      </c>
      <c r="J823" s="14">
        <f>SUM(Table1[[#This Row],[COGS]:[OPERATIONAL COST]])</f>
        <v>2250</v>
      </c>
      <c r="K823" s="14">
        <f>Data_input!$F823-Data_input!$G823-Data_input!$H823-Data_input!$I823</f>
        <v>250</v>
      </c>
      <c r="L823" s="8" t="s">
        <v>2943</v>
      </c>
      <c r="M823" s="16" t="str">
        <f>TEXT(Table1[[#This Row],[DATE]],"mmm")</f>
        <v>Mar</v>
      </c>
      <c r="N823" s="7">
        <f t="shared" si="38"/>
        <v>2022</v>
      </c>
      <c r="O823" s="7">
        <f>IF(COUNTIF(B$4:$B823,B823)=1,1,0)</f>
        <v>1</v>
      </c>
      <c r="P823" s="8" t="s">
        <v>2919</v>
      </c>
      <c r="Q823" s="9"/>
    </row>
    <row r="824" spans="1:17" x14ac:dyDescent="0.25">
      <c r="A824" s="17">
        <v>44647</v>
      </c>
      <c r="B824" s="11" t="s">
        <v>683</v>
      </c>
      <c r="C824" s="11" t="s">
        <v>2925</v>
      </c>
      <c r="D824" s="7">
        <v>3</v>
      </c>
      <c r="E824" s="12">
        <f t="shared" si="36"/>
        <v>1200</v>
      </c>
      <c r="F824" s="13">
        <f t="shared" si="37"/>
        <v>3600</v>
      </c>
      <c r="G824" s="14">
        <f>Data_input!$F824*IF(Data_input!$E824&lt;3000,70%,60%)</f>
        <v>2520</v>
      </c>
      <c r="H824" s="14">
        <f>Data_input!$F824*10%</f>
        <v>360</v>
      </c>
      <c r="I824" s="14">
        <f>Data_input!$F824*10%</f>
        <v>360</v>
      </c>
      <c r="J824" s="14">
        <f>SUM(Table1[[#This Row],[COGS]:[OPERATIONAL COST]])</f>
        <v>3240</v>
      </c>
      <c r="K824" s="14">
        <f>Data_input!$F824-Data_input!$G824-Data_input!$H824-Data_input!$I824</f>
        <v>360</v>
      </c>
      <c r="L824" s="15" t="s">
        <v>2948</v>
      </c>
      <c r="M824" s="16" t="str">
        <f>TEXT(Table1[[#This Row],[DATE]],"mmm")</f>
        <v>Mar</v>
      </c>
      <c r="N824" s="7">
        <f t="shared" si="38"/>
        <v>2022</v>
      </c>
      <c r="O824" s="7">
        <f>IF(COUNTIF(B$4:$B824,B824)=1,1,0)</f>
        <v>1</v>
      </c>
      <c r="P824" s="8" t="s">
        <v>2919</v>
      </c>
      <c r="Q824" s="9"/>
    </row>
    <row r="825" spans="1:17" x14ac:dyDescent="0.25">
      <c r="A825" s="17">
        <v>44647</v>
      </c>
      <c r="B825" s="11" t="s">
        <v>684</v>
      </c>
      <c r="C825" s="11" t="s">
        <v>2920</v>
      </c>
      <c r="D825" s="7">
        <v>6</v>
      </c>
      <c r="E825" s="12">
        <f t="shared" si="36"/>
        <v>1000</v>
      </c>
      <c r="F825" s="13">
        <f t="shared" si="37"/>
        <v>6000</v>
      </c>
      <c r="G825" s="14">
        <f>Data_input!$F825*IF(Data_input!$E825&lt;3000,70%,60%)</f>
        <v>4200</v>
      </c>
      <c r="H825" s="14">
        <f>Data_input!$F825*10%</f>
        <v>600</v>
      </c>
      <c r="I825" s="14">
        <f>Data_input!$F825*10%</f>
        <v>600</v>
      </c>
      <c r="J825" s="14">
        <f>SUM(Table1[[#This Row],[COGS]:[OPERATIONAL COST]])</f>
        <v>5400</v>
      </c>
      <c r="K825" s="14">
        <f>Data_input!$F825-Data_input!$G825-Data_input!$H825-Data_input!$I825</f>
        <v>600</v>
      </c>
      <c r="L825" s="8" t="s">
        <v>2944</v>
      </c>
      <c r="M825" s="16" t="str">
        <f>TEXT(Table1[[#This Row],[DATE]],"mmm")</f>
        <v>Mar</v>
      </c>
      <c r="N825" s="7">
        <f t="shared" si="38"/>
        <v>2022</v>
      </c>
      <c r="O825" s="7">
        <f>IF(COUNTIF(B$4:$B825,B825)=1,1,0)</f>
        <v>1</v>
      </c>
      <c r="P825" s="8" t="s">
        <v>2918</v>
      </c>
      <c r="Q825" s="9"/>
    </row>
    <row r="826" spans="1:17" x14ac:dyDescent="0.25">
      <c r="A826" s="17">
        <v>44647</v>
      </c>
      <c r="B826" s="11" t="s">
        <v>685</v>
      </c>
      <c r="C826" s="11" t="s">
        <v>2930</v>
      </c>
      <c r="D826" s="7">
        <v>1</v>
      </c>
      <c r="E826" s="12">
        <f t="shared" si="36"/>
        <v>4000</v>
      </c>
      <c r="F826" s="13">
        <f t="shared" si="37"/>
        <v>4000</v>
      </c>
      <c r="G826" s="14">
        <f>Data_input!$F826*IF(Data_input!$E826&lt;3000,70%,60%)</f>
        <v>2400</v>
      </c>
      <c r="H826" s="14">
        <f>Data_input!$F826*10%</f>
        <v>400</v>
      </c>
      <c r="I826" s="14">
        <f>Data_input!$F826*10%</f>
        <v>400</v>
      </c>
      <c r="J826" s="14">
        <f>SUM(Table1[[#This Row],[COGS]:[OPERATIONAL COST]])</f>
        <v>3200</v>
      </c>
      <c r="K826" s="14">
        <f>Data_input!$F826-Data_input!$G826-Data_input!$H826-Data_input!$I826</f>
        <v>800</v>
      </c>
      <c r="L826" s="15" t="s">
        <v>2945</v>
      </c>
      <c r="M826" s="16" t="str">
        <f>TEXT(Table1[[#This Row],[DATE]],"mmm")</f>
        <v>Mar</v>
      </c>
      <c r="N826" s="7">
        <f t="shared" si="38"/>
        <v>2022</v>
      </c>
      <c r="O826" s="7">
        <f>IF(COUNTIF(B$4:$B826,B826)=1,1,0)</f>
        <v>1</v>
      </c>
      <c r="P826" s="8" t="s">
        <v>2918</v>
      </c>
      <c r="Q826" s="9"/>
    </row>
    <row r="827" spans="1:17" x14ac:dyDescent="0.25">
      <c r="A827" s="17">
        <v>44647</v>
      </c>
      <c r="B827" s="11" t="s">
        <v>686</v>
      </c>
      <c r="C827" s="11" t="s">
        <v>2923</v>
      </c>
      <c r="D827" s="7">
        <v>10</v>
      </c>
      <c r="E827" s="12">
        <f t="shared" si="36"/>
        <v>2500</v>
      </c>
      <c r="F827" s="13">
        <f t="shared" si="37"/>
        <v>25000</v>
      </c>
      <c r="G827" s="14">
        <f>Data_input!$F827*IF(Data_input!$E827&lt;3000,70%,60%)</f>
        <v>17500</v>
      </c>
      <c r="H827" s="14">
        <f>Data_input!$F827*10%</f>
        <v>2500</v>
      </c>
      <c r="I827" s="14">
        <f>Data_input!$F827*10%</f>
        <v>2500</v>
      </c>
      <c r="J827" s="14">
        <f>SUM(Table1[[#This Row],[COGS]:[OPERATIONAL COST]])</f>
        <v>22500</v>
      </c>
      <c r="K827" s="14">
        <f>Data_input!$F827-Data_input!$G827-Data_input!$H827-Data_input!$I827</f>
        <v>2500</v>
      </c>
      <c r="L827" s="8" t="s">
        <v>2943</v>
      </c>
      <c r="M827" s="16" t="str">
        <f>TEXT(Table1[[#This Row],[DATE]],"mmm")</f>
        <v>Mar</v>
      </c>
      <c r="N827" s="7">
        <f t="shared" si="38"/>
        <v>2022</v>
      </c>
      <c r="O827" s="7">
        <f>IF(COUNTIF(B$4:$B827,B827)=1,1,0)</f>
        <v>1</v>
      </c>
      <c r="P827" s="8" t="s">
        <v>2919</v>
      </c>
      <c r="Q827" s="9"/>
    </row>
    <row r="828" spans="1:17" x14ac:dyDescent="0.25">
      <c r="A828" s="17">
        <v>44648</v>
      </c>
      <c r="B828" s="11" t="s">
        <v>687</v>
      </c>
      <c r="C828" s="11" t="s">
        <v>2924</v>
      </c>
      <c r="D828" s="7">
        <v>1</v>
      </c>
      <c r="E828" s="12">
        <f t="shared" si="36"/>
        <v>3500</v>
      </c>
      <c r="F828" s="13">
        <f t="shared" si="37"/>
        <v>3500</v>
      </c>
      <c r="G828" s="14">
        <f>Data_input!$F828*IF(Data_input!$E828&lt;3000,70%,60%)</f>
        <v>2100</v>
      </c>
      <c r="H828" s="14">
        <f>Data_input!$F828*10%</f>
        <v>350</v>
      </c>
      <c r="I828" s="14">
        <f>Data_input!$F828*10%</f>
        <v>350</v>
      </c>
      <c r="J828" s="14">
        <f>SUM(Table1[[#This Row],[COGS]:[OPERATIONAL COST]])</f>
        <v>2800</v>
      </c>
      <c r="K828" s="14">
        <f>Data_input!$F828-Data_input!$G828-Data_input!$H828-Data_input!$I828</f>
        <v>700</v>
      </c>
      <c r="L828" s="15" t="s">
        <v>2948</v>
      </c>
      <c r="M828" s="16" t="str">
        <f>TEXT(Table1[[#This Row],[DATE]],"mmm")</f>
        <v>Mar</v>
      </c>
      <c r="N828" s="7">
        <f t="shared" si="38"/>
        <v>2022</v>
      </c>
      <c r="O828" s="7">
        <f>IF(COUNTIF(B$4:$B828,B828)=1,1,0)</f>
        <v>1</v>
      </c>
      <c r="P828" s="8" t="s">
        <v>2918</v>
      </c>
      <c r="Q828" s="9"/>
    </row>
    <row r="829" spans="1:17" x14ac:dyDescent="0.25">
      <c r="A829" s="17">
        <v>44648</v>
      </c>
      <c r="B829" s="11" t="s">
        <v>688</v>
      </c>
      <c r="C829" s="11" t="s">
        <v>2928</v>
      </c>
      <c r="D829" s="7">
        <v>4</v>
      </c>
      <c r="E829" s="12">
        <f t="shared" si="36"/>
        <v>1000</v>
      </c>
      <c r="F829" s="13">
        <f t="shared" si="37"/>
        <v>4000</v>
      </c>
      <c r="G829" s="14">
        <f>Data_input!$F829*IF(Data_input!$E829&lt;3000,70%,60%)</f>
        <v>2800</v>
      </c>
      <c r="H829" s="14">
        <f>Data_input!$F829*10%</f>
        <v>400</v>
      </c>
      <c r="I829" s="14">
        <f>Data_input!$F829*10%</f>
        <v>400</v>
      </c>
      <c r="J829" s="14">
        <f>SUM(Table1[[#This Row],[COGS]:[OPERATIONAL COST]])</f>
        <v>3600</v>
      </c>
      <c r="K829" s="14">
        <f>Data_input!$F829-Data_input!$G829-Data_input!$H829-Data_input!$I829</f>
        <v>400</v>
      </c>
      <c r="L829" s="8" t="s">
        <v>2944</v>
      </c>
      <c r="M829" s="16" t="str">
        <f>TEXT(Table1[[#This Row],[DATE]],"mmm")</f>
        <v>Mar</v>
      </c>
      <c r="N829" s="7">
        <f t="shared" si="38"/>
        <v>2022</v>
      </c>
      <c r="O829" s="7">
        <f>IF(COUNTIF(B$4:$B829,B829)=1,1,0)</f>
        <v>1</v>
      </c>
      <c r="P829" s="8" t="s">
        <v>2919</v>
      </c>
      <c r="Q829" s="9"/>
    </row>
    <row r="830" spans="1:17" x14ac:dyDescent="0.25">
      <c r="A830" s="17">
        <v>44648</v>
      </c>
      <c r="B830" s="11" t="s">
        <v>689</v>
      </c>
      <c r="C830" s="11" t="s">
        <v>2920</v>
      </c>
      <c r="D830" s="7">
        <v>1</v>
      </c>
      <c r="E830" s="12">
        <f t="shared" si="36"/>
        <v>1000</v>
      </c>
      <c r="F830" s="13">
        <f t="shared" si="37"/>
        <v>1000</v>
      </c>
      <c r="G830" s="14">
        <f>Data_input!$F830*IF(Data_input!$E830&lt;3000,70%,60%)</f>
        <v>700</v>
      </c>
      <c r="H830" s="14">
        <f>Data_input!$F830*10%</f>
        <v>100</v>
      </c>
      <c r="I830" s="14">
        <f>Data_input!$F830*10%</f>
        <v>100</v>
      </c>
      <c r="J830" s="14">
        <f>SUM(Table1[[#This Row],[COGS]:[OPERATIONAL COST]])</f>
        <v>900</v>
      </c>
      <c r="K830" s="14">
        <f>Data_input!$F830-Data_input!$G830-Data_input!$H830-Data_input!$I830</f>
        <v>100</v>
      </c>
      <c r="L830" s="15" t="s">
        <v>2948</v>
      </c>
      <c r="M830" s="16" t="str">
        <f>TEXT(Table1[[#This Row],[DATE]],"mmm")</f>
        <v>Mar</v>
      </c>
      <c r="N830" s="7">
        <f t="shared" si="38"/>
        <v>2022</v>
      </c>
      <c r="O830" s="7">
        <f>IF(COUNTIF(B$4:$B830,B830)=1,1,0)</f>
        <v>1</v>
      </c>
      <c r="P830" s="8" t="s">
        <v>2919</v>
      </c>
      <c r="Q830" s="9"/>
    </row>
    <row r="831" spans="1:17" x14ac:dyDescent="0.25">
      <c r="A831" s="17">
        <v>44648</v>
      </c>
      <c r="B831" s="11" t="s">
        <v>690</v>
      </c>
      <c r="C831" s="11" t="s">
        <v>2923</v>
      </c>
      <c r="D831" s="7">
        <v>5</v>
      </c>
      <c r="E831" s="12">
        <f t="shared" si="36"/>
        <v>2500</v>
      </c>
      <c r="F831" s="13">
        <f t="shared" si="37"/>
        <v>12500</v>
      </c>
      <c r="G831" s="14">
        <f>Data_input!$F831*IF(Data_input!$E831&lt;3000,70%,60%)</f>
        <v>8750</v>
      </c>
      <c r="H831" s="14">
        <f>Data_input!$F831*10%</f>
        <v>1250</v>
      </c>
      <c r="I831" s="14">
        <f>Data_input!$F831*10%</f>
        <v>1250</v>
      </c>
      <c r="J831" s="14">
        <f>SUM(Table1[[#This Row],[COGS]:[OPERATIONAL COST]])</f>
        <v>11250</v>
      </c>
      <c r="K831" s="14">
        <f>Data_input!$F831-Data_input!$G831-Data_input!$H831-Data_input!$I831</f>
        <v>1250</v>
      </c>
      <c r="L831" s="8" t="s">
        <v>2944</v>
      </c>
      <c r="M831" s="16" t="str">
        <f>TEXT(Table1[[#This Row],[DATE]],"mmm")</f>
        <v>Mar</v>
      </c>
      <c r="N831" s="7">
        <f t="shared" si="38"/>
        <v>2022</v>
      </c>
      <c r="O831" s="7">
        <f>IF(COUNTIF(B$4:$B831,B831)=1,1,0)</f>
        <v>1</v>
      </c>
      <c r="P831" s="8" t="s">
        <v>2919</v>
      </c>
      <c r="Q831" s="9"/>
    </row>
    <row r="832" spans="1:17" x14ac:dyDescent="0.25">
      <c r="A832" s="17">
        <v>44648</v>
      </c>
      <c r="B832" s="11" t="s">
        <v>691</v>
      </c>
      <c r="C832" s="11" t="s">
        <v>2920</v>
      </c>
      <c r="D832" s="7">
        <v>1</v>
      </c>
      <c r="E832" s="12">
        <f t="shared" si="36"/>
        <v>1000</v>
      </c>
      <c r="F832" s="13">
        <f t="shared" si="37"/>
        <v>1000</v>
      </c>
      <c r="G832" s="14">
        <f>Data_input!$F832*IF(Data_input!$E832&lt;3000,70%,60%)</f>
        <v>700</v>
      </c>
      <c r="H832" s="14">
        <f>Data_input!$F832*10%</f>
        <v>100</v>
      </c>
      <c r="I832" s="14">
        <f>Data_input!$F832*10%</f>
        <v>100</v>
      </c>
      <c r="J832" s="14">
        <f>SUM(Table1[[#This Row],[COGS]:[OPERATIONAL COST]])</f>
        <v>900</v>
      </c>
      <c r="K832" s="14">
        <f>Data_input!$F832-Data_input!$G832-Data_input!$H832-Data_input!$I832</f>
        <v>100</v>
      </c>
      <c r="L832" s="15" t="s">
        <v>2946</v>
      </c>
      <c r="M832" s="16" t="str">
        <f>TEXT(Table1[[#This Row],[DATE]],"mmm")</f>
        <v>Mar</v>
      </c>
      <c r="N832" s="7">
        <f t="shared" si="38"/>
        <v>2022</v>
      </c>
      <c r="O832" s="7">
        <f>IF(COUNTIF(B$4:$B832,B832)=1,1,0)</f>
        <v>1</v>
      </c>
      <c r="P832" s="8" t="s">
        <v>2919</v>
      </c>
      <c r="Q832" s="9"/>
    </row>
    <row r="833" spans="1:17" x14ac:dyDescent="0.25">
      <c r="A833" s="17">
        <v>44648</v>
      </c>
      <c r="B833" s="11" t="s">
        <v>692</v>
      </c>
      <c r="C833" s="11" t="s">
        <v>2920</v>
      </c>
      <c r="D833" s="7">
        <v>1</v>
      </c>
      <c r="E833" s="12">
        <f t="shared" si="36"/>
        <v>1000</v>
      </c>
      <c r="F833" s="13">
        <f t="shared" si="37"/>
        <v>1000</v>
      </c>
      <c r="G833" s="14">
        <f>Data_input!$F833*IF(Data_input!$E833&lt;3000,70%,60%)</f>
        <v>700</v>
      </c>
      <c r="H833" s="14">
        <f>Data_input!$F833*10%</f>
        <v>100</v>
      </c>
      <c r="I833" s="14">
        <f>Data_input!$F833*10%</f>
        <v>100</v>
      </c>
      <c r="J833" s="14">
        <f>SUM(Table1[[#This Row],[COGS]:[OPERATIONAL COST]])</f>
        <v>900</v>
      </c>
      <c r="K833" s="14">
        <f>Data_input!$F833-Data_input!$G833-Data_input!$H833-Data_input!$I833</f>
        <v>100</v>
      </c>
      <c r="L833" s="8" t="s">
        <v>2947</v>
      </c>
      <c r="M833" s="16" t="str">
        <f>TEXT(Table1[[#This Row],[DATE]],"mmm")</f>
        <v>Mar</v>
      </c>
      <c r="N833" s="7">
        <f t="shared" si="38"/>
        <v>2022</v>
      </c>
      <c r="O833" s="7">
        <f>IF(COUNTIF(B$4:$B833,B833)=1,1,0)</f>
        <v>1</v>
      </c>
      <c r="P833" s="8" t="s">
        <v>2919</v>
      </c>
      <c r="Q833" s="9"/>
    </row>
    <row r="834" spans="1:17" x14ac:dyDescent="0.25">
      <c r="A834" s="17">
        <v>44648</v>
      </c>
      <c r="B834" s="11" t="s">
        <v>693</v>
      </c>
      <c r="C834" s="11" t="s">
        <v>2923</v>
      </c>
      <c r="D834" s="7">
        <v>1</v>
      </c>
      <c r="E834" s="12">
        <f t="shared" si="36"/>
        <v>2500</v>
      </c>
      <c r="F834" s="13">
        <f t="shared" si="37"/>
        <v>2500</v>
      </c>
      <c r="G834" s="14">
        <f>Data_input!$F834*IF(Data_input!$E834&lt;3000,70%,60%)</f>
        <v>1750</v>
      </c>
      <c r="H834" s="14">
        <f>Data_input!$F834*10%</f>
        <v>250</v>
      </c>
      <c r="I834" s="14">
        <f>Data_input!$F834*10%</f>
        <v>250</v>
      </c>
      <c r="J834" s="14">
        <f>SUM(Table1[[#This Row],[COGS]:[OPERATIONAL COST]])</f>
        <v>2250</v>
      </c>
      <c r="K834" s="14">
        <f>Data_input!$F834-Data_input!$G834-Data_input!$H834-Data_input!$I834</f>
        <v>250</v>
      </c>
      <c r="L834" s="15" t="s">
        <v>2945</v>
      </c>
      <c r="M834" s="16" t="str">
        <f>TEXT(Table1[[#This Row],[DATE]],"mmm")</f>
        <v>Mar</v>
      </c>
      <c r="N834" s="7">
        <f t="shared" si="38"/>
        <v>2022</v>
      </c>
      <c r="O834" s="7">
        <f>IF(COUNTIF(B$4:$B834,B834)=1,1,0)</f>
        <v>1</v>
      </c>
      <c r="P834" s="8" t="s">
        <v>2919</v>
      </c>
      <c r="Q834" s="9"/>
    </row>
    <row r="835" spans="1:17" x14ac:dyDescent="0.25">
      <c r="A835" s="17">
        <v>44648</v>
      </c>
      <c r="B835" s="11" t="s">
        <v>694</v>
      </c>
      <c r="C835" s="11" t="s">
        <v>2924</v>
      </c>
      <c r="D835" s="7">
        <v>1</v>
      </c>
      <c r="E835" s="12">
        <f t="shared" si="36"/>
        <v>3500</v>
      </c>
      <c r="F835" s="13">
        <f t="shared" si="37"/>
        <v>3500</v>
      </c>
      <c r="G835" s="14">
        <f>Data_input!$F835*IF(Data_input!$E835&lt;3000,70%,60%)</f>
        <v>2100</v>
      </c>
      <c r="H835" s="14">
        <f>Data_input!$F835*10%</f>
        <v>350</v>
      </c>
      <c r="I835" s="14">
        <f>Data_input!$F835*10%</f>
        <v>350</v>
      </c>
      <c r="J835" s="14">
        <f>SUM(Table1[[#This Row],[COGS]:[OPERATIONAL COST]])</f>
        <v>2800</v>
      </c>
      <c r="K835" s="14">
        <f>Data_input!$F835-Data_input!$G835-Data_input!$H835-Data_input!$I835</f>
        <v>700</v>
      </c>
      <c r="L835" s="8" t="s">
        <v>2944</v>
      </c>
      <c r="M835" s="16" t="str">
        <f>TEXT(Table1[[#This Row],[DATE]],"mmm")</f>
        <v>Mar</v>
      </c>
      <c r="N835" s="7">
        <f t="shared" si="38"/>
        <v>2022</v>
      </c>
      <c r="O835" s="7">
        <f>IF(COUNTIF(B$4:$B835,B835)=1,1,0)</f>
        <v>1</v>
      </c>
      <c r="P835" s="8" t="s">
        <v>2919</v>
      </c>
      <c r="Q835" s="9"/>
    </row>
    <row r="836" spans="1:17" x14ac:dyDescent="0.25">
      <c r="A836" s="17">
        <v>44648</v>
      </c>
      <c r="B836" s="11" t="s">
        <v>694</v>
      </c>
      <c r="C836" s="11" t="s">
        <v>2925</v>
      </c>
      <c r="D836" s="7">
        <v>5</v>
      </c>
      <c r="E836" s="12">
        <f t="shared" ref="E836:E899" si="39">VLOOKUP(C836,$R$4:$S$12,2,FALSE)</f>
        <v>1200</v>
      </c>
      <c r="F836" s="13">
        <f t="shared" ref="F836:F899" si="40">D836*E836</f>
        <v>6000</v>
      </c>
      <c r="G836" s="14">
        <f>Data_input!$F836*IF(Data_input!$E836&lt;3000,70%,60%)</f>
        <v>4200</v>
      </c>
      <c r="H836" s="14">
        <f>Data_input!$F836*10%</f>
        <v>600</v>
      </c>
      <c r="I836" s="14">
        <f>Data_input!$F836*10%</f>
        <v>600</v>
      </c>
      <c r="J836" s="14">
        <f>SUM(Table1[[#This Row],[COGS]:[OPERATIONAL COST]])</f>
        <v>5400</v>
      </c>
      <c r="K836" s="14">
        <f>Data_input!$F836-Data_input!$G836-Data_input!$H836-Data_input!$I836</f>
        <v>600</v>
      </c>
      <c r="L836" s="15" t="s">
        <v>2944</v>
      </c>
      <c r="M836" s="16" t="str">
        <f>TEXT(Table1[[#This Row],[DATE]],"mmm")</f>
        <v>Mar</v>
      </c>
      <c r="N836" s="7">
        <f t="shared" ref="N836:N899" si="41">YEAR(A836)</f>
        <v>2022</v>
      </c>
      <c r="O836" s="7">
        <f>IF(COUNTIF(B$4:$B836,B836)=1,1,0)</f>
        <v>0</v>
      </c>
      <c r="P836" s="8" t="s">
        <v>2919</v>
      </c>
      <c r="Q836" s="9"/>
    </row>
    <row r="837" spans="1:17" x14ac:dyDescent="0.25">
      <c r="A837" s="17">
        <v>44648</v>
      </c>
      <c r="B837" s="11" t="s">
        <v>694</v>
      </c>
      <c r="C837" s="11" t="s">
        <v>2926</v>
      </c>
      <c r="D837" s="7">
        <v>10</v>
      </c>
      <c r="E837" s="12">
        <f t="shared" si="39"/>
        <v>450</v>
      </c>
      <c r="F837" s="13">
        <f t="shared" si="40"/>
        <v>4500</v>
      </c>
      <c r="G837" s="14">
        <f>Data_input!$F837*IF(Data_input!$E837&lt;3000,70%,60%)</f>
        <v>3150</v>
      </c>
      <c r="H837" s="14">
        <f>Data_input!$F837*10%</f>
        <v>450</v>
      </c>
      <c r="I837" s="14">
        <f>Data_input!$F837*10%</f>
        <v>450</v>
      </c>
      <c r="J837" s="14">
        <f>SUM(Table1[[#This Row],[COGS]:[OPERATIONAL COST]])</f>
        <v>4050</v>
      </c>
      <c r="K837" s="14">
        <f>Data_input!$F837-Data_input!$G837-Data_input!$H837-Data_input!$I837</f>
        <v>450</v>
      </c>
      <c r="L837" s="8" t="s">
        <v>2944</v>
      </c>
      <c r="M837" s="16" t="str">
        <f>TEXT(Table1[[#This Row],[DATE]],"mmm")</f>
        <v>Mar</v>
      </c>
      <c r="N837" s="7">
        <f t="shared" si="41"/>
        <v>2022</v>
      </c>
      <c r="O837" s="7">
        <f>IF(COUNTIF(B$4:$B837,B837)=1,1,0)</f>
        <v>0</v>
      </c>
      <c r="P837" s="8" t="s">
        <v>2919</v>
      </c>
      <c r="Q837" s="9"/>
    </row>
    <row r="838" spans="1:17" x14ac:dyDescent="0.25">
      <c r="A838" s="17">
        <v>44649</v>
      </c>
      <c r="B838" s="11" t="s">
        <v>695</v>
      </c>
      <c r="C838" s="11" t="s">
        <v>2927</v>
      </c>
      <c r="D838" s="7">
        <v>3</v>
      </c>
      <c r="E838" s="12">
        <f t="shared" si="39"/>
        <v>500</v>
      </c>
      <c r="F838" s="13">
        <f t="shared" si="40"/>
        <v>1500</v>
      </c>
      <c r="G838" s="14">
        <f>Data_input!$F838*IF(Data_input!$E838&lt;3000,70%,60%)</f>
        <v>1050</v>
      </c>
      <c r="H838" s="14">
        <f>Data_input!$F838*10%</f>
        <v>150</v>
      </c>
      <c r="I838" s="14">
        <f>Data_input!$F838*10%</f>
        <v>150</v>
      </c>
      <c r="J838" s="14">
        <f>SUM(Table1[[#This Row],[COGS]:[OPERATIONAL COST]])</f>
        <v>1350</v>
      </c>
      <c r="K838" s="14">
        <f>Data_input!$F838-Data_input!$G838-Data_input!$H838-Data_input!$I838</f>
        <v>150</v>
      </c>
      <c r="L838" s="15" t="s">
        <v>2945</v>
      </c>
      <c r="M838" s="16" t="str">
        <f>TEXT(Table1[[#This Row],[DATE]],"mmm")</f>
        <v>Mar</v>
      </c>
      <c r="N838" s="7">
        <f t="shared" si="41"/>
        <v>2022</v>
      </c>
      <c r="O838" s="7">
        <f>IF(COUNTIF(B$4:$B838,B838)=1,1,0)</f>
        <v>1</v>
      </c>
      <c r="P838" s="8" t="s">
        <v>2919</v>
      </c>
      <c r="Q838" s="9"/>
    </row>
    <row r="839" spans="1:17" x14ac:dyDescent="0.25">
      <c r="A839" s="17">
        <v>44649</v>
      </c>
      <c r="B839" s="11" t="s">
        <v>696</v>
      </c>
      <c r="C839" s="11" t="s">
        <v>2928</v>
      </c>
      <c r="D839" s="7">
        <v>5</v>
      </c>
      <c r="E839" s="12">
        <f t="shared" si="39"/>
        <v>1000</v>
      </c>
      <c r="F839" s="13">
        <f t="shared" si="40"/>
        <v>5000</v>
      </c>
      <c r="G839" s="14">
        <f>Data_input!$F839*IF(Data_input!$E839&lt;3000,70%,60%)</f>
        <v>3500</v>
      </c>
      <c r="H839" s="14">
        <f>Data_input!$F839*10%</f>
        <v>500</v>
      </c>
      <c r="I839" s="14">
        <f>Data_input!$F839*10%</f>
        <v>500</v>
      </c>
      <c r="J839" s="14">
        <f>SUM(Table1[[#This Row],[COGS]:[OPERATIONAL COST]])</f>
        <v>4500</v>
      </c>
      <c r="K839" s="14">
        <f>Data_input!$F839-Data_input!$G839-Data_input!$H839-Data_input!$I839</f>
        <v>500</v>
      </c>
      <c r="L839" s="8" t="s">
        <v>2943</v>
      </c>
      <c r="M839" s="16" t="str">
        <f>TEXT(Table1[[#This Row],[DATE]],"mmm")</f>
        <v>Mar</v>
      </c>
      <c r="N839" s="7">
        <f t="shared" si="41"/>
        <v>2022</v>
      </c>
      <c r="O839" s="7">
        <f>IF(COUNTIF(B$4:$B839,B839)=1,1,0)</f>
        <v>1</v>
      </c>
      <c r="P839" s="8" t="s">
        <v>2919</v>
      </c>
      <c r="Q839" s="9"/>
    </row>
    <row r="840" spans="1:17" x14ac:dyDescent="0.25">
      <c r="A840" s="17">
        <v>44649</v>
      </c>
      <c r="B840" s="11" t="s">
        <v>697</v>
      </c>
      <c r="C840" s="11" t="s">
        <v>2929</v>
      </c>
      <c r="D840" s="7">
        <v>1</v>
      </c>
      <c r="E840" s="12">
        <f t="shared" si="39"/>
        <v>3200</v>
      </c>
      <c r="F840" s="13">
        <f t="shared" si="40"/>
        <v>3200</v>
      </c>
      <c r="G840" s="14">
        <f>Data_input!$F840*IF(Data_input!$E840&lt;3000,70%,60%)</f>
        <v>1920</v>
      </c>
      <c r="H840" s="14">
        <f>Data_input!$F840*10%</f>
        <v>320</v>
      </c>
      <c r="I840" s="14">
        <f>Data_input!$F840*10%</f>
        <v>320</v>
      </c>
      <c r="J840" s="14">
        <f>SUM(Table1[[#This Row],[COGS]:[OPERATIONAL COST]])</f>
        <v>2560</v>
      </c>
      <c r="K840" s="14">
        <f>Data_input!$F840-Data_input!$G840-Data_input!$H840-Data_input!$I840</f>
        <v>640</v>
      </c>
      <c r="L840" s="15" t="s">
        <v>2948</v>
      </c>
      <c r="M840" s="16" t="str">
        <f>TEXT(Table1[[#This Row],[DATE]],"mmm")</f>
        <v>Mar</v>
      </c>
      <c r="N840" s="7">
        <f t="shared" si="41"/>
        <v>2022</v>
      </c>
      <c r="O840" s="7">
        <f>IF(COUNTIF(B$4:$B840,B840)=1,1,0)</f>
        <v>1</v>
      </c>
      <c r="P840" s="8" t="s">
        <v>2919</v>
      </c>
      <c r="Q840" s="9"/>
    </row>
    <row r="841" spans="1:17" x14ac:dyDescent="0.25">
      <c r="A841" s="17">
        <v>44649</v>
      </c>
      <c r="B841" s="11" t="s">
        <v>698</v>
      </c>
      <c r="C841" s="11" t="s">
        <v>2930</v>
      </c>
      <c r="D841" s="7">
        <v>1</v>
      </c>
      <c r="E841" s="12">
        <f t="shared" si="39"/>
        <v>4000</v>
      </c>
      <c r="F841" s="13">
        <f t="shared" si="40"/>
        <v>4000</v>
      </c>
      <c r="G841" s="14">
        <f>Data_input!$F841*IF(Data_input!$E841&lt;3000,70%,60%)</f>
        <v>2400</v>
      </c>
      <c r="H841" s="14">
        <f>Data_input!$F841*10%</f>
        <v>400</v>
      </c>
      <c r="I841" s="14">
        <f>Data_input!$F841*10%</f>
        <v>400</v>
      </c>
      <c r="J841" s="14">
        <f>SUM(Table1[[#This Row],[COGS]:[OPERATIONAL COST]])</f>
        <v>3200</v>
      </c>
      <c r="K841" s="14">
        <f>Data_input!$F841-Data_input!$G841-Data_input!$H841-Data_input!$I841</f>
        <v>800</v>
      </c>
      <c r="L841" s="8" t="s">
        <v>2944</v>
      </c>
      <c r="M841" s="16" t="str">
        <f>TEXT(Table1[[#This Row],[DATE]],"mmm")</f>
        <v>Mar</v>
      </c>
      <c r="N841" s="7">
        <f t="shared" si="41"/>
        <v>2022</v>
      </c>
      <c r="O841" s="7">
        <f>IF(COUNTIF(B$4:$B841,B841)=1,1,0)</f>
        <v>1</v>
      </c>
      <c r="P841" s="8" t="s">
        <v>2919</v>
      </c>
      <c r="Q841" s="9"/>
    </row>
    <row r="842" spans="1:17" x14ac:dyDescent="0.25">
      <c r="A842" s="17">
        <v>44649</v>
      </c>
      <c r="B842" s="11" t="s">
        <v>699</v>
      </c>
      <c r="C842" s="11" t="s">
        <v>2930</v>
      </c>
      <c r="D842" s="7">
        <v>1</v>
      </c>
      <c r="E842" s="12">
        <f t="shared" si="39"/>
        <v>4000</v>
      </c>
      <c r="F842" s="13">
        <f t="shared" si="40"/>
        <v>4000</v>
      </c>
      <c r="G842" s="14">
        <f>Data_input!$F842*IF(Data_input!$E842&lt;3000,70%,60%)</f>
        <v>2400</v>
      </c>
      <c r="H842" s="14">
        <f>Data_input!$F842*10%</f>
        <v>400</v>
      </c>
      <c r="I842" s="14">
        <f>Data_input!$F842*10%</f>
        <v>400</v>
      </c>
      <c r="J842" s="14">
        <f>SUM(Table1[[#This Row],[COGS]:[OPERATIONAL COST]])</f>
        <v>3200</v>
      </c>
      <c r="K842" s="14">
        <f>Data_input!$F842-Data_input!$G842-Data_input!$H842-Data_input!$I842</f>
        <v>800</v>
      </c>
      <c r="L842" s="15" t="s">
        <v>2945</v>
      </c>
      <c r="M842" s="16" t="str">
        <f>TEXT(Table1[[#This Row],[DATE]],"mmm")</f>
        <v>Mar</v>
      </c>
      <c r="N842" s="7">
        <f t="shared" si="41"/>
        <v>2022</v>
      </c>
      <c r="O842" s="7">
        <f>IF(COUNTIF(B$4:$B842,B842)=1,1,0)</f>
        <v>1</v>
      </c>
      <c r="P842" s="8" t="s">
        <v>2919</v>
      </c>
      <c r="Q842" s="9"/>
    </row>
    <row r="843" spans="1:17" x14ac:dyDescent="0.25">
      <c r="A843" s="17">
        <v>44649</v>
      </c>
      <c r="B843" s="11" t="s">
        <v>700</v>
      </c>
      <c r="C843" s="11" t="s">
        <v>2930</v>
      </c>
      <c r="D843" s="7">
        <v>1</v>
      </c>
      <c r="E843" s="12">
        <f t="shared" si="39"/>
        <v>4000</v>
      </c>
      <c r="F843" s="13">
        <f t="shared" si="40"/>
        <v>4000</v>
      </c>
      <c r="G843" s="14">
        <f>Data_input!$F843*IF(Data_input!$E843&lt;3000,70%,60%)</f>
        <v>2400</v>
      </c>
      <c r="H843" s="14">
        <f>Data_input!$F843*10%</f>
        <v>400</v>
      </c>
      <c r="I843" s="14">
        <f>Data_input!$F843*10%</f>
        <v>400</v>
      </c>
      <c r="J843" s="14">
        <f>SUM(Table1[[#This Row],[COGS]:[OPERATIONAL COST]])</f>
        <v>3200</v>
      </c>
      <c r="K843" s="14">
        <f>Data_input!$F843-Data_input!$G843-Data_input!$H843-Data_input!$I843</f>
        <v>800</v>
      </c>
      <c r="L843" s="8" t="s">
        <v>2943</v>
      </c>
      <c r="M843" s="16" t="str">
        <f>TEXT(Table1[[#This Row],[DATE]],"mmm")</f>
        <v>Mar</v>
      </c>
      <c r="N843" s="7">
        <f t="shared" si="41"/>
        <v>2022</v>
      </c>
      <c r="O843" s="7">
        <f>IF(COUNTIF(B$4:$B843,B843)=1,1,0)</f>
        <v>1</v>
      </c>
      <c r="P843" s="8" t="s">
        <v>2919</v>
      </c>
      <c r="Q843" s="9"/>
    </row>
    <row r="844" spans="1:17" x14ac:dyDescent="0.25">
      <c r="A844" s="17">
        <v>44649</v>
      </c>
      <c r="B844" s="11" t="s">
        <v>701</v>
      </c>
      <c r="C844" s="11" t="s">
        <v>2924</v>
      </c>
      <c r="D844" s="7">
        <v>1</v>
      </c>
      <c r="E844" s="12">
        <f t="shared" si="39"/>
        <v>3500</v>
      </c>
      <c r="F844" s="13">
        <f t="shared" si="40"/>
        <v>3500</v>
      </c>
      <c r="G844" s="14">
        <f>Data_input!$F844*IF(Data_input!$E844&lt;3000,70%,60%)</f>
        <v>2100</v>
      </c>
      <c r="H844" s="14">
        <f>Data_input!$F844*10%</f>
        <v>350</v>
      </c>
      <c r="I844" s="14">
        <f>Data_input!$F844*10%</f>
        <v>350</v>
      </c>
      <c r="J844" s="14">
        <f>SUM(Table1[[#This Row],[COGS]:[OPERATIONAL COST]])</f>
        <v>2800</v>
      </c>
      <c r="K844" s="14">
        <f>Data_input!$F844-Data_input!$G844-Data_input!$H844-Data_input!$I844</f>
        <v>700</v>
      </c>
      <c r="L844" s="15" t="s">
        <v>2948</v>
      </c>
      <c r="M844" s="16" t="str">
        <f>TEXT(Table1[[#This Row],[DATE]],"mmm")</f>
        <v>Mar</v>
      </c>
      <c r="N844" s="7">
        <f t="shared" si="41"/>
        <v>2022</v>
      </c>
      <c r="O844" s="7">
        <f>IF(COUNTIF(B$4:$B844,B844)=1,1,0)</f>
        <v>1</v>
      </c>
      <c r="P844" s="8" t="s">
        <v>2919</v>
      </c>
      <c r="Q844" s="9"/>
    </row>
    <row r="845" spans="1:17" x14ac:dyDescent="0.25">
      <c r="A845" s="17">
        <v>44649</v>
      </c>
      <c r="B845" s="11" t="s">
        <v>702</v>
      </c>
      <c r="C845" s="11" t="s">
        <v>2925</v>
      </c>
      <c r="D845" s="7">
        <v>4</v>
      </c>
      <c r="E845" s="12">
        <f t="shared" si="39"/>
        <v>1200</v>
      </c>
      <c r="F845" s="13">
        <f t="shared" si="40"/>
        <v>4800</v>
      </c>
      <c r="G845" s="14">
        <f>Data_input!$F845*IF(Data_input!$E845&lt;3000,70%,60%)</f>
        <v>3360</v>
      </c>
      <c r="H845" s="14">
        <f>Data_input!$F845*10%</f>
        <v>480</v>
      </c>
      <c r="I845" s="14">
        <f>Data_input!$F845*10%</f>
        <v>480</v>
      </c>
      <c r="J845" s="14">
        <f>SUM(Table1[[#This Row],[COGS]:[OPERATIONAL COST]])</f>
        <v>4320</v>
      </c>
      <c r="K845" s="14">
        <f>Data_input!$F845-Data_input!$G845-Data_input!$H845-Data_input!$I845</f>
        <v>480</v>
      </c>
      <c r="L845" s="8" t="s">
        <v>2944</v>
      </c>
      <c r="M845" s="16" t="str">
        <f>TEXT(Table1[[#This Row],[DATE]],"mmm")</f>
        <v>Mar</v>
      </c>
      <c r="N845" s="7">
        <f t="shared" si="41"/>
        <v>2022</v>
      </c>
      <c r="O845" s="7">
        <f>IF(COUNTIF(B$4:$B845,B845)=1,1,0)</f>
        <v>1</v>
      </c>
      <c r="P845" s="8" t="s">
        <v>2919</v>
      </c>
      <c r="Q845" s="9"/>
    </row>
    <row r="846" spans="1:17" x14ac:dyDescent="0.25">
      <c r="A846" s="17">
        <v>44650</v>
      </c>
      <c r="B846" s="11" t="s">
        <v>703</v>
      </c>
      <c r="C846" s="11" t="s">
        <v>2926</v>
      </c>
      <c r="D846" s="7">
        <v>2</v>
      </c>
      <c r="E846" s="12">
        <f t="shared" si="39"/>
        <v>450</v>
      </c>
      <c r="F846" s="13">
        <f t="shared" si="40"/>
        <v>900</v>
      </c>
      <c r="G846" s="14">
        <f>Data_input!$F846*IF(Data_input!$E846&lt;3000,70%,60%)</f>
        <v>630</v>
      </c>
      <c r="H846" s="14">
        <f>Data_input!$F846*10%</f>
        <v>90</v>
      </c>
      <c r="I846" s="14">
        <f>Data_input!$F846*10%</f>
        <v>90</v>
      </c>
      <c r="J846" s="14">
        <f>SUM(Table1[[#This Row],[COGS]:[OPERATIONAL COST]])</f>
        <v>810</v>
      </c>
      <c r="K846" s="14">
        <f>Data_input!$F846-Data_input!$G846-Data_input!$H846-Data_input!$I846</f>
        <v>90</v>
      </c>
      <c r="L846" s="15" t="s">
        <v>2946</v>
      </c>
      <c r="M846" s="16" t="str">
        <f>TEXT(Table1[[#This Row],[DATE]],"mmm")</f>
        <v>Mar</v>
      </c>
      <c r="N846" s="7">
        <f t="shared" si="41"/>
        <v>2022</v>
      </c>
      <c r="O846" s="7">
        <f>IF(COUNTIF(B$4:$B846,B846)=1,1,0)</f>
        <v>1</v>
      </c>
      <c r="P846" s="8" t="s">
        <v>2918</v>
      </c>
      <c r="Q846" s="9"/>
    </row>
    <row r="847" spans="1:17" x14ac:dyDescent="0.25">
      <c r="A847" s="17">
        <v>44650</v>
      </c>
      <c r="B847" s="11" t="s">
        <v>704</v>
      </c>
      <c r="C847" s="11" t="s">
        <v>2927</v>
      </c>
      <c r="D847" s="7">
        <v>4</v>
      </c>
      <c r="E847" s="12">
        <f t="shared" si="39"/>
        <v>500</v>
      </c>
      <c r="F847" s="13">
        <f t="shared" si="40"/>
        <v>2000</v>
      </c>
      <c r="G847" s="14">
        <f>Data_input!$F847*IF(Data_input!$E847&lt;3000,70%,60%)</f>
        <v>1400</v>
      </c>
      <c r="H847" s="14">
        <f>Data_input!$F847*10%</f>
        <v>200</v>
      </c>
      <c r="I847" s="14">
        <f>Data_input!$F847*10%</f>
        <v>200</v>
      </c>
      <c r="J847" s="14">
        <f>SUM(Table1[[#This Row],[COGS]:[OPERATIONAL COST]])</f>
        <v>1800</v>
      </c>
      <c r="K847" s="14">
        <f>Data_input!$F847-Data_input!$G847-Data_input!$H847-Data_input!$I847</f>
        <v>200</v>
      </c>
      <c r="L847" s="8" t="s">
        <v>2947</v>
      </c>
      <c r="M847" s="16" t="str">
        <f>TEXT(Table1[[#This Row],[DATE]],"mmm")</f>
        <v>Mar</v>
      </c>
      <c r="N847" s="7">
        <f t="shared" si="41"/>
        <v>2022</v>
      </c>
      <c r="O847" s="7">
        <f>IF(COUNTIF(B$4:$B847,B847)=1,1,0)</f>
        <v>1</v>
      </c>
      <c r="P847" s="8" t="s">
        <v>2919</v>
      </c>
      <c r="Q847" s="9"/>
    </row>
    <row r="848" spans="1:17" x14ac:dyDescent="0.25">
      <c r="A848" s="17">
        <v>44650</v>
      </c>
      <c r="B848" s="11" t="s">
        <v>705</v>
      </c>
      <c r="C848" s="11" t="s">
        <v>2928</v>
      </c>
      <c r="D848" s="7">
        <v>3</v>
      </c>
      <c r="E848" s="12">
        <f t="shared" si="39"/>
        <v>1000</v>
      </c>
      <c r="F848" s="13">
        <f t="shared" si="40"/>
        <v>3000</v>
      </c>
      <c r="G848" s="14">
        <f>Data_input!$F848*IF(Data_input!$E848&lt;3000,70%,60%)</f>
        <v>2100</v>
      </c>
      <c r="H848" s="14">
        <f>Data_input!$F848*10%</f>
        <v>300</v>
      </c>
      <c r="I848" s="14">
        <f>Data_input!$F848*10%</f>
        <v>300</v>
      </c>
      <c r="J848" s="14">
        <f>SUM(Table1[[#This Row],[COGS]:[OPERATIONAL COST]])</f>
        <v>2700</v>
      </c>
      <c r="K848" s="14">
        <f>Data_input!$F848-Data_input!$G848-Data_input!$H848-Data_input!$I848</f>
        <v>300</v>
      </c>
      <c r="L848" s="15" t="s">
        <v>2945</v>
      </c>
      <c r="M848" s="16" t="str">
        <f>TEXT(Table1[[#This Row],[DATE]],"mmm")</f>
        <v>Mar</v>
      </c>
      <c r="N848" s="7">
        <f t="shared" si="41"/>
        <v>2022</v>
      </c>
      <c r="O848" s="7">
        <f>IF(COUNTIF(B$4:$B848,B848)=1,1,0)</f>
        <v>1</v>
      </c>
      <c r="P848" s="8" t="s">
        <v>2919</v>
      </c>
      <c r="Q848" s="9"/>
    </row>
    <row r="849" spans="1:17" x14ac:dyDescent="0.25">
      <c r="A849" s="17">
        <v>44650</v>
      </c>
      <c r="B849" s="11" t="s">
        <v>706</v>
      </c>
      <c r="C849" s="11" t="s">
        <v>2928</v>
      </c>
      <c r="D849" s="7">
        <v>1</v>
      </c>
      <c r="E849" s="12">
        <f t="shared" si="39"/>
        <v>1000</v>
      </c>
      <c r="F849" s="13">
        <f t="shared" si="40"/>
        <v>1000</v>
      </c>
      <c r="G849" s="14">
        <f>Data_input!$F849*IF(Data_input!$E849&lt;3000,70%,60%)</f>
        <v>700</v>
      </c>
      <c r="H849" s="14">
        <f>Data_input!$F849*10%</f>
        <v>100</v>
      </c>
      <c r="I849" s="14">
        <f>Data_input!$F849*10%</f>
        <v>100</v>
      </c>
      <c r="J849" s="14">
        <f>SUM(Table1[[#This Row],[COGS]:[OPERATIONAL COST]])</f>
        <v>900</v>
      </c>
      <c r="K849" s="14">
        <f>Data_input!$F849-Data_input!$G849-Data_input!$H849-Data_input!$I849</f>
        <v>100</v>
      </c>
      <c r="L849" s="8" t="s">
        <v>2943</v>
      </c>
      <c r="M849" s="16" t="str">
        <f>TEXT(Table1[[#This Row],[DATE]],"mmm")</f>
        <v>Mar</v>
      </c>
      <c r="N849" s="7">
        <f t="shared" si="41"/>
        <v>2022</v>
      </c>
      <c r="O849" s="7">
        <f>IF(COUNTIF(B$4:$B849,B849)=1,1,0)</f>
        <v>1</v>
      </c>
      <c r="P849" s="8" t="s">
        <v>2918</v>
      </c>
      <c r="Q849" s="9"/>
    </row>
    <row r="850" spans="1:17" x14ac:dyDescent="0.25">
      <c r="A850" s="17">
        <v>44650</v>
      </c>
      <c r="B850" s="11" t="s">
        <v>707</v>
      </c>
      <c r="C850" s="11" t="s">
        <v>2930</v>
      </c>
      <c r="D850" s="7">
        <v>1</v>
      </c>
      <c r="E850" s="12">
        <f t="shared" si="39"/>
        <v>4000</v>
      </c>
      <c r="F850" s="13">
        <f t="shared" si="40"/>
        <v>4000</v>
      </c>
      <c r="G850" s="14">
        <f>Data_input!$F850*IF(Data_input!$E850&lt;3000,70%,60%)</f>
        <v>2400</v>
      </c>
      <c r="H850" s="14">
        <f>Data_input!$F850*10%</f>
        <v>400</v>
      </c>
      <c r="I850" s="14">
        <f>Data_input!$F850*10%</f>
        <v>400</v>
      </c>
      <c r="J850" s="14">
        <f>SUM(Table1[[#This Row],[COGS]:[OPERATIONAL COST]])</f>
        <v>3200</v>
      </c>
      <c r="K850" s="14">
        <f>Data_input!$F850-Data_input!$G850-Data_input!$H850-Data_input!$I850</f>
        <v>800</v>
      </c>
      <c r="L850" s="15" t="s">
        <v>2948</v>
      </c>
      <c r="M850" s="16" t="str">
        <f>TEXT(Table1[[#This Row],[DATE]],"mmm")</f>
        <v>Mar</v>
      </c>
      <c r="N850" s="7">
        <f t="shared" si="41"/>
        <v>2022</v>
      </c>
      <c r="O850" s="7">
        <f>IF(COUNTIF(B$4:$B850,B850)=1,1,0)</f>
        <v>1</v>
      </c>
      <c r="P850" s="8" t="s">
        <v>2919</v>
      </c>
      <c r="Q850" s="9"/>
    </row>
    <row r="851" spans="1:17" x14ac:dyDescent="0.25">
      <c r="A851" s="17">
        <v>44650</v>
      </c>
      <c r="B851" s="11" t="s">
        <v>708</v>
      </c>
      <c r="C851" s="11" t="s">
        <v>2920</v>
      </c>
      <c r="D851" s="7">
        <v>4</v>
      </c>
      <c r="E851" s="12">
        <f t="shared" si="39"/>
        <v>1000</v>
      </c>
      <c r="F851" s="13">
        <f t="shared" si="40"/>
        <v>4000</v>
      </c>
      <c r="G851" s="14">
        <f>Data_input!$F851*IF(Data_input!$E851&lt;3000,70%,60%)</f>
        <v>2800</v>
      </c>
      <c r="H851" s="14">
        <f>Data_input!$F851*10%</f>
        <v>400</v>
      </c>
      <c r="I851" s="14">
        <f>Data_input!$F851*10%</f>
        <v>400</v>
      </c>
      <c r="J851" s="14">
        <f>SUM(Table1[[#This Row],[COGS]:[OPERATIONAL COST]])</f>
        <v>3600</v>
      </c>
      <c r="K851" s="14">
        <f>Data_input!$F851-Data_input!$G851-Data_input!$H851-Data_input!$I851</f>
        <v>400</v>
      </c>
      <c r="L851" s="8" t="s">
        <v>2944</v>
      </c>
      <c r="M851" s="16" t="str">
        <f>TEXT(Table1[[#This Row],[DATE]],"mmm")</f>
        <v>Mar</v>
      </c>
      <c r="N851" s="7">
        <f t="shared" si="41"/>
        <v>2022</v>
      </c>
      <c r="O851" s="7">
        <f>IF(COUNTIF(B$4:$B851,B851)=1,1,0)</f>
        <v>1</v>
      </c>
      <c r="P851" s="8" t="s">
        <v>2918</v>
      </c>
      <c r="Q851" s="9"/>
    </row>
    <row r="852" spans="1:17" x14ac:dyDescent="0.25">
      <c r="A852" s="17">
        <v>44650</v>
      </c>
      <c r="B852" s="11" t="s">
        <v>709</v>
      </c>
      <c r="C852" s="11" t="s">
        <v>2923</v>
      </c>
      <c r="D852" s="7">
        <v>5</v>
      </c>
      <c r="E852" s="12">
        <f t="shared" si="39"/>
        <v>2500</v>
      </c>
      <c r="F852" s="13">
        <f t="shared" si="40"/>
        <v>12500</v>
      </c>
      <c r="G852" s="14">
        <f>Data_input!$F852*IF(Data_input!$E852&lt;3000,70%,60%)</f>
        <v>8750</v>
      </c>
      <c r="H852" s="14">
        <f>Data_input!$F852*10%</f>
        <v>1250</v>
      </c>
      <c r="I852" s="14">
        <f>Data_input!$F852*10%</f>
        <v>1250</v>
      </c>
      <c r="J852" s="14">
        <f>SUM(Table1[[#This Row],[COGS]:[OPERATIONAL COST]])</f>
        <v>11250</v>
      </c>
      <c r="K852" s="14">
        <f>Data_input!$F852-Data_input!$G852-Data_input!$H852-Data_input!$I852</f>
        <v>1250</v>
      </c>
      <c r="L852" s="15" t="s">
        <v>2946</v>
      </c>
      <c r="M852" s="16" t="str">
        <f>TEXT(Table1[[#This Row],[DATE]],"mmm")</f>
        <v>Mar</v>
      </c>
      <c r="N852" s="7">
        <f t="shared" si="41"/>
        <v>2022</v>
      </c>
      <c r="O852" s="7">
        <f>IF(COUNTIF(B$4:$B852,B852)=1,1,0)</f>
        <v>1</v>
      </c>
      <c r="P852" s="8" t="s">
        <v>2919</v>
      </c>
      <c r="Q852" s="9"/>
    </row>
    <row r="853" spans="1:17" x14ac:dyDescent="0.25">
      <c r="A853" s="17">
        <v>44650</v>
      </c>
      <c r="B853" s="11" t="s">
        <v>710</v>
      </c>
      <c r="C853" s="11" t="s">
        <v>2920</v>
      </c>
      <c r="D853" s="7">
        <v>8</v>
      </c>
      <c r="E853" s="12">
        <f t="shared" si="39"/>
        <v>1000</v>
      </c>
      <c r="F853" s="13">
        <f t="shared" si="40"/>
        <v>8000</v>
      </c>
      <c r="G853" s="14">
        <f>Data_input!$F853*IF(Data_input!$E853&lt;3000,70%,60%)</f>
        <v>5600</v>
      </c>
      <c r="H853" s="14">
        <f>Data_input!$F853*10%</f>
        <v>800</v>
      </c>
      <c r="I853" s="14">
        <f>Data_input!$F853*10%</f>
        <v>800</v>
      </c>
      <c r="J853" s="14">
        <f>SUM(Table1[[#This Row],[COGS]:[OPERATIONAL COST]])</f>
        <v>7200</v>
      </c>
      <c r="K853" s="14">
        <f>Data_input!$F853-Data_input!$G853-Data_input!$H853-Data_input!$I853</f>
        <v>800</v>
      </c>
      <c r="L853" s="8" t="s">
        <v>2947</v>
      </c>
      <c r="M853" s="16" t="str">
        <f>TEXT(Table1[[#This Row],[DATE]],"mmm")</f>
        <v>Mar</v>
      </c>
      <c r="N853" s="7">
        <f t="shared" si="41"/>
        <v>2022</v>
      </c>
      <c r="O853" s="7">
        <f>IF(COUNTIF(B$4:$B853,B853)=1,1,0)</f>
        <v>1</v>
      </c>
      <c r="P853" s="8" t="s">
        <v>2918</v>
      </c>
      <c r="Q853" s="9"/>
    </row>
    <row r="854" spans="1:17" x14ac:dyDescent="0.25">
      <c r="A854" s="17">
        <v>44650</v>
      </c>
      <c r="B854" s="11" t="s">
        <v>710</v>
      </c>
      <c r="C854" s="11" t="s">
        <v>2923</v>
      </c>
      <c r="D854" s="7">
        <v>2</v>
      </c>
      <c r="E854" s="12">
        <f t="shared" si="39"/>
        <v>2500</v>
      </c>
      <c r="F854" s="13">
        <f t="shared" si="40"/>
        <v>5000</v>
      </c>
      <c r="G854" s="14">
        <f>Data_input!$F854*IF(Data_input!$E854&lt;3000,70%,60%)</f>
        <v>3500</v>
      </c>
      <c r="H854" s="14">
        <f>Data_input!$F854*10%</f>
        <v>500</v>
      </c>
      <c r="I854" s="14">
        <f>Data_input!$F854*10%</f>
        <v>500</v>
      </c>
      <c r="J854" s="14">
        <f>SUM(Table1[[#This Row],[COGS]:[OPERATIONAL COST]])</f>
        <v>4500</v>
      </c>
      <c r="K854" s="14">
        <f>Data_input!$F854-Data_input!$G854-Data_input!$H854-Data_input!$I854</f>
        <v>500</v>
      </c>
      <c r="L854" s="15" t="s">
        <v>2947</v>
      </c>
      <c r="M854" s="16" t="str">
        <f>TEXT(Table1[[#This Row],[DATE]],"mmm")</f>
        <v>Mar</v>
      </c>
      <c r="N854" s="7">
        <f t="shared" si="41"/>
        <v>2022</v>
      </c>
      <c r="O854" s="7">
        <f>IF(COUNTIF(B$4:$B854,B854)=1,1,0)</f>
        <v>0</v>
      </c>
      <c r="P854" s="8" t="s">
        <v>2918</v>
      </c>
      <c r="Q854" s="9"/>
    </row>
    <row r="855" spans="1:17" x14ac:dyDescent="0.25">
      <c r="A855" s="17">
        <v>44650</v>
      </c>
      <c r="B855" s="11" t="s">
        <v>710</v>
      </c>
      <c r="C855" s="11" t="s">
        <v>2930</v>
      </c>
      <c r="D855" s="7">
        <v>1</v>
      </c>
      <c r="E855" s="12">
        <f t="shared" si="39"/>
        <v>4000</v>
      </c>
      <c r="F855" s="13">
        <f t="shared" si="40"/>
        <v>4000</v>
      </c>
      <c r="G855" s="14">
        <f>Data_input!$F855*IF(Data_input!$E855&lt;3000,70%,60%)</f>
        <v>2400</v>
      </c>
      <c r="H855" s="14">
        <f>Data_input!$F855*10%</f>
        <v>400</v>
      </c>
      <c r="I855" s="14">
        <f>Data_input!$F855*10%</f>
        <v>400</v>
      </c>
      <c r="J855" s="14">
        <f>SUM(Table1[[#This Row],[COGS]:[OPERATIONAL COST]])</f>
        <v>3200</v>
      </c>
      <c r="K855" s="14">
        <f>Data_input!$F855-Data_input!$G855-Data_input!$H855-Data_input!$I855</f>
        <v>800</v>
      </c>
      <c r="L855" s="8" t="s">
        <v>2947</v>
      </c>
      <c r="M855" s="16" t="str">
        <f>TEXT(Table1[[#This Row],[DATE]],"mmm")</f>
        <v>Mar</v>
      </c>
      <c r="N855" s="7">
        <f t="shared" si="41"/>
        <v>2022</v>
      </c>
      <c r="O855" s="7">
        <f>IF(COUNTIF(B$4:$B855,B855)=1,1,0)</f>
        <v>0</v>
      </c>
      <c r="P855" s="8" t="s">
        <v>2918</v>
      </c>
      <c r="Q855" s="9"/>
    </row>
    <row r="856" spans="1:17" x14ac:dyDescent="0.25">
      <c r="A856" s="17">
        <v>44651</v>
      </c>
      <c r="B856" s="11" t="s">
        <v>710</v>
      </c>
      <c r="C856" s="11" t="s">
        <v>2924</v>
      </c>
      <c r="D856" s="7">
        <v>1</v>
      </c>
      <c r="E856" s="12">
        <f t="shared" si="39"/>
        <v>3500</v>
      </c>
      <c r="F856" s="13">
        <f t="shared" si="40"/>
        <v>3500</v>
      </c>
      <c r="G856" s="14">
        <f>Data_input!$F856*IF(Data_input!$E856&lt;3000,70%,60%)</f>
        <v>2100</v>
      </c>
      <c r="H856" s="14">
        <f>Data_input!$F856*10%</f>
        <v>350</v>
      </c>
      <c r="I856" s="14">
        <f>Data_input!$F856*10%</f>
        <v>350</v>
      </c>
      <c r="J856" s="14">
        <f>SUM(Table1[[#This Row],[COGS]:[OPERATIONAL COST]])</f>
        <v>2800</v>
      </c>
      <c r="K856" s="14">
        <f>Data_input!$F856-Data_input!$G856-Data_input!$H856-Data_input!$I856</f>
        <v>700</v>
      </c>
      <c r="L856" s="15" t="s">
        <v>2947</v>
      </c>
      <c r="M856" s="16" t="str">
        <f>TEXT(Table1[[#This Row],[DATE]],"mmm")</f>
        <v>Mar</v>
      </c>
      <c r="N856" s="7">
        <f t="shared" si="41"/>
        <v>2022</v>
      </c>
      <c r="O856" s="7">
        <f>IF(COUNTIF(B$4:$B856,B856)=1,1,0)</f>
        <v>0</v>
      </c>
      <c r="P856" s="8" t="s">
        <v>2918</v>
      </c>
      <c r="Q856" s="9"/>
    </row>
    <row r="857" spans="1:17" x14ac:dyDescent="0.25">
      <c r="A857" s="17">
        <v>44651</v>
      </c>
      <c r="B857" s="11" t="s">
        <v>711</v>
      </c>
      <c r="C857" s="11" t="s">
        <v>2925</v>
      </c>
      <c r="D857" s="7">
        <v>8</v>
      </c>
      <c r="E857" s="12">
        <f t="shared" si="39"/>
        <v>1200</v>
      </c>
      <c r="F857" s="13">
        <f t="shared" si="40"/>
        <v>9600</v>
      </c>
      <c r="G857" s="14">
        <f>Data_input!$F857*IF(Data_input!$E857&lt;3000,70%,60%)</f>
        <v>6720</v>
      </c>
      <c r="H857" s="14">
        <f>Data_input!$F857*10%</f>
        <v>960</v>
      </c>
      <c r="I857" s="14">
        <f>Data_input!$F857*10%</f>
        <v>960</v>
      </c>
      <c r="J857" s="14">
        <f>SUM(Table1[[#This Row],[COGS]:[OPERATIONAL COST]])</f>
        <v>8640</v>
      </c>
      <c r="K857" s="14">
        <f>Data_input!$F857-Data_input!$G857-Data_input!$H857-Data_input!$I857</f>
        <v>960</v>
      </c>
      <c r="L857" s="8" t="s">
        <v>2943</v>
      </c>
      <c r="M857" s="16" t="str">
        <f>TEXT(Table1[[#This Row],[DATE]],"mmm")</f>
        <v>Mar</v>
      </c>
      <c r="N857" s="7">
        <f t="shared" si="41"/>
        <v>2022</v>
      </c>
      <c r="O857" s="7">
        <f>IF(COUNTIF(B$4:$B857,B857)=1,1,0)</f>
        <v>1</v>
      </c>
      <c r="P857" s="8" t="s">
        <v>2918</v>
      </c>
      <c r="Q857" s="9"/>
    </row>
    <row r="858" spans="1:17" x14ac:dyDescent="0.25">
      <c r="A858" s="17">
        <v>44651</v>
      </c>
      <c r="B858" s="11" t="s">
        <v>712</v>
      </c>
      <c r="C858" s="11" t="s">
        <v>2926</v>
      </c>
      <c r="D858" s="7">
        <v>1</v>
      </c>
      <c r="E858" s="12">
        <f t="shared" si="39"/>
        <v>450</v>
      </c>
      <c r="F858" s="13">
        <f t="shared" si="40"/>
        <v>450</v>
      </c>
      <c r="G858" s="14">
        <f>Data_input!$F858*IF(Data_input!$E858&lt;3000,70%,60%)</f>
        <v>315</v>
      </c>
      <c r="H858" s="14">
        <f>Data_input!$F858*10%</f>
        <v>45</v>
      </c>
      <c r="I858" s="14">
        <f>Data_input!$F858*10%</f>
        <v>45</v>
      </c>
      <c r="J858" s="14">
        <f>SUM(Table1[[#This Row],[COGS]:[OPERATIONAL COST]])</f>
        <v>405</v>
      </c>
      <c r="K858" s="14">
        <f>Data_input!$F858-Data_input!$G858-Data_input!$H858-Data_input!$I858</f>
        <v>45</v>
      </c>
      <c r="L858" s="15" t="s">
        <v>2948</v>
      </c>
      <c r="M858" s="16" t="str">
        <f>TEXT(Table1[[#This Row],[DATE]],"mmm")</f>
        <v>Mar</v>
      </c>
      <c r="N858" s="7">
        <f t="shared" si="41"/>
        <v>2022</v>
      </c>
      <c r="O858" s="7">
        <f>IF(COUNTIF(B$4:$B858,B858)=1,1,0)</f>
        <v>1</v>
      </c>
      <c r="P858" s="8" t="s">
        <v>2918</v>
      </c>
      <c r="Q858" s="9"/>
    </row>
    <row r="859" spans="1:17" x14ac:dyDescent="0.25">
      <c r="A859" s="17">
        <v>44651</v>
      </c>
      <c r="B859" s="11" t="s">
        <v>713</v>
      </c>
      <c r="C859" s="11" t="s">
        <v>2920</v>
      </c>
      <c r="D859" s="7">
        <v>2</v>
      </c>
      <c r="E859" s="12">
        <f t="shared" si="39"/>
        <v>1000</v>
      </c>
      <c r="F859" s="13">
        <f t="shared" si="40"/>
        <v>2000</v>
      </c>
      <c r="G859" s="14">
        <f>Data_input!$F859*IF(Data_input!$E859&lt;3000,70%,60%)</f>
        <v>1400</v>
      </c>
      <c r="H859" s="14">
        <f>Data_input!$F859*10%</f>
        <v>200</v>
      </c>
      <c r="I859" s="14">
        <f>Data_input!$F859*10%</f>
        <v>200</v>
      </c>
      <c r="J859" s="14">
        <f>SUM(Table1[[#This Row],[COGS]:[OPERATIONAL COST]])</f>
        <v>1800</v>
      </c>
      <c r="K859" s="14">
        <f>Data_input!$F859-Data_input!$G859-Data_input!$H859-Data_input!$I859</f>
        <v>200</v>
      </c>
      <c r="L859" s="8" t="s">
        <v>2944</v>
      </c>
      <c r="M859" s="16" t="str">
        <f>TEXT(Table1[[#This Row],[DATE]],"mmm")</f>
        <v>Mar</v>
      </c>
      <c r="N859" s="7">
        <f t="shared" si="41"/>
        <v>2022</v>
      </c>
      <c r="O859" s="7">
        <f>IF(COUNTIF(B$4:$B859,B859)=1,1,0)</f>
        <v>1</v>
      </c>
      <c r="P859" s="8" t="s">
        <v>2919</v>
      </c>
      <c r="Q859" s="9"/>
    </row>
    <row r="860" spans="1:17" x14ac:dyDescent="0.25">
      <c r="A860" s="17">
        <v>44651</v>
      </c>
      <c r="B860" s="11" t="s">
        <v>714</v>
      </c>
      <c r="C860" s="11" t="s">
        <v>2930</v>
      </c>
      <c r="D860" s="7">
        <v>1</v>
      </c>
      <c r="E860" s="12">
        <f t="shared" si="39"/>
        <v>4000</v>
      </c>
      <c r="F860" s="13">
        <f t="shared" si="40"/>
        <v>4000</v>
      </c>
      <c r="G860" s="14">
        <f>Data_input!$F860*IF(Data_input!$E860&lt;3000,70%,60%)</f>
        <v>2400</v>
      </c>
      <c r="H860" s="14">
        <f>Data_input!$F860*10%</f>
        <v>400</v>
      </c>
      <c r="I860" s="14">
        <f>Data_input!$F860*10%</f>
        <v>400</v>
      </c>
      <c r="J860" s="14">
        <f>SUM(Table1[[#This Row],[COGS]:[OPERATIONAL COST]])</f>
        <v>3200</v>
      </c>
      <c r="K860" s="14">
        <f>Data_input!$F860-Data_input!$G860-Data_input!$H860-Data_input!$I860</f>
        <v>800</v>
      </c>
      <c r="L860" s="15" t="s">
        <v>2945</v>
      </c>
      <c r="M860" s="16" t="str">
        <f>TEXT(Table1[[#This Row],[DATE]],"mmm")</f>
        <v>Mar</v>
      </c>
      <c r="N860" s="7">
        <f t="shared" si="41"/>
        <v>2022</v>
      </c>
      <c r="O860" s="7">
        <f>IF(COUNTIF(B$4:$B860,B860)=1,1,0)</f>
        <v>1</v>
      </c>
      <c r="P860" s="8" t="s">
        <v>2918</v>
      </c>
      <c r="Q860" s="9"/>
    </row>
    <row r="861" spans="1:17" x14ac:dyDescent="0.25">
      <c r="A861" s="17">
        <v>44651</v>
      </c>
      <c r="B861" s="11" t="s">
        <v>715</v>
      </c>
      <c r="C861" s="11" t="s">
        <v>2923</v>
      </c>
      <c r="D861" s="7">
        <v>6</v>
      </c>
      <c r="E861" s="12">
        <f t="shared" si="39"/>
        <v>2500</v>
      </c>
      <c r="F861" s="13">
        <f t="shared" si="40"/>
        <v>15000</v>
      </c>
      <c r="G861" s="14">
        <f>Data_input!$F861*IF(Data_input!$E861&lt;3000,70%,60%)</f>
        <v>10500</v>
      </c>
      <c r="H861" s="14">
        <f>Data_input!$F861*10%</f>
        <v>1500</v>
      </c>
      <c r="I861" s="14">
        <f>Data_input!$F861*10%</f>
        <v>1500</v>
      </c>
      <c r="J861" s="14">
        <f>SUM(Table1[[#This Row],[COGS]:[OPERATIONAL COST]])</f>
        <v>13500</v>
      </c>
      <c r="K861" s="14">
        <f>Data_input!$F861-Data_input!$G861-Data_input!$H861-Data_input!$I861</f>
        <v>1500</v>
      </c>
      <c r="L861" s="8" t="s">
        <v>2943</v>
      </c>
      <c r="M861" s="16" t="str">
        <f>TEXT(Table1[[#This Row],[DATE]],"mmm")</f>
        <v>Mar</v>
      </c>
      <c r="N861" s="7">
        <f t="shared" si="41"/>
        <v>2022</v>
      </c>
      <c r="O861" s="7">
        <f>IF(COUNTIF(B$4:$B861,B861)=1,1,0)</f>
        <v>1</v>
      </c>
      <c r="P861" s="8" t="s">
        <v>2918</v>
      </c>
      <c r="Q861" s="9"/>
    </row>
    <row r="862" spans="1:17" x14ac:dyDescent="0.25">
      <c r="A862" s="17">
        <v>44651</v>
      </c>
      <c r="B862" s="11" t="s">
        <v>716</v>
      </c>
      <c r="C862" s="11" t="s">
        <v>2924</v>
      </c>
      <c r="D862" s="7">
        <v>1</v>
      </c>
      <c r="E862" s="12">
        <f t="shared" si="39"/>
        <v>3500</v>
      </c>
      <c r="F862" s="13">
        <f t="shared" si="40"/>
        <v>3500</v>
      </c>
      <c r="G862" s="14">
        <f>Data_input!$F862*IF(Data_input!$E862&lt;3000,70%,60%)</f>
        <v>2100</v>
      </c>
      <c r="H862" s="14">
        <f>Data_input!$F862*10%</f>
        <v>350</v>
      </c>
      <c r="I862" s="14">
        <f>Data_input!$F862*10%</f>
        <v>350</v>
      </c>
      <c r="J862" s="14">
        <f>SUM(Table1[[#This Row],[COGS]:[OPERATIONAL COST]])</f>
        <v>2800</v>
      </c>
      <c r="K862" s="14">
        <f>Data_input!$F862-Data_input!$G862-Data_input!$H862-Data_input!$I862</f>
        <v>700</v>
      </c>
      <c r="L862" s="15" t="s">
        <v>2948</v>
      </c>
      <c r="M862" s="16" t="str">
        <f>TEXT(Table1[[#This Row],[DATE]],"mmm")</f>
        <v>Mar</v>
      </c>
      <c r="N862" s="7">
        <f t="shared" si="41"/>
        <v>2022</v>
      </c>
      <c r="O862" s="7">
        <f>IF(COUNTIF(B$4:$B862,B862)=1,1,0)</f>
        <v>1</v>
      </c>
      <c r="P862" s="8" t="s">
        <v>2919</v>
      </c>
      <c r="Q862" s="9"/>
    </row>
    <row r="863" spans="1:17" x14ac:dyDescent="0.25">
      <c r="A863" s="17">
        <v>44651</v>
      </c>
      <c r="B863" s="11" t="s">
        <v>717</v>
      </c>
      <c r="C863" s="11" t="s">
        <v>2928</v>
      </c>
      <c r="D863" s="7">
        <v>4</v>
      </c>
      <c r="E863" s="12">
        <f t="shared" si="39"/>
        <v>1000</v>
      </c>
      <c r="F863" s="13">
        <f t="shared" si="40"/>
        <v>4000</v>
      </c>
      <c r="G863" s="14">
        <f>Data_input!$F863*IF(Data_input!$E863&lt;3000,70%,60%)</f>
        <v>2800</v>
      </c>
      <c r="H863" s="14">
        <f>Data_input!$F863*10%</f>
        <v>400</v>
      </c>
      <c r="I863" s="14">
        <f>Data_input!$F863*10%</f>
        <v>400</v>
      </c>
      <c r="J863" s="14">
        <f>SUM(Table1[[#This Row],[COGS]:[OPERATIONAL COST]])</f>
        <v>3600</v>
      </c>
      <c r="K863" s="14">
        <f>Data_input!$F863-Data_input!$G863-Data_input!$H863-Data_input!$I863</f>
        <v>400</v>
      </c>
      <c r="L863" s="8" t="s">
        <v>2944</v>
      </c>
      <c r="M863" s="16" t="str">
        <f>TEXT(Table1[[#This Row],[DATE]],"mmm")</f>
        <v>Mar</v>
      </c>
      <c r="N863" s="7">
        <f t="shared" si="41"/>
        <v>2022</v>
      </c>
      <c r="O863" s="7">
        <f>IF(COUNTIF(B$4:$B863,B863)=1,1,0)</f>
        <v>1</v>
      </c>
      <c r="P863" s="8" t="s">
        <v>2919</v>
      </c>
      <c r="Q863" s="9"/>
    </row>
    <row r="864" spans="1:17" x14ac:dyDescent="0.25">
      <c r="A864" s="17">
        <v>44652</v>
      </c>
      <c r="B864" s="11" t="s">
        <v>718</v>
      </c>
      <c r="C864" s="11" t="s">
        <v>2926</v>
      </c>
      <c r="D864" s="7">
        <v>20</v>
      </c>
      <c r="E864" s="12">
        <f t="shared" si="39"/>
        <v>450</v>
      </c>
      <c r="F864" s="13">
        <f t="shared" si="40"/>
        <v>9000</v>
      </c>
      <c r="G864" s="14">
        <f>Data_input!$F864*IF(Data_input!$E864&lt;3000,70%,60%)</f>
        <v>6300</v>
      </c>
      <c r="H864" s="14">
        <f>Data_input!$F864*10%</f>
        <v>900</v>
      </c>
      <c r="I864" s="14">
        <f>Data_input!$F864*10%</f>
        <v>900</v>
      </c>
      <c r="J864" s="14">
        <f>SUM(Table1[[#This Row],[COGS]:[OPERATIONAL COST]])</f>
        <v>8100</v>
      </c>
      <c r="K864" s="14">
        <f>Data_input!$F864-Data_input!$G864-Data_input!$H864-Data_input!$I864</f>
        <v>900</v>
      </c>
      <c r="L864" s="15" t="s">
        <v>2946</v>
      </c>
      <c r="M864" s="16" t="str">
        <f>TEXT(Table1[[#This Row],[DATE]],"mmm")</f>
        <v>Apr</v>
      </c>
      <c r="N864" s="7">
        <f t="shared" si="41"/>
        <v>2022</v>
      </c>
      <c r="O864" s="7">
        <f>IF(COUNTIF(B$4:$B864,B864)=1,1,0)</f>
        <v>1</v>
      </c>
      <c r="P864" s="8" t="s">
        <v>2918</v>
      </c>
      <c r="Q864" s="9"/>
    </row>
    <row r="865" spans="1:17" x14ac:dyDescent="0.25">
      <c r="A865" s="17">
        <v>44652</v>
      </c>
      <c r="B865" s="11" t="s">
        <v>719</v>
      </c>
      <c r="C865" s="11" t="s">
        <v>2927</v>
      </c>
      <c r="D865" s="7">
        <v>2</v>
      </c>
      <c r="E865" s="12">
        <f t="shared" si="39"/>
        <v>500</v>
      </c>
      <c r="F865" s="13">
        <f t="shared" si="40"/>
        <v>1000</v>
      </c>
      <c r="G865" s="14">
        <f>Data_input!$F865*IF(Data_input!$E865&lt;3000,70%,60%)</f>
        <v>700</v>
      </c>
      <c r="H865" s="14">
        <f>Data_input!$F865*10%</f>
        <v>100</v>
      </c>
      <c r="I865" s="14">
        <f>Data_input!$F865*10%</f>
        <v>100</v>
      </c>
      <c r="J865" s="14">
        <f>SUM(Table1[[#This Row],[COGS]:[OPERATIONAL COST]])</f>
        <v>900</v>
      </c>
      <c r="K865" s="14">
        <f>Data_input!$F865-Data_input!$G865-Data_input!$H865-Data_input!$I865</f>
        <v>100</v>
      </c>
      <c r="L865" s="8" t="s">
        <v>2947</v>
      </c>
      <c r="M865" s="16" t="str">
        <f>TEXT(Table1[[#This Row],[DATE]],"mmm")</f>
        <v>Apr</v>
      </c>
      <c r="N865" s="7">
        <f t="shared" si="41"/>
        <v>2022</v>
      </c>
      <c r="O865" s="7">
        <f>IF(COUNTIF(B$4:$B865,B865)=1,1,0)</f>
        <v>1</v>
      </c>
      <c r="P865" s="8" t="s">
        <v>2919</v>
      </c>
      <c r="Q865" s="9"/>
    </row>
    <row r="866" spans="1:17" x14ac:dyDescent="0.25">
      <c r="A866" s="17">
        <v>44652</v>
      </c>
      <c r="B866" s="11" t="s">
        <v>720</v>
      </c>
      <c r="C866" s="11" t="s">
        <v>2927</v>
      </c>
      <c r="D866" s="7">
        <v>1</v>
      </c>
      <c r="E866" s="12">
        <f t="shared" si="39"/>
        <v>500</v>
      </c>
      <c r="F866" s="13">
        <f t="shared" si="40"/>
        <v>500</v>
      </c>
      <c r="G866" s="14">
        <f>Data_input!$F866*IF(Data_input!$E866&lt;3000,70%,60%)</f>
        <v>350</v>
      </c>
      <c r="H866" s="14">
        <f>Data_input!$F866*10%</f>
        <v>50</v>
      </c>
      <c r="I866" s="14">
        <f>Data_input!$F866*10%</f>
        <v>50</v>
      </c>
      <c r="J866" s="14">
        <f>SUM(Table1[[#This Row],[COGS]:[OPERATIONAL COST]])</f>
        <v>450</v>
      </c>
      <c r="K866" s="14">
        <f>Data_input!$F866-Data_input!$G866-Data_input!$H866-Data_input!$I866</f>
        <v>50</v>
      </c>
      <c r="L866" s="15" t="s">
        <v>2945</v>
      </c>
      <c r="M866" s="16" t="str">
        <f>TEXT(Table1[[#This Row],[DATE]],"mmm")</f>
        <v>Apr</v>
      </c>
      <c r="N866" s="7">
        <f t="shared" si="41"/>
        <v>2022</v>
      </c>
      <c r="O866" s="7">
        <f>IF(COUNTIF(B$4:$B866,B866)=1,1,0)</f>
        <v>1</v>
      </c>
      <c r="P866" s="8" t="s">
        <v>2919</v>
      </c>
      <c r="Q866" s="9"/>
    </row>
    <row r="867" spans="1:17" x14ac:dyDescent="0.25">
      <c r="A867" s="17">
        <v>44652</v>
      </c>
      <c r="B867" s="11" t="s">
        <v>721</v>
      </c>
      <c r="C867" s="11" t="s">
        <v>2920</v>
      </c>
      <c r="D867" s="7">
        <v>6</v>
      </c>
      <c r="E867" s="12">
        <f t="shared" si="39"/>
        <v>1000</v>
      </c>
      <c r="F867" s="13">
        <f t="shared" si="40"/>
        <v>6000</v>
      </c>
      <c r="G867" s="14">
        <f>Data_input!$F867*IF(Data_input!$E867&lt;3000,70%,60%)</f>
        <v>4200</v>
      </c>
      <c r="H867" s="14">
        <f>Data_input!$F867*10%</f>
        <v>600</v>
      </c>
      <c r="I867" s="14">
        <f>Data_input!$F867*10%</f>
        <v>600</v>
      </c>
      <c r="J867" s="14">
        <f>SUM(Table1[[#This Row],[COGS]:[OPERATIONAL COST]])</f>
        <v>5400</v>
      </c>
      <c r="K867" s="14">
        <f>Data_input!$F867-Data_input!$G867-Data_input!$H867-Data_input!$I867</f>
        <v>600</v>
      </c>
      <c r="L867" s="8" t="s">
        <v>2943</v>
      </c>
      <c r="M867" s="16" t="str">
        <f>TEXT(Table1[[#This Row],[DATE]],"mmm")</f>
        <v>Apr</v>
      </c>
      <c r="N867" s="7">
        <f t="shared" si="41"/>
        <v>2022</v>
      </c>
      <c r="O867" s="7">
        <f>IF(COUNTIF(B$4:$B867,B867)=1,1,0)</f>
        <v>1</v>
      </c>
      <c r="P867" s="8" t="s">
        <v>2918</v>
      </c>
      <c r="Q867" s="9"/>
    </row>
    <row r="868" spans="1:17" x14ac:dyDescent="0.25">
      <c r="A868" s="17">
        <v>44652</v>
      </c>
      <c r="B868" s="11" t="s">
        <v>722</v>
      </c>
      <c r="C868" s="11" t="s">
        <v>2924</v>
      </c>
      <c r="D868" s="7">
        <v>1</v>
      </c>
      <c r="E868" s="12">
        <f t="shared" si="39"/>
        <v>3500</v>
      </c>
      <c r="F868" s="13">
        <f t="shared" si="40"/>
        <v>3500</v>
      </c>
      <c r="G868" s="14">
        <f>Data_input!$F868*IF(Data_input!$E868&lt;3000,70%,60%)</f>
        <v>2100</v>
      </c>
      <c r="H868" s="14">
        <f>Data_input!$F868*10%</f>
        <v>350</v>
      </c>
      <c r="I868" s="14">
        <f>Data_input!$F868*10%</f>
        <v>350</v>
      </c>
      <c r="J868" s="14">
        <f>SUM(Table1[[#This Row],[COGS]:[OPERATIONAL COST]])</f>
        <v>2800</v>
      </c>
      <c r="K868" s="14">
        <f>Data_input!$F868-Data_input!$G868-Data_input!$H868-Data_input!$I868</f>
        <v>700</v>
      </c>
      <c r="L868" s="15" t="s">
        <v>2948</v>
      </c>
      <c r="M868" s="16" t="str">
        <f>TEXT(Table1[[#This Row],[DATE]],"mmm")</f>
        <v>Apr</v>
      </c>
      <c r="N868" s="7">
        <f t="shared" si="41"/>
        <v>2022</v>
      </c>
      <c r="O868" s="7">
        <f>IF(COUNTIF(B$4:$B868,B868)=1,1,0)</f>
        <v>1</v>
      </c>
      <c r="P868" s="8" t="s">
        <v>2919</v>
      </c>
      <c r="Q868" s="9"/>
    </row>
    <row r="869" spans="1:17" x14ac:dyDescent="0.25">
      <c r="A869" s="17">
        <v>44652</v>
      </c>
      <c r="B869" s="11" t="s">
        <v>723</v>
      </c>
      <c r="C869" s="11" t="s">
        <v>2923</v>
      </c>
      <c r="D869" s="7">
        <v>1</v>
      </c>
      <c r="E869" s="12">
        <f t="shared" si="39"/>
        <v>2500</v>
      </c>
      <c r="F869" s="13">
        <f t="shared" si="40"/>
        <v>2500</v>
      </c>
      <c r="G869" s="14">
        <f>Data_input!$F869*IF(Data_input!$E869&lt;3000,70%,60%)</f>
        <v>1750</v>
      </c>
      <c r="H869" s="14">
        <f>Data_input!$F869*10%</f>
        <v>250</v>
      </c>
      <c r="I869" s="14">
        <f>Data_input!$F869*10%</f>
        <v>250</v>
      </c>
      <c r="J869" s="14">
        <f>SUM(Table1[[#This Row],[COGS]:[OPERATIONAL COST]])</f>
        <v>2250</v>
      </c>
      <c r="K869" s="14">
        <f>Data_input!$F869-Data_input!$G869-Data_input!$H869-Data_input!$I869</f>
        <v>250</v>
      </c>
      <c r="L869" s="8" t="s">
        <v>2944</v>
      </c>
      <c r="M869" s="16" t="str">
        <f>TEXT(Table1[[#This Row],[DATE]],"mmm")</f>
        <v>Apr</v>
      </c>
      <c r="N869" s="7">
        <f t="shared" si="41"/>
        <v>2022</v>
      </c>
      <c r="O869" s="7">
        <f>IF(COUNTIF(B$4:$B869,B869)=1,1,0)</f>
        <v>1</v>
      </c>
      <c r="P869" s="8" t="s">
        <v>2919</v>
      </c>
      <c r="Q869" s="9"/>
    </row>
    <row r="870" spans="1:17" x14ac:dyDescent="0.25">
      <c r="A870" s="17">
        <v>44652</v>
      </c>
      <c r="B870" s="11" t="s">
        <v>724</v>
      </c>
      <c r="C870" s="11" t="s">
        <v>2929</v>
      </c>
      <c r="D870" s="7">
        <v>1</v>
      </c>
      <c r="E870" s="12">
        <f t="shared" si="39"/>
        <v>3200</v>
      </c>
      <c r="F870" s="13">
        <f t="shared" si="40"/>
        <v>3200</v>
      </c>
      <c r="G870" s="14">
        <f>Data_input!$F870*IF(Data_input!$E870&lt;3000,70%,60%)</f>
        <v>1920</v>
      </c>
      <c r="H870" s="14">
        <f>Data_input!$F870*10%</f>
        <v>320</v>
      </c>
      <c r="I870" s="14">
        <f>Data_input!$F870*10%</f>
        <v>320</v>
      </c>
      <c r="J870" s="14">
        <f>SUM(Table1[[#This Row],[COGS]:[OPERATIONAL COST]])</f>
        <v>2560</v>
      </c>
      <c r="K870" s="14">
        <f>Data_input!$F870-Data_input!$G870-Data_input!$H870-Data_input!$I870</f>
        <v>640</v>
      </c>
      <c r="L870" s="15" t="s">
        <v>2946</v>
      </c>
      <c r="M870" s="16" t="str">
        <f>TEXT(Table1[[#This Row],[DATE]],"mmm")</f>
        <v>Apr</v>
      </c>
      <c r="N870" s="7">
        <f t="shared" si="41"/>
        <v>2022</v>
      </c>
      <c r="O870" s="7">
        <f>IF(COUNTIF(B$4:$B870,B870)=1,1,0)</f>
        <v>1</v>
      </c>
      <c r="P870" s="8" t="s">
        <v>2919</v>
      </c>
      <c r="Q870" s="9"/>
    </row>
    <row r="871" spans="1:17" x14ac:dyDescent="0.25">
      <c r="A871" s="17">
        <v>44652</v>
      </c>
      <c r="B871" s="11" t="s">
        <v>725</v>
      </c>
      <c r="C871" s="11" t="s">
        <v>2929</v>
      </c>
      <c r="D871" s="7">
        <v>3</v>
      </c>
      <c r="E871" s="12">
        <f t="shared" si="39"/>
        <v>3200</v>
      </c>
      <c r="F871" s="13">
        <f t="shared" si="40"/>
        <v>9600</v>
      </c>
      <c r="G871" s="14">
        <f>Data_input!$F871*IF(Data_input!$E871&lt;3000,70%,60%)</f>
        <v>5760</v>
      </c>
      <c r="H871" s="14">
        <f>Data_input!$F871*10%</f>
        <v>960</v>
      </c>
      <c r="I871" s="14">
        <f>Data_input!$F871*10%</f>
        <v>960</v>
      </c>
      <c r="J871" s="14">
        <f>SUM(Table1[[#This Row],[COGS]:[OPERATIONAL COST]])</f>
        <v>7680</v>
      </c>
      <c r="K871" s="14">
        <f>Data_input!$F871-Data_input!$G871-Data_input!$H871-Data_input!$I871</f>
        <v>1920</v>
      </c>
      <c r="L871" s="8" t="s">
        <v>2947</v>
      </c>
      <c r="M871" s="16" t="str">
        <f>TEXT(Table1[[#This Row],[DATE]],"mmm")</f>
        <v>Apr</v>
      </c>
      <c r="N871" s="7">
        <f t="shared" si="41"/>
        <v>2022</v>
      </c>
      <c r="O871" s="7">
        <f>IF(COUNTIF(B$4:$B871,B871)=1,1,0)</f>
        <v>1</v>
      </c>
      <c r="P871" s="8" t="s">
        <v>2919</v>
      </c>
      <c r="Q871" s="9"/>
    </row>
    <row r="872" spans="1:17" x14ac:dyDescent="0.25">
      <c r="A872" s="17">
        <v>44652</v>
      </c>
      <c r="B872" s="11" t="s">
        <v>725</v>
      </c>
      <c r="C872" s="11" t="s">
        <v>2924</v>
      </c>
      <c r="D872" s="7">
        <v>1</v>
      </c>
      <c r="E872" s="12">
        <f t="shared" si="39"/>
        <v>3500</v>
      </c>
      <c r="F872" s="13">
        <f t="shared" si="40"/>
        <v>3500</v>
      </c>
      <c r="G872" s="14">
        <f>Data_input!$F872*IF(Data_input!$E872&lt;3000,70%,60%)</f>
        <v>2100</v>
      </c>
      <c r="H872" s="14">
        <f>Data_input!$F872*10%</f>
        <v>350</v>
      </c>
      <c r="I872" s="14">
        <f>Data_input!$F872*10%</f>
        <v>350</v>
      </c>
      <c r="J872" s="14">
        <f>SUM(Table1[[#This Row],[COGS]:[OPERATIONAL COST]])</f>
        <v>2800</v>
      </c>
      <c r="K872" s="14">
        <f>Data_input!$F872-Data_input!$G872-Data_input!$H872-Data_input!$I872</f>
        <v>700</v>
      </c>
      <c r="L872" s="15" t="s">
        <v>2947</v>
      </c>
      <c r="M872" s="16" t="str">
        <f>TEXT(Table1[[#This Row],[DATE]],"mmm")</f>
        <v>Apr</v>
      </c>
      <c r="N872" s="7">
        <f t="shared" si="41"/>
        <v>2022</v>
      </c>
      <c r="O872" s="7">
        <f>IF(COUNTIF(B$4:$B872,B872)=1,1,0)</f>
        <v>0</v>
      </c>
      <c r="P872" s="8" t="s">
        <v>2919</v>
      </c>
      <c r="Q872" s="9"/>
    </row>
    <row r="873" spans="1:17" x14ac:dyDescent="0.25">
      <c r="A873" s="17">
        <v>44652</v>
      </c>
      <c r="B873" s="11" t="s">
        <v>725</v>
      </c>
      <c r="C873" s="11" t="s">
        <v>2927</v>
      </c>
      <c r="D873" s="7">
        <v>1</v>
      </c>
      <c r="E873" s="12">
        <f t="shared" si="39"/>
        <v>500</v>
      </c>
      <c r="F873" s="13">
        <f t="shared" si="40"/>
        <v>500</v>
      </c>
      <c r="G873" s="14">
        <f>Data_input!$F873*IF(Data_input!$E873&lt;3000,70%,60%)</f>
        <v>350</v>
      </c>
      <c r="H873" s="14">
        <f>Data_input!$F873*10%</f>
        <v>50</v>
      </c>
      <c r="I873" s="14">
        <f>Data_input!$F873*10%</f>
        <v>50</v>
      </c>
      <c r="J873" s="14">
        <f>SUM(Table1[[#This Row],[COGS]:[OPERATIONAL COST]])</f>
        <v>450</v>
      </c>
      <c r="K873" s="14">
        <f>Data_input!$F873-Data_input!$G873-Data_input!$H873-Data_input!$I873</f>
        <v>50</v>
      </c>
      <c r="L873" s="8" t="s">
        <v>2947</v>
      </c>
      <c r="M873" s="16" t="str">
        <f>TEXT(Table1[[#This Row],[DATE]],"mmm")</f>
        <v>Apr</v>
      </c>
      <c r="N873" s="7">
        <f t="shared" si="41"/>
        <v>2022</v>
      </c>
      <c r="O873" s="7">
        <f>IF(COUNTIF(B$4:$B873,B873)=1,1,0)</f>
        <v>0</v>
      </c>
      <c r="P873" s="8" t="s">
        <v>2919</v>
      </c>
      <c r="Q873" s="9"/>
    </row>
    <row r="874" spans="1:17" x14ac:dyDescent="0.25">
      <c r="A874" s="17">
        <v>44652</v>
      </c>
      <c r="B874" s="11" t="s">
        <v>725</v>
      </c>
      <c r="C874" s="11" t="s">
        <v>2923</v>
      </c>
      <c r="D874" s="7">
        <v>2</v>
      </c>
      <c r="E874" s="12">
        <f t="shared" si="39"/>
        <v>2500</v>
      </c>
      <c r="F874" s="13">
        <f t="shared" si="40"/>
        <v>5000</v>
      </c>
      <c r="G874" s="14">
        <f>Data_input!$F874*IF(Data_input!$E874&lt;3000,70%,60%)</f>
        <v>3500</v>
      </c>
      <c r="H874" s="14">
        <f>Data_input!$F874*10%</f>
        <v>500</v>
      </c>
      <c r="I874" s="14">
        <f>Data_input!$F874*10%</f>
        <v>500</v>
      </c>
      <c r="J874" s="14">
        <f>SUM(Table1[[#This Row],[COGS]:[OPERATIONAL COST]])</f>
        <v>4500</v>
      </c>
      <c r="K874" s="14">
        <f>Data_input!$F874-Data_input!$G874-Data_input!$H874-Data_input!$I874</f>
        <v>500</v>
      </c>
      <c r="L874" s="15" t="s">
        <v>2947</v>
      </c>
      <c r="M874" s="16" t="str">
        <f>TEXT(Table1[[#This Row],[DATE]],"mmm")</f>
        <v>Apr</v>
      </c>
      <c r="N874" s="7">
        <f t="shared" si="41"/>
        <v>2022</v>
      </c>
      <c r="O874" s="7">
        <f>IF(COUNTIF(B$4:$B874,B874)=1,1,0)</f>
        <v>0</v>
      </c>
      <c r="P874" s="8" t="s">
        <v>2919</v>
      </c>
      <c r="Q874" s="9"/>
    </row>
    <row r="875" spans="1:17" x14ac:dyDescent="0.25">
      <c r="A875" s="17">
        <v>44652</v>
      </c>
      <c r="B875" s="11" t="s">
        <v>725</v>
      </c>
      <c r="C875" s="11" t="s">
        <v>2925</v>
      </c>
      <c r="D875" s="7">
        <v>4</v>
      </c>
      <c r="E875" s="12">
        <f t="shared" si="39"/>
        <v>1200</v>
      </c>
      <c r="F875" s="13">
        <f t="shared" si="40"/>
        <v>4800</v>
      </c>
      <c r="G875" s="14">
        <f>Data_input!$F875*IF(Data_input!$E875&lt;3000,70%,60%)</f>
        <v>3360</v>
      </c>
      <c r="H875" s="14">
        <f>Data_input!$F875*10%</f>
        <v>480</v>
      </c>
      <c r="I875" s="14">
        <f>Data_input!$F875*10%</f>
        <v>480</v>
      </c>
      <c r="J875" s="14">
        <f>SUM(Table1[[#This Row],[COGS]:[OPERATIONAL COST]])</f>
        <v>4320</v>
      </c>
      <c r="K875" s="14">
        <f>Data_input!$F875-Data_input!$G875-Data_input!$H875-Data_input!$I875</f>
        <v>480</v>
      </c>
      <c r="L875" s="8" t="s">
        <v>2947</v>
      </c>
      <c r="M875" s="16" t="str">
        <f>TEXT(Table1[[#This Row],[DATE]],"mmm")</f>
        <v>Apr</v>
      </c>
      <c r="N875" s="7">
        <f t="shared" si="41"/>
        <v>2022</v>
      </c>
      <c r="O875" s="7">
        <f>IF(COUNTIF(B$4:$B875,B875)=1,1,0)</f>
        <v>0</v>
      </c>
      <c r="P875" s="8" t="s">
        <v>2919</v>
      </c>
      <c r="Q875" s="9"/>
    </row>
    <row r="876" spans="1:17" x14ac:dyDescent="0.25">
      <c r="A876" s="17">
        <v>44652</v>
      </c>
      <c r="B876" s="11" t="s">
        <v>725</v>
      </c>
      <c r="C876" s="11" t="s">
        <v>2920</v>
      </c>
      <c r="D876" s="7">
        <v>1</v>
      </c>
      <c r="E876" s="12">
        <f t="shared" si="39"/>
        <v>1000</v>
      </c>
      <c r="F876" s="13">
        <f t="shared" si="40"/>
        <v>1000</v>
      </c>
      <c r="G876" s="14">
        <f>Data_input!$F876*IF(Data_input!$E876&lt;3000,70%,60%)</f>
        <v>700</v>
      </c>
      <c r="H876" s="14">
        <f>Data_input!$F876*10%</f>
        <v>100</v>
      </c>
      <c r="I876" s="14">
        <f>Data_input!$F876*10%</f>
        <v>100</v>
      </c>
      <c r="J876" s="14">
        <f>SUM(Table1[[#This Row],[COGS]:[OPERATIONAL COST]])</f>
        <v>900</v>
      </c>
      <c r="K876" s="14">
        <f>Data_input!$F876-Data_input!$G876-Data_input!$H876-Data_input!$I876</f>
        <v>100</v>
      </c>
      <c r="L876" s="15" t="s">
        <v>2947</v>
      </c>
      <c r="M876" s="16" t="str">
        <f>TEXT(Table1[[#This Row],[DATE]],"mmm")</f>
        <v>Apr</v>
      </c>
      <c r="N876" s="7">
        <f t="shared" si="41"/>
        <v>2022</v>
      </c>
      <c r="O876" s="7">
        <f>IF(COUNTIF(B$4:$B876,B876)=1,1,0)</f>
        <v>0</v>
      </c>
      <c r="P876" s="8" t="s">
        <v>2919</v>
      </c>
      <c r="Q876" s="9"/>
    </row>
    <row r="877" spans="1:17" x14ac:dyDescent="0.25">
      <c r="A877" s="17">
        <v>44652</v>
      </c>
      <c r="B877" s="11" t="s">
        <v>725</v>
      </c>
      <c r="C877" s="11" t="s">
        <v>2930</v>
      </c>
      <c r="D877" s="7">
        <v>1</v>
      </c>
      <c r="E877" s="12">
        <f t="shared" si="39"/>
        <v>4000</v>
      </c>
      <c r="F877" s="13">
        <f t="shared" si="40"/>
        <v>4000</v>
      </c>
      <c r="G877" s="14">
        <f>Data_input!$F877*IF(Data_input!$E877&lt;3000,70%,60%)</f>
        <v>2400</v>
      </c>
      <c r="H877" s="14">
        <f>Data_input!$F877*10%</f>
        <v>400</v>
      </c>
      <c r="I877" s="14">
        <f>Data_input!$F877*10%</f>
        <v>400</v>
      </c>
      <c r="J877" s="14">
        <f>SUM(Table1[[#This Row],[COGS]:[OPERATIONAL COST]])</f>
        <v>3200</v>
      </c>
      <c r="K877" s="14">
        <f>Data_input!$F877-Data_input!$G877-Data_input!$H877-Data_input!$I877</f>
        <v>800</v>
      </c>
      <c r="L877" s="8" t="s">
        <v>2947</v>
      </c>
      <c r="M877" s="16" t="str">
        <f>TEXT(Table1[[#This Row],[DATE]],"mmm")</f>
        <v>Apr</v>
      </c>
      <c r="N877" s="7">
        <f t="shared" si="41"/>
        <v>2022</v>
      </c>
      <c r="O877" s="7">
        <f>IF(COUNTIF(B$4:$B877,B877)=1,1,0)</f>
        <v>0</v>
      </c>
      <c r="P877" s="8" t="s">
        <v>2919</v>
      </c>
      <c r="Q877" s="9"/>
    </row>
    <row r="878" spans="1:17" x14ac:dyDescent="0.25">
      <c r="A878" s="17">
        <v>44652</v>
      </c>
      <c r="B878" s="11" t="s">
        <v>725</v>
      </c>
      <c r="C878" s="11" t="s">
        <v>2920</v>
      </c>
      <c r="D878" s="7">
        <v>3</v>
      </c>
      <c r="E878" s="12">
        <f t="shared" si="39"/>
        <v>1000</v>
      </c>
      <c r="F878" s="13">
        <f t="shared" si="40"/>
        <v>3000</v>
      </c>
      <c r="G878" s="14">
        <f>Data_input!$F878*IF(Data_input!$E878&lt;3000,70%,60%)</f>
        <v>2100</v>
      </c>
      <c r="H878" s="14">
        <f>Data_input!$F878*10%</f>
        <v>300</v>
      </c>
      <c r="I878" s="14">
        <f>Data_input!$F878*10%</f>
        <v>300</v>
      </c>
      <c r="J878" s="14">
        <f>SUM(Table1[[#This Row],[COGS]:[OPERATIONAL COST]])</f>
        <v>2700</v>
      </c>
      <c r="K878" s="14">
        <f>Data_input!$F878-Data_input!$G878-Data_input!$H878-Data_input!$I878</f>
        <v>300</v>
      </c>
      <c r="L878" s="15" t="s">
        <v>2947</v>
      </c>
      <c r="M878" s="16" t="str">
        <f>TEXT(Table1[[#This Row],[DATE]],"mmm")</f>
        <v>Apr</v>
      </c>
      <c r="N878" s="7">
        <f t="shared" si="41"/>
        <v>2022</v>
      </c>
      <c r="O878" s="7">
        <f>IF(COUNTIF(B$4:$B878,B878)=1,1,0)</f>
        <v>0</v>
      </c>
      <c r="P878" s="8" t="s">
        <v>2919</v>
      </c>
      <c r="Q878" s="9"/>
    </row>
    <row r="879" spans="1:17" x14ac:dyDescent="0.25">
      <c r="A879" s="17">
        <v>44653</v>
      </c>
      <c r="B879" s="11" t="s">
        <v>726</v>
      </c>
      <c r="C879" s="11" t="s">
        <v>2923</v>
      </c>
      <c r="D879" s="7">
        <v>2</v>
      </c>
      <c r="E879" s="12">
        <f t="shared" si="39"/>
        <v>2500</v>
      </c>
      <c r="F879" s="13">
        <f t="shared" si="40"/>
        <v>5000</v>
      </c>
      <c r="G879" s="14">
        <f>Data_input!$F879*IF(Data_input!$E879&lt;3000,70%,60%)</f>
        <v>3500</v>
      </c>
      <c r="H879" s="14">
        <f>Data_input!$F879*10%</f>
        <v>500</v>
      </c>
      <c r="I879" s="14">
        <f>Data_input!$F879*10%</f>
        <v>500</v>
      </c>
      <c r="J879" s="14">
        <f>SUM(Table1[[#This Row],[COGS]:[OPERATIONAL COST]])</f>
        <v>4500</v>
      </c>
      <c r="K879" s="14">
        <f>Data_input!$F879-Data_input!$G879-Data_input!$H879-Data_input!$I879</f>
        <v>500</v>
      </c>
      <c r="L879" s="8" t="s">
        <v>2944</v>
      </c>
      <c r="M879" s="16" t="str">
        <f>TEXT(Table1[[#This Row],[DATE]],"mmm")</f>
        <v>Apr</v>
      </c>
      <c r="N879" s="7">
        <f t="shared" si="41"/>
        <v>2022</v>
      </c>
      <c r="O879" s="7">
        <f>IF(COUNTIF(B$4:$B879,B879)=1,1,0)</f>
        <v>1</v>
      </c>
      <c r="P879" s="8" t="s">
        <v>2919</v>
      </c>
      <c r="Q879" s="9"/>
    </row>
    <row r="880" spans="1:17" x14ac:dyDescent="0.25">
      <c r="A880" s="17">
        <v>44653</v>
      </c>
      <c r="B880" s="11" t="s">
        <v>727</v>
      </c>
      <c r="C880" s="11" t="s">
        <v>2924</v>
      </c>
      <c r="D880" s="7">
        <v>1</v>
      </c>
      <c r="E880" s="12">
        <f t="shared" si="39"/>
        <v>3500</v>
      </c>
      <c r="F880" s="13">
        <f t="shared" si="40"/>
        <v>3500</v>
      </c>
      <c r="G880" s="14">
        <f>Data_input!$F880*IF(Data_input!$E880&lt;3000,70%,60%)</f>
        <v>2100</v>
      </c>
      <c r="H880" s="14">
        <f>Data_input!$F880*10%</f>
        <v>350</v>
      </c>
      <c r="I880" s="14">
        <f>Data_input!$F880*10%</f>
        <v>350</v>
      </c>
      <c r="J880" s="14">
        <f>SUM(Table1[[#This Row],[COGS]:[OPERATIONAL COST]])</f>
        <v>2800</v>
      </c>
      <c r="K880" s="14">
        <f>Data_input!$F880-Data_input!$G880-Data_input!$H880-Data_input!$I880</f>
        <v>700</v>
      </c>
      <c r="L880" s="15" t="s">
        <v>2945</v>
      </c>
      <c r="M880" s="16" t="str">
        <f>TEXT(Table1[[#This Row],[DATE]],"mmm")</f>
        <v>Apr</v>
      </c>
      <c r="N880" s="7">
        <f t="shared" si="41"/>
        <v>2022</v>
      </c>
      <c r="O880" s="7">
        <f>IF(COUNTIF(B$4:$B880,B880)=1,1,0)</f>
        <v>1</v>
      </c>
      <c r="P880" s="8" t="s">
        <v>2919</v>
      </c>
      <c r="Q880" s="9"/>
    </row>
    <row r="881" spans="1:17" x14ac:dyDescent="0.25">
      <c r="A881" s="17">
        <v>44653</v>
      </c>
      <c r="B881" s="11" t="s">
        <v>728</v>
      </c>
      <c r="C881" s="11" t="s">
        <v>2925</v>
      </c>
      <c r="D881" s="7">
        <v>4</v>
      </c>
      <c r="E881" s="12">
        <f t="shared" si="39"/>
        <v>1200</v>
      </c>
      <c r="F881" s="13">
        <f t="shared" si="40"/>
        <v>4800</v>
      </c>
      <c r="G881" s="14">
        <f>Data_input!$F881*IF(Data_input!$E881&lt;3000,70%,60%)</f>
        <v>3360</v>
      </c>
      <c r="H881" s="14">
        <f>Data_input!$F881*10%</f>
        <v>480</v>
      </c>
      <c r="I881" s="14">
        <f>Data_input!$F881*10%</f>
        <v>480</v>
      </c>
      <c r="J881" s="14">
        <f>SUM(Table1[[#This Row],[COGS]:[OPERATIONAL COST]])</f>
        <v>4320</v>
      </c>
      <c r="K881" s="14">
        <f>Data_input!$F881-Data_input!$G881-Data_input!$H881-Data_input!$I881</f>
        <v>480</v>
      </c>
      <c r="L881" s="8" t="s">
        <v>2943</v>
      </c>
      <c r="M881" s="16" t="str">
        <f>TEXT(Table1[[#This Row],[DATE]],"mmm")</f>
        <v>Apr</v>
      </c>
      <c r="N881" s="7">
        <f t="shared" si="41"/>
        <v>2022</v>
      </c>
      <c r="O881" s="7">
        <f>IF(COUNTIF(B$4:$B881,B881)=1,1,0)</f>
        <v>1</v>
      </c>
      <c r="P881" s="8" t="s">
        <v>2919</v>
      </c>
      <c r="Q881" s="9"/>
    </row>
    <row r="882" spans="1:17" x14ac:dyDescent="0.25">
      <c r="A882" s="17">
        <v>44653</v>
      </c>
      <c r="B882" s="11" t="s">
        <v>729</v>
      </c>
      <c r="C882" s="11" t="s">
        <v>2926</v>
      </c>
      <c r="D882" s="7">
        <v>6</v>
      </c>
      <c r="E882" s="12">
        <f t="shared" si="39"/>
        <v>450</v>
      </c>
      <c r="F882" s="13">
        <f t="shared" si="40"/>
        <v>2700</v>
      </c>
      <c r="G882" s="14">
        <f>Data_input!$F882*IF(Data_input!$E882&lt;3000,70%,60%)</f>
        <v>1889.9999999999998</v>
      </c>
      <c r="H882" s="14">
        <f>Data_input!$F882*10%</f>
        <v>270</v>
      </c>
      <c r="I882" s="14">
        <f>Data_input!$F882*10%</f>
        <v>270</v>
      </c>
      <c r="J882" s="14">
        <f>SUM(Table1[[#This Row],[COGS]:[OPERATIONAL COST]])</f>
        <v>2430</v>
      </c>
      <c r="K882" s="14">
        <f>Data_input!$F882-Data_input!$G882-Data_input!$H882-Data_input!$I882</f>
        <v>270.00000000000023</v>
      </c>
      <c r="L882" s="15" t="s">
        <v>2948</v>
      </c>
      <c r="M882" s="16" t="str">
        <f>TEXT(Table1[[#This Row],[DATE]],"mmm")</f>
        <v>Apr</v>
      </c>
      <c r="N882" s="7">
        <f t="shared" si="41"/>
        <v>2022</v>
      </c>
      <c r="O882" s="7">
        <f>IF(COUNTIF(B$4:$B882,B882)=1,1,0)</f>
        <v>1</v>
      </c>
      <c r="P882" s="8" t="s">
        <v>2919</v>
      </c>
      <c r="Q882" s="9"/>
    </row>
    <row r="883" spans="1:17" x14ac:dyDescent="0.25">
      <c r="A883" s="17">
        <v>44653</v>
      </c>
      <c r="B883" s="11" t="s">
        <v>730</v>
      </c>
      <c r="C883" s="11" t="s">
        <v>2927</v>
      </c>
      <c r="D883" s="7">
        <v>8</v>
      </c>
      <c r="E883" s="12">
        <f t="shared" si="39"/>
        <v>500</v>
      </c>
      <c r="F883" s="13">
        <f t="shared" si="40"/>
        <v>4000</v>
      </c>
      <c r="G883" s="14">
        <f>Data_input!$F883*IF(Data_input!$E883&lt;3000,70%,60%)</f>
        <v>2800</v>
      </c>
      <c r="H883" s="14">
        <f>Data_input!$F883*10%</f>
        <v>400</v>
      </c>
      <c r="I883" s="14">
        <f>Data_input!$F883*10%</f>
        <v>400</v>
      </c>
      <c r="J883" s="14">
        <f>SUM(Table1[[#This Row],[COGS]:[OPERATIONAL COST]])</f>
        <v>3600</v>
      </c>
      <c r="K883" s="14">
        <f>Data_input!$F883-Data_input!$G883-Data_input!$H883-Data_input!$I883</f>
        <v>400</v>
      </c>
      <c r="L883" s="8" t="s">
        <v>2944</v>
      </c>
      <c r="M883" s="16" t="str">
        <f>TEXT(Table1[[#This Row],[DATE]],"mmm")</f>
        <v>Apr</v>
      </c>
      <c r="N883" s="7">
        <f t="shared" si="41"/>
        <v>2022</v>
      </c>
      <c r="O883" s="7">
        <f>IF(COUNTIF(B$4:$B883,B883)=1,1,0)</f>
        <v>1</v>
      </c>
      <c r="P883" s="8" t="s">
        <v>2919</v>
      </c>
      <c r="Q883" s="9"/>
    </row>
    <row r="884" spans="1:17" x14ac:dyDescent="0.25">
      <c r="A884" s="17">
        <v>44653</v>
      </c>
      <c r="B884" s="11" t="s">
        <v>731</v>
      </c>
      <c r="C884" s="11" t="s">
        <v>2928</v>
      </c>
      <c r="D884" s="7">
        <v>9</v>
      </c>
      <c r="E884" s="12">
        <f t="shared" si="39"/>
        <v>1000</v>
      </c>
      <c r="F884" s="13">
        <f t="shared" si="40"/>
        <v>9000</v>
      </c>
      <c r="G884" s="14">
        <f>Data_input!$F884*IF(Data_input!$E884&lt;3000,70%,60%)</f>
        <v>6300</v>
      </c>
      <c r="H884" s="14">
        <f>Data_input!$F884*10%</f>
        <v>900</v>
      </c>
      <c r="I884" s="14">
        <f>Data_input!$F884*10%</f>
        <v>900</v>
      </c>
      <c r="J884" s="14">
        <f>SUM(Table1[[#This Row],[COGS]:[OPERATIONAL COST]])</f>
        <v>8100</v>
      </c>
      <c r="K884" s="14">
        <f>Data_input!$F884-Data_input!$G884-Data_input!$H884-Data_input!$I884</f>
        <v>900</v>
      </c>
      <c r="L884" s="15" t="s">
        <v>2948</v>
      </c>
      <c r="M884" s="16" t="str">
        <f>TEXT(Table1[[#This Row],[DATE]],"mmm")</f>
        <v>Apr</v>
      </c>
      <c r="N884" s="7">
        <f t="shared" si="41"/>
        <v>2022</v>
      </c>
      <c r="O884" s="7">
        <f>IF(COUNTIF(B$4:$B884,B884)=1,1,0)</f>
        <v>1</v>
      </c>
      <c r="P884" s="8" t="s">
        <v>2918</v>
      </c>
      <c r="Q884" s="9"/>
    </row>
    <row r="885" spans="1:17" x14ac:dyDescent="0.25">
      <c r="A885" s="17">
        <v>44653</v>
      </c>
      <c r="B885" s="11" t="s">
        <v>732</v>
      </c>
      <c r="C885" s="11" t="s">
        <v>2929</v>
      </c>
      <c r="D885" s="7">
        <v>10</v>
      </c>
      <c r="E885" s="12">
        <f t="shared" si="39"/>
        <v>3200</v>
      </c>
      <c r="F885" s="13">
        <f t="shared" si="40"/>
        <v>32000</v>
      </c>
      <c r="G885" s="14">
        <f>Data_input!$F885*IF(Data_input!$E885&lt;3000,70%,60%)</f>
        <v>19200</v>
      </c>
      <c r="H885" s="14">
        <f>Data_input!$F885*10%</f>
        <v>3200</v>
      </c>
      <c r="I885" s="14">
        <f>Data_input!$F885*10%</f>
        <v>3200</v>
      </c>
      <c r="J885" s="14">
        <f>SUM(Table1[[#This Row],[COGS]:[OPERATIONAL COST]])</f>
        <v>25600</v>
      </c>
      <c r="K885" s="14">
        <f>Data_input!$F885-Data_input!$G885-Data_input!$H885-Data_input!$I885</f>
        <v>6400</v>
      </c>
      <c r="L885" s="8" t="s">
        <v>2944</v>
      </c>
      <c r="M885" s="16" t="str">
        <f>TEXT(Table1[[#This Row],[DATE]],"mmm")</f>
        <v>Apr</v>
      </c>
      <c r="N885" s="7">
        <f t="shared" si="41"/>
        <v>2022</v>
      </c>
      <c r="O885" s="7">
        <f>IF(COUNTIF(B$4:$B885,B885)=1,1,0)</f>
        <v>1</v>
      </c>
      <c r="P885" s="8" t="s">
        <v>2919</v>
      </c>
      <c r="Q885" s="9"/>
    </row>
    <row r="886" spans="1:17" x14ac:dyDescent="0.25">
      <c r="A886" s="17">
        <v>44653</v>
      </c>
      <c r="B886" s="11" t="s">
        <v>733</v>
      </c>
      <c r="C886" s="11" t="s">
        <v>2930</v>
      </c>
      <c r="D886" s="7">
        <v>1</v>
      </c>
      <c r="E886" s="12">
        <f t="shared" si="39"/>
        <v>4000</v>
      </c>
      <c r="F886" s="13">
        <f t="shared" si="40"/>
        <v>4000</v>
      </c>
      <c r="G886" s="14">
        <f>Data_input!$F886*IF(Data_input!$E886&lt;3000,70%,60%)</f>
        <v>2400</v>
      </c>
      <c r="H886" s="14">
        <f>Data_input!$F886*10%</f>
        <v>400</v>
      </c>
      <c r="I886" s="14">
        <f>Data_input!$F886*10%</f>
        <v>400</v>
      </c>
      <c r="J886" s="14">
        <f>SUM(Table1[[#This Row],[COGS]:[OPERATIONAL COST]])</f>
        <v>3200</v>
      </c>
      <c r="K886" s="14">
        <f>Data_input!$F886-Data_input!$G886-Data_input!$H886-Data_input!$I886</f>
        <v>800</v>
      </c>
      <c r="L886" s="15" t="s">
        <v>2946</v>
      </c>
      <c r="M886" s="16" t="str">
        <f>TEXT(Table1[[#This Row],[DATE]],"mmm")</f>
        <v>Apr</v>
      </c>
      <c r="N886" s="7">
        <f t="shared" si="41"/>
        <v>2022</v>
      </c>
      <c r="O886" s="7">
        <f>IF(COUNTIF(B$4:$B886,B886)=1,1,0)</f>
        <v>1</v>
      </c>
      <c r="P886" s="8" t="s">
        <v>2918</v>
      </c>
      <c r="Q886" s="9"/>
    </row>
    <row r="887" spans="1:17" x14ac:dyDescent="0.25">
      <c r="A887" s="17">
        <v>44654</v>
      </c>
      <c r="B887" s="11" t="s">
        <v>734</v>
      </c>
      <c r="C887" s="11" t="s">
        <v>2930</v>
      </c>
      <c r="D887" s="7">
        <v>1</v>
      </c>
      <c r="E887" s="12">
        <f t="shared" si="39"/>
        <v>4000</v>
      </c>
      <c r="F887" s="13">
        <f t="shared" si="40"/>
        <v>4000</v>
      </c>
      <c r="G887" s="14">
        <f>Data_input!$F887*IF(Data_input!$E887&lt;3000,70%,60%)</f>
        <v>2400</v>
      </c>
      <c r="H887" s="14">
        <f>Data_input!$F887*10%</f>
        <v>400</v>
      </c>
      <c r="I887" s="14">
        <f>Data_input!$F887*10%</f>
        <v>400</v>
      </c>
      <c r="J887" s="14">
        <f>SUM(Table1[[#This Row],[COGS]:[OPERATIONAL COST]])</f>
        <v>3200</v>
      </c>
      <c r="K887" s="14">
        <f>Data_input!$F887-Data_input!$G887-Data_input!$H887-Data_input!$I887</f>
        <v>800</v>
      </c>
      <c r="L887" s="8" t="s">
        <v>2947</v>
      </c>
      <c r="M887" s="16" t="str">
        <f>TEXT(Table1[[#This Row],[DATE]],"mmm")</f>
        <v>Apr</v>
      </c>
      <c r="N887" s="7">
        <f t="shared" si="41"/>
        <v>2022</v>
      </c>
      <c r="O887" s="7">
        <f>IF(COUNTIF(B$4:$B887,B887)=1,1,0)</f>
        <v>1</v>
      </c>
      <c r="P887" s="8" t="s">
        <v>2919</v>
      </c>
      <c r="Q887" s="9"/>
    </row>
    <row r="888" spans="1:17" x14ac:dyDescent="0.25">
      <c r="A888" s="17">
        <v>44654</v>
      </c>
      <c r="B888" s="11" t="s">
        <v>735</v>
      </c>
      <c r="C888" s="11" t="s">
        <v>2930</v>
      </c>
      <c r="D888" s="7">
        <v>1</v>
      </c>
      <c r="E888" s="12">
        <f t="shared" si="39"/>
        <v>4000</v>
      </c>
      <c r="F888" s="13">
        <f t="shared" si="40"/>
        <v>4000</v>
      </c>
      <c r="G888" s="14">
        <f>Data_input!$F888*IF(Data_input!$E888&lt;3000,70%,60%)</f>
        <v>2400</v>
      </c>
      <c r="H888" s="14">
        <f>Data_input!$F888*10%</f>
        <v>400</v>
      </c>
      <c r="I888" s="14">
        <f>Data_input!$F888*10%</f>
        <v>400</v>
      </c>
      <c r="J888" s="14">
        <f>SUM(Table1[[#This Row],[COGS]:[OPERATIONAL COST]])</f>
        <v>3200</v>
      </c>
      <c r="K888" s="14">
        <f>Data_input!$F888-Data_input!$G888-Data_input!$H888-Data_input!$I888</f>
        <v>800</v>
      </c>
      <c r="L888" s="15" t="s">
        <v>2945</v>
      </c>
      <c r="M888" s="16" t="str">
        <f>TEXT(Table1[[#This Row],[DATE]],"mmm")</f>
        <v>Apr</v>
      </c>
      <c r="N888" s="7">
        <f t="shared" si="41"/>
        <v>2022</v>
      </c>
      <c r="O888" s="7">
        <f>IF(COUNTIF(B$4:$B888,B888)=1,1,0)</f>
        <v>1</v>
      </c>
      <c r="P888" s="8" t="s">
        <v>2918</v>
      </c>
      <c r="Q888" s="9"/>
    </row>
    <row r="889" spans="1:17" x14ac:dyDescent="0.25">
      <c r="A889" s="17">
        <v>44654</v>
      </c>
      <c r="B889" s="11" t="s">
        <v>736</v>
      </c>
      <c r="C889" s="11" t="s">
        <v>2924</v>
      </c>
      <c r="D889" s="7">
        <v>1</v>
      </c>
      <c r="E889" s="12">
        <f t="shared" si="39"/>
        <v>3500</v>
      </c>
      <c r="F889" s="13">
        <f t="shared" si="40"/>
        <v>3500</v>
      </c>
      <c r="G889" s="14">
        <f>Data_input!$F889*IF(Data_input!$E889&lt;3000,70%,60%)</f>
        <v>2100</v>
      </c>
      <c r="H889" s="14">
        <f>Data_input!$F889*10%</f>
        <v>350</v>
      </c>
      <c r="I889" s="14">
        <f>Data_input!$F889*10%</f>
        <v>350</v>
      </c>
      <c r="J889" s="14">
        <f>SUM(Table1[[#This Row],[COGS]:[OPERATIONAL COST]])</f>
        <v>2800</v>
      </c>
      <c r="K889" s="14">
        <f>Data_input!$F889-Data_input!$G889-Data_input!$H889-Data_input!$I889</f>
        <v>700</v>
      </c>
      <c r="L889" s="8" t="s">
        <v>2943</v>
      </c>
      <c r="M889" s="16" t="str">
        <f>TEXT(Table1[[#This Row],[DATE]],"mmm")</f>
        <v>Apr</v>
      </c>
      <c r="N889" s="7">
        <f t="shared" si="41"/>
        <v>2022</v>
      </c>
      <c r="O889" s="7">
        <f>IF(COUNTIF(B$4:$B889,B889)=1,1,0)</f>
        <v>1</v>
      </c>
      <c r="P889" s="8" t="s">
        <v>2919</v>
      </c>
      <c r="Q889" s="9"/>
    </row>
    <row r="890" spans="1:17" x14ac:dyDescent="0.25">
      <c r="A890" s="17">
        <v>44654</v>
      </c>
      <c r="B890" s="11" t="s">
        <v>737</v>
      </c>
      <c r="C890" s="11" t="s">
        <v>2925</v>
      </c>
      <c r="D890" s="7">
        <v>1</v>
      </c>
      <c r="E890" s="12">
        <f t="shared" si="39"/>
        <v>1200</v>
      </c>
      <c r="F890" s="13">
        <f t="shared" si="40"/>
        <v>1200</v>
      </c>
      <c r="G890" s="14">
        <f>Data_input!$F890*IF(Data_input!$E890&lt;3000,70%,60%)</f>
        <v>840</v>
      </c>
      <c r="H890" s="14">
        <f>Data_input!$F890*10%</f>
        <v>120</v>
      </c>
      <c r="I890" s="14">
        <f>Data_input!$F890*10%</f>
        <v>120</v>
      </c>
      <c r="J890" s="14">
        <f>SUM(Table1[[#This Row],[COGS]:[OPERATIONAL COST]])</f>
        <v>1080</v>
      </c>
      <c r="K890" s="14">
        <f>Data_input!$F890-Data_input!$G890-Data_input!$H890-Data_input!$I890</f>
        <v>120</v>
      </c>
      <c r="L890" s="15" t="s">
        <v>2948</v>
      </c>
      <c r="M890" s="16" t="str">
        <f>TEXT(Table1[[#This Row],[DATE]],"mmm")</f>
        <v>Apr</v>
      </c>
      <c r="N890" s="7">
        <f t="shared" si="41"/>
        <v>2022</v>
      </c>
      <c r="O890" s="7">
        <f>IF(COUNTIF(B$4:$B890,B890)=1,1,0)</f>
        <v>1</v>
      </c>
      <c r="P890" s="8" t="s">
        <v>2919</v>
      </c>
      <c r="Q890" s="9"/>
    </row>
    <row r="891" spans="1:17" x14ac:dyDescent="0.25">
      <c r="A891" s="17">
        <v>44654</v>
      </c>
      <c r="B891" s="11" t="s">
        <v>738</v>
      </c>
      <c r="C891" s="11" t="s">
        <v>2926</v>
      </c>
      <c r="D891" s="7">
        <v>2</v>
      </c>
      <c r="E891" s="12">
        <f t="shared" si="39"/>
        <v>450</v>
      </c>
      <c r="F891" s="13">
        <f t="shared" si="40"/>
        <v>900</v>
      </c>
      <c r="G891" s="14">
        <f>Data_input!$F891*IF(Data_input!$E891&lt;3000,70%,60%)</f>
        <v>630</v>
      </c>
      <c r="H891" s="14">
        <f>Data_input!$F891*10%</f>
        <v>90</v>
      </c>
      <c r="I891" s="14">
        <f>Data_input!$F891*10%</f>
        <v>90</v>
      </c>
      <c r="J891" s="14">
        <f>SUM(Table1[[#This Row],[COGS]:[OPERATIONAL COST]])</f>
        <v>810</v>
      </c>
      <c r="K891" s="14">
        <f>Data_input!$F891-Data_input!$G891-Data_input!$H891-Data_input!$I891</f>
        <v>90</v>
      </c>
      <c r="L891" s="8" t="s">
        <v>2944</v>
      </c>
      <c r="M891" s="16" t="str">
        <f>TEXT(Table1[[#This Row],[DATE]],"mmm")</f>
        <v>Apr</v>
      </c>
      <c r="N891" s="7">
        <f t="shared" si="41"/>
        <v>2022</v>
      </c>
      <c r="O891" s="7">
        <f>IF(COUNTIF(B$4:$B891,B891)=1,1,0)</f>
        <v>1</v>
      </c>
      <c r="P891" s="8" t="s">
        <v>2919</v>
      </c>
      <c r="Q891" s="9"/>
    </row>
    <row r="892" spans="1:17" x14ac:dyDescent="0.25">
      <c r="A892" s="17">
        <v>44654</v>
      </c>
      <c r="B892" s="11" t="s">
        <v>739</v>
      </c>
      <c r="C892" s="11" t="s">
        <v>2927</v>
      </c>
      <c r="D892" s="7">
        <v>5</v>
      </c>
      <c r="E892" s="12">
        <f t="shared" si="39"/>
        <v>500</v>
      </c>
      <c r="F892" s="13">
        <f t="shared" si="40"/>
        <v>2500</v>
      </c>
      <c r="G892" s="14">
        <f>Data_input!$F892*IF(Data_input!$E892&lt;3000,70%,60%)</f>
        <v>1750</v>
      </c>
      <c r="H892" s="14">
        <f>Data_input!$F892*10%</f>
        <v>250</v>
      </c>
      <c r="I892" s="14">
        <f>Data_input!$F892*10%</f>
        <v>250</v>
      </c>
      <c r="J892" s="14">
        <f>SUM(Table1[[#This Row],[COGS]:[OPERATIONAL COST]])</f>
        <v>2250</v>
      </c>
      <c r="K892" s="14">
        <f>Data_input!$F892-Data_input!$G892-Data_input!$H892-Data_input!$I892</f>
        <v>250</v>
      </c>
      <c r="L892" s="15" t="s">
        <v>2945</v>
      </c>
      <c r="M892" s="16" t="str">
        <f>TEXT(Table1[[#This Row],[DATE]],"mmm")</f>
        <v>Apr</v>
      </c>
      <c r="N892" s="7">
        <f t="shared" si="41"/>
        <v>2022</v>
      </c>
      <c r="O892" s="7">
        <f>IF(COUNTIF(B$4:$B892,B892)=1,1,0)</f>
        <v>1</v>
      </c>
      <c r="P892" s="8" t="s">
        <v>2919</v>
      </c>
      <c r="Q892" s="9"/>
    </row>
    <row r="893" spans="1:17" x14ac:dyDescent="0.25">
      <c r="A893" s="17">
        <v>44654</v>
      </c>
      <c r="B893" s="11" t="s">
        <v>740</v>
      </c>
      <c r="C893" s="11" t="s">
        <v>2928</v>
      </c>
      <c r="D893" s="7">
        <v>7</v>
      </c>
      <c r="E893" s="12">
        <f t="shared" si="39"/>
        <v>1000</v>
      </c>
      <c r="F893" s="13">
        <f t="shared" si="40"/>
        <v>7000</v>
      </c>
      <c r="G893" s="14">
        <f>Data_input!$F893*IF(Data_input!$E893&lt;3000,70%,60%)</f>
        <v>4900</v>
      </c>
      <c r="H893" s="14">
        <f>Data_input!$F893*10%</f>
        <v>700</v>
      </c>
      <c r="I893" s="14">
        <f>Data_input!$F893*10%</f>
        <v>700</v>
      </c>
      <c r="J893" s="14">
        <f>SUM(Table1[[#This Row],[COGS]:[OPERATIONAL COST]])</f>
        <v>6300</v>
      </c>
      <c r="K893" s="14">
        <f>Data_input!$F893-Data_input!$G893-Data_input!$H893-Data_input!$I893</f>
        <v>700</v>
      </c>
      <c r="L893" s="8" t="s">
        <v>2943</v>
      </c>
      <c r="M893" s="16" t="str">
        <f>TEXT(Table1[[#This Row],[DATE]],"mmm")</f>
        <v>Apr</v>
      </c>
      <c r="N893" s="7">
        <f t="shared" si="41"/>
        <v>2022</v>
      </c>
      <c r="O893" s="7">
        <f>IF(COUNTIF(B$4:$B893,B893)=1,1,0)</f>
        <v>1</v>
      </c>
      <c r="P893" s="8" t="s">
        <v>2918</v>
      </c>
      <c r="Q893" s="9"/>
    </row>
    <row r="894" spans="1:17" x14ac:dyDescent="0.25">
      <c r="A894" s="17">
        <v>44654</v>
      </c>
      <c r="B894" s="11" t="s">
        <v>741</v>
      </c>
      <c r="C894" s="11" t="s">
        <v>2928</v>
      </c>
      <c r="D894" s="7">
        <v>8</v>
      </c>
      <c r="E894" s="12">
        <f t="shared" si="39"/>
        <v>1000</v>
      </c>
      <c r="F894" s="13">
        <f t="shared" si="40"/>
        <v>8000</v>
      </c>
      <c r="G894" s="14">
        <f>Data_input!$F894*IF(Data_input!$E894&lt;3000,70%,60%)</f>
        <v>5600</v>
      </c>
      <c r="H894" s="14">
        <f>Data_input!$F894*10%</f>
        <v>800</v>
      </c>
      <c r="I894" s="14">
        <f>Data_input!$F894*10%</f>
        <v>800</v>
      </c>
      <c r="J894" s="14">
        <f>SUM(Table1[[#This Row],[COGS]:[OPERATIONAL COST]])</f>
        <v>7200</v>
      </c>
      <c r="K894" s="14">
        <f>Data_input!$F894-Data_input!$G894-Data_input!$H894-Data_input!$I894</f>
        <v>800</v>
      </c>
      <c r="L894" s="15" t="s">
        <v>2945</v>
      </c>
      <c r="M894" s="16" t="str">
        <f>TEXT(Table1[[#This Row],[DATE]],"mmm")</f>
        <v>Apr</v>
      </c>
      <c r="N894" s="7">
        <f t="shared" si="41"/>
        <v>2022</v>
      </c>
      <c r="O894" s="7">
        <f>IF(COUNTIF(B$4:$B894,B894)=1,1,0)</f>
        <v>1</v>
      </c>
      <c r="P894" s="8" t="s">
        <v>2919</v>
      </c>
      <c r="Q894" s="9"/>
    </row>
    <row r="895" spans="1:17" x14ac:dyDescent="0.25">
      <c r="A895" s="17">
        <v>44654</v>
      </c>
      <c r="B895" s="11" t="s">
        <v>741</v>
      </c>
      <c r="C895" s="11" t="s">
        <v>2930</v>
      </c>
      <c r="D895" s="7">
        <v>1</v>
      </c>
      <c r="E895" s="12">
        <f t="shared" si="39"/>
        <v>4000</v>
      </c>
      <c r="F895" s="13">
        <f t="shared" si="40"/>
        <v>4000</v>
      </c>
      <c r="G895" s="14">
        <f>Data_input!$F895*IF(Data_input!$E895&lt;3000,70%,60%)</f>
        <v>2400</v>
      </c>
      <c r="H895" s="14">
        <f>Data_input!$F895*10%</f>
        <v>400</v>
      </c>
      <c r="I895" s="14">
        <f>Data_input!$F895*10%</f>
        <v>400</v>
      </c>
      <c r="J895" s="14">
        <f>SUM(Table1[[#This Row],[COGS]:[OPERATIONAL COST]])</f>
        <v>3200</v>
      </c>
      <c r="K895" s="14">
        <f>Data_input!$F895-Data_input!$G895-Data_input!$H895-Data_input!$I895</f>
        <v>800</v>
      </c>
      <c r="L895" s="8" t="s">
        <v>2945</v>
      </c>
      <c r="M895" s="16" t="str">
        <f>TEXT(Table1[[#This Row],[DATE]],"mmm")</f>
        <v>Apr</v>
      </c>
      <c r="N895" s="7">
        <f t="shared" si="41"/>
        <v>2022</v>
      </c>
      <c r="O895" s="7">
        <f>IF(COUNTIF(B$4:$B895,B895)=1,1,0)</f>
        <v>0</v>
      </c>
      <c r="P895" s="8" t="s">
        <v>2919</v>
      </c>
      <c r="Q895" s="9"/>
    </row>
    <row r="896" spans="1:17" x14ac:dyDescent="0.25">
      <c r="A896" s="17">
        <v>44654</v>
      </c>
      <c r="B896" s="11" t="s">
        <v>741</v>
      </c>
      <c r="C896" s="11" t="s">
        <v>2920</v>
      </c>
      <c r="D896" s="7">
        <v>1</v>
      </c>
      <c r="E896" s="12">
        <f t="shared" si="39"/>
        <v>1000</v>
      </c>
      <c r="F896" s="13">
        <f t="shared" si="40"/>
        <v>1000</v>
      </c>
      <c r="G896" s="14">
        <f>Data_input!$F896*IF(Data_input!$E896&lt;3000,70%,60%)</f>
        <v>700</v>
      </c>
      <c r="H896" s="14">
        <f>Data_input!$F896*10%</f>
        <v>100</v>
      </c>
      <c r="I896" s="14">
        <f>Data_input!$F896*10%</f>
        <v>100</v>
      </c>
      <c r="J896" s="14">
        <f>SUM(Table1[[#This Row],[COGS]:[OPERATIONAL COST]])</f>
        <v>900</v>
      </c>
      <c r="K896" s="14">
        <f>Data_input!$F896-Data_input!$G896-Data_input!$H896-Data_input!$I896</f>
        <v>100</v>
      </c>
      <c r="L896" s="15" t="s">
        <v>2945</v>
      </c>
      <c r="M896" s="16" t="str">
        <f>TEXT(Table1[[#This Row],[DATE]],"mmm")</f>
        <v>Apr</v>
      </c>
      <c r="N896" s="7">
        <f t="shared" si="41"/>
        <v>2022</v>
      </c>
      <c r="O896" s="7">
        <f>IF(COUNTIF(B$4:$B896,B896)=1,1,0)</f>
        <v>0</v>
      </c>
      <c r="P896" s="8" t="s">
        <v>2919</v>
      </c>
      <c r="Q896" s="9"/>
    </row>
    <row r="897" spans="1:17" x14ac:dyDescent="0.25">
      <c r="A897" s="17">
        <v>44655</v>
      </c>
      <c r="B897" s="11" t="s">
        <v>742</v>
      </c>
      <c r="C897" s="11" t="s">
        <v>2923</v>
      </c>
      <c r="D897" s="7">
        <v>2</v>
      </c>
      <c r="E897" s="12">
        <f t="shared" si="39"/>
        <v>2500</v>
      </c>
      <c r="F897" s="13">
        <f t="shared" si="40"/>
        <v>5000</v>
      </c>
      <c r="G897" s="14">
        <f>Data_input!$F897*IF(Data_input!$E897&lt;3000,70%,60%)</f>
        <v>3500</v>
      </c>
      <c r="H897" s="14">
        <f>Data_input!$F897*10%</f>
        <v>500</v>
      </c>
      <c r="I897" s="14">
        <f>Data_input!$F897*10%</f>
        <v>500</v>
      </c>
      <c r="J897" s="14">
        <f>SUM(Table1[[#This Row],[COGS]:[OPERATIONAL COST]])</f>
        <v>4500</v>
      </c>
      <c r="K897" s="14">
        <f>Data_input!$F897-Data_input!$G897-Data_input!$H897-Data_input!$I897</f>
        <v>500</v>
      </c>
      <c r="L897" s="8" t="s">
        <v>2943</v>
      </c>
      <c r="M897" s="16" t="str">
        <f>TEXT(Table1[[#This Row],[DATE]],"mmm")</f>
        <v>Apr</v>
      </c>
      <c r="N897" s="7">
        <f t="shared" si="41"/>
        <v>2022</v>
      </c>
      <c r="O897" s="7">
        <f>IF(COUNTIF(B$4:$B897,B897)=1,1,0)</f>
        <v>1</v>
      </c>
      <c r="P897" s="8" t="s">
        <v>2919</v>
      </c>
      <c r="Q897" s="9"/>
    </row>
    <row r="898" spans="1:17" x14ac:dyDescent="0.25">
      <c r="A898" s="17">
        <v>44655</v>
      </c>
      <c r="B898" s="11" t="s">
        <v>743</v>
      </c>
      <c r="C898" s="11" t="s">
        <v>2920</v>
      </c>
      <c r="D898" s="7">
        <v>3</v>
      </c>
      <c r="E898" s="12">
        <f t="shared" si="39"/>
        <v>1000</v>
      </c>
      <c r="F898" s="13">
        <f t="shared" si="40"/>
        <v>3000</v>
      </c>
      <c r="G898" s="14">
        <f>Data_input!$F898*IF(Data_input!$E898&lt;3000,70%,60%)</f>
        <v>2100</v>
      </c>
      <c r="H898" s="14">
        <f>Data_input!$F898*10%</f>
        <v>300</v>
      </c>
      <c r="I898" s="14">
        <f>Data_input!$F898*10%</f>
        <v>300</v>
      </c>
      <c r="J898" s="14">
        <f>SUM(Table1[[#This Row],[COGS]:[OPERATIONAL COST]])</f>
        <v>2700</v>
      </c>
      <c r="K898" s="14">
        <f>Data_input!$F898-Data_input!$G898-Data_input!$H898-Data_input!$I898</f>
        <v>300</v>
      </c>
      <c r="L898" s="15" t="s">
        <v>2948</v>
      </c>
      <c r="M898" s="16" t="str">
        <f>TEXT(Table1[[#This Row],[DATE]],"mmm")</f>
        <v>Apr</v>
      </c>
      <c r="N898" s="7">
        <f t="shared" si="41"/>
        <v>2022</v>
      </c>
      <c r="O898" s="7">
        <f>IF(COUNTIF(B$4:$B898,B898)=1,1,0)</f>
        <v>1</v>
      </c>
      <c r="P898" s="8" t="s">
        <v>2919</v>
      </c>
      <c r="Q898" s="9"/>
    </row>
    <row r="899" spans="1:17" x14ac:dyDescent="0.25">
      <c r="A899" s="17">
        <v>44655</v>
      </c>
      <c r="B899" s="11" t="s">
        <v>744</v>
      </c>
      <c r="C899" s="11" t="s">
        <v>2923</v>
      </c>
      <c r="D899" s="7">
        <v>4</v>
      </c>
      <c r="E899" s="12">
        <f t="shared" si="39"/>
        <v>2500</v>
      </c>
      <c r="F899" s="13">
        <f t="shared" si="40"/>
        <v>10000</v>
      </c>
      <c r="G899" s="14">
        <f>Data_input!$F899*IF(Data_input!$E899&lt;3000,70%,60%)</f>
        <v>7000</v>
      </c>
      <c r="H899" s="14">
        <f>Data_input!$F899*10%</f>
        <v>1000</v>
      </c>
      <c r="I899" s="14">
        <f>Data_input!$F899*10%</f>
        <v>1000</v>
      </c>
      <c r="J899" s="14">
        <f>SUM(Table1[[#This Row],[COGS]:[OPERATIONAL COST]])</f>
        <v>9000</v>
      </c>
      <c r="K899" s="14">
        <f>Data_input!$F899-Data_input!$G899-Data_input!$H899-Data_input!$I899</f>
        <v>1000</v>
      </c>
      <c r="L899" s="8" t="s">
        <v>2944</v>
      </c>
      <c r="M899" s="16" t="str">
        <f>TEXT(Table1[[#This Row],[DATE]],"mmm")</f>
        <v>Apr</v>
      </c>
      <c r="N899" s="7">
        <f t="shared" si="41"/>
        <v>2022</v>
      </c>
      <c r="O899" s="7">
        <f>IF(COUNTIF(B$4:$B899,B899)=1,1,0)</f>
        <v>1</v>
      </c>
      <c r="P899" s="8" t="s">
        <v>2919</v>
      </c>
      <c r="Q899" s="9"/>
    </row>
    <row r="900" spans="1:17" x14ac:dyDescent="0.25">
      <c r="A900" s="17">
        <v>44655</v>
      </c>
      <c r="B900" s="11" t="s">
        <v>745</v>
      </c>
      <c r="C900" s="11" t="s">
        <v>2930</v>
      </c>
      <c r="D900" s="7">
        <v>1</v>
      </c>
      <c r="E900" s="12">
        <f t="shared" ref="E900:E963" si="42">VLOOKUP(C900,$R$4:$S$12,2,FALSE)</f>
        <v>4000</v>
      </c>
      <c r="F900" s="13">
        <f t="shared" ref="F900:F963" si="43">D900*E900</f>
        <v>4000</v>
      </c>
      <c r="G900" s="14">
        <f>Data_input!$F900*IF(Data_input!$E900&lt;3000,70%,60%)</f>
        <v>2400</v>
      </c>
      <c r="H900" s="14">
        <f>Data_input!$F900*10%</f>
        <v>400</v>
      </c>
      <c r="I900" s="14">
        <f>Data_input!$F900*10%</f>
        <v>400</v>
      </c>
      <c r="J900" s="14">
        <f>SUM(Table1[[#This Row],[COGS]:[OPERATIONAL COST]])</f>
        <v>3200</v>
      </c>
      <c r="K900" s="14">
        <f>Data_input!$F900-Data_input!$G900-Data_input!$H900-Data_input!$I900</f>
        <v>800</v>
      </c>
      <c r="L900" s="15" t="s">
        <v>2946</v>
      </c>
      <c r="M900" s="16" t="str">
        <f>TEXT(Table1[[#This Row],[DATE]],"mmm")</f>
        <v>Apr</v>
      </c>
      <c r="N900" s="7">
        <f t="shared" ref="N900:N963" si="44">YEAR(A900)</f>
        <v>2022</v>
      </c>
      <c r="O900" s="7">
        <f>IF(COUNTIF(B$4:$B900,B900)=1,1,0)</f>
        <v>1</v>
      </c>
      <c r="P900" s="8" t="s">
        <v>2919</v>
      </c>
      <c r="Q900" s="9"/>
    </row>
    <row r="901" spans="1:17" x14ac:dyDescent="0.25">
      <c r="A901" s="17">
        <v>44655</v>
      </c>
      <c r="B901" s="11" t="s">
        <v>746</v>
      </c>
      <c r="C901" s="11" t="s">
        <v>2924</v>
      </c>
      <c r="D901" s="7">
        <v>1</v>
      </c>
      <c r="E901" s="12">
        <f t="shared" si="42"/>
        <v>3500</v>
      </c>
      <c r="F901" s="13">
        <f t="shared" si="43"/>
        <v>3500</v>
      </c>
      <c r="G901" s="14">
        <f>Data_input!$F901*IF(Data_input!$E901&lt;3000,70%,60%)</f>
        <v>2100</v>
      </c>
      <c r="H901" s="14">
        <f>Data_input!$F901*10%</f>
        <v>350</v>
      </c>
      <c r="I901" s="14">
        <f>Data_input!$F901*10%</f>
        <v>350</v>
      </c>
      <c r="J901" s="14">
        <f>SUM(Table1[[#This Row],[COGS]:[OPERATIONAL COST]])</f>
        <v>2800</v>
      </c>
      <c r="K901" s="14">
        <f>Data_input!$F901-Data_input!$G901-Data_input!$H901-Data_input!$I901</f>
        <v>700</v>
      </c>
      <c r="L901" s="8" t="s">
        <v>2947</v>
      </c>
      <c r="M901" s="16" t="str">
        <f>TEXT(Table1[[#This Row],[DATE]],"mmm")</f>
        <v>Apr</v>
      </c>
      <c r="N901" s="7">
        <f t="shared" si="44"/>
        <v>2022</v>
      </c>
      <c r="O901" s="7">
        <f>IF(COUNTIF(B$4:$B901,B901)=1,1,0)</f>
        <v>1</v>
      </c>
      <c r="P901" s="8" t="s">
        <v>2919</v>
      </c>
      <c r="Q901" s="9"/>
    </row>
    <row r="902" spans="1:17" x14ac:dyDescent="0.25">
      <c r="A902" s="17">
        <v>44655</v>
      </c>
      <c r="B902" s="11" t="s">
        <v>747</v>
      </c>
      <c r="C902" s="11" t="s">
        <v>2925</v>
      </c>
      <c r="D902" s="7">
        <v>1</v>
      </c>
      <c r="E902" s="12">
        <f t="shared" si="42"/>
        <v>1200</v>
      </c>
      <c r="F902" s="13">
        <f t="shared" si="43"/>
        <v>1200</v>
      </c>
      <c r="G902" s="14">
        <f>Data_input!$F902*IF(Data_input!$E902&lt;3000,70%,60%)</f>
        <v>840</v>
      </c>
      <c r="H902" s="14">
        <f>Data_input!$F902*10%</f>
        <v>120</v>
      </c>
      <c r="I902" s="14">
        <f>Data_input!$F902*10%</f>
        <v>120</v>
      </c>
      <c r="J902" s="14">
        <f>SUM(Table1[[#This Row],[COGS]:[OPERATIONAL COST]])</f>
        <v>1080</v>
      </c>
      <c r="K902" s="14">
        <f>Data_input!$F902-Data_input!$G902-Data_input!$H902-Data_input!$I902</f>
        <v>120</v>
      </c>
      <c r="L902" s="15" t="s">
        <v>2945</v>
      </c>
      <c r="M902" s="16" t="str">
        <f>TEXT(Table1[[#This Row],[DATE]],"mmm")</f>
        <v>Apr</v>
      </c>
      <c r="N902" s="7">
        <f t="shared" si="44"/>
        <v>2022</v>
      </c>
      <c r="O902" s="7">
        <f>IF(COUNTIF(B$4:$B902,B902)=1,1,0)</f>
        <v>1</v>
      </c>
      <c r="P902" s="8" t="s">
        <v>2918</v>
      </c>
      <c r="Q902" s="9"/>
    </row>
    <row r="903" spans="1:17" x14ac:dyDescent="0.25">
      <c r="A903" s="17">
        <v>44655</v>
      </c>
      <c r="B903" s="11" t="s">
        <v>748</v>
      </c>
      <c r="C903" s="11" t="s">
        <v>2926</v>
      </c>
      <c r="D903" s="7">
        <v>1</v>
      </c>
      <c r="E903" s="12">
        <f t="shared" si="42"/>
        <v>450</v>
      </c>
      <c r="F903" s="13">
        <f t="shared" si="43"/>
        <v>450</v>
      </c>
      <c r="G903" s="14">
        <f>Data_input!$F903*IF(Data_input!$E903&lt;3000,70%,60%)</f>
        <v>315</v>
      </c>
      <c r="H903" s="14">
        <f>Data_input!$F903*10%</f>
        <v>45</v>
      </c>
      <c r="I903" s="14">
        <f>Data_input!$F903*10%</f>
        <v>45</v>
      </c>
      <c r="J903" s="14">
        <f>SUM(Table1[[#This Row],[COGS]:[OPERATIONAL COST]])</f>
        <v>405</v>
      </c>
      <c r="K903" s="14">
        <f>Data_input!$F903-Data_input!$G903-Data_input!$H903-Data_input!$I903</f>
        <v>45</v>
      </c>
      <c r="L903" s="8" t="s">
        <v>2943</v>
      </c>
      <c r="M903" s="16" t="str">
        <f>TEXT(Table1[[#This Row],[DATE]],"mmm")</f>
        <v>Apr</v>
      </c>
      <c r="N903" s="7">
        <f t="shared" si="44"/>
        <v>2022</v>
      </c>
      <c r="O903" s="7">
        <f>IF(COUNTIF(B$4:$B903,B903)=1,1,0)</f>
        <v>1</v>
      </c>
      <c r="P903" s="8" t="s">
        <v>2918</v>
      </c>
      <c r="Q903" s="9"/>
    </row>
    <row r="904" spans="1:17" x14ac:dyDescent="0.25">
      <c r="A904" s="17">
        <v>44655</v>
      </c>
      <c r="B904" s="11" t="s">
        <v>749</v>
      </c>
      <c r="C904" s="11" t="s">
        <v>2920</v>
      </c>
      <c r="D904" s="7">
        <v>2</v>
      </c>
      <c r="E904" s="12">
        <f t="shared" si="42"/>
        <v>1000</v>
      </c>
      <c r="F904" s="13">
        <f t="shared" si="43"/>
        <v>2000</v>
      </c>
      <c r="G904" s="14">
        <f>Data_input!$F904*IF(Data_input!$E904&lt;3000,70%,60%)</f>
        <v>1400</v>
      </c>
      <c r="H904" s="14">
        <f>Data_input!$F904*10%</f>
        <v>200</v>
      </c>
      <c r="I904" s="14">
        <f>Data_input!$F904*10%</f>
        <v>200</v>
      </c>
      <c r="J904" s="14">
        <f>SUM(Table1[[#This Row],[COGS]:[OPERATIONAL COST]])</f>
        <v>1800</v>
      </c>
      <c r="K904" s="14">
        <f>Data_input!$F904-Data_input!$G904-Data_input!$H904-Data_input!$I904</f>
        <v>200</v>
      </c>
      <c r="L904" s="15" t="s">
        <v>2948</v>
      </c>
      <c r="M904" s="16" t="str">
        <f>TEXT(Table1[[#This Row],[DATE]],"mmm")</f>
        <v>Apr</v>
      </c>
      <c r="N904" s="7">
        <f t="shared" si="44"/>
        <v>2022</v>
      </c>
      <c r="O904" s="7">
        <f>IF(COUNTIF(B$4:$B904,B904)=1,1,0)</f>
        <v>1</v>
      </c>
      <c r="P904" s="8" t="s">
        <v>2919</v>
      </c>
      <c r="Q904" s="9"/>
    </row>
    <row r="905" spans="1:17" x14ac:dyDescent="0.25">
      <c r="A905" s="17">
        <v>44656</v>
      </c>
      <c r="B905" s="11" t="s">
        <v>750</v>
      </c>
      <c r="C905" s="11" t="s">
        <v>2930</v>
      </c>
      <c r="D905" s="7">
        <v>1</v>
      </c>
      <c r="E905" s="12">
        <f t="shared" si="42"/>
        <v>4000</v>
      </c>
      <c r="F905" s="13">
        <f t="shared" si="43"/>
        <v>4000</v>
      </c>
      <c r="G905" s="14">
        <f>Data_input!$F905*IF(Data_input!$E905&lt;3000,70%,60%)</f>
        <v>2400</v>
      </c>
      <c r="H905" s="14">
        <f>Data_input!$F905*10%</f>
        <v>400</v>
      </c>
      <c r="I905" s="14">
        <f>Data_input!$F905*10%</f>
        <v>400</v>
      </c>
      <c r="J905" s="14">
        <f>SUM(Table1[[#This Row],[COGS]:[OPERATIONAL COST]])</f>
        <v>3200</v>
      </c>
      <c r="K905" s="14">
        <f>Data_input!$F905-Data_input!$G905-Data_input!$H905-Data_input!$I905</f>
        <v>800</v>
      </c>
      <c r="L905" s="8" t="s">
        <v>2944</v>
      </c>
      <c r="M905" s="16" t="str">
        <f>TEXT(Table1[[#This Row],[DATE]],"mmm")</f>
        <v>Apr</v>
      </c>
      <c r="N905" s="7">
        <f t="shared" si="44"/>
        <v>2022</v>
      </c>
      <c r="O905" s="7">
        <f>IF(COUNTIF(B$4:$B905,B905)=1,1,0)</f>
        <v>1</v>
      </c>
      <c r="P905" s="8" t="s">
        <v>2919</v>
      </c>
      <c r="Q905" s="9"/>
    </row>
    <row r="906" spans="1:17" x14ac:dyDescent="0.25">
      <c r="A906" s="17">
        <v>44656</v>
      </c>
      <c r="B906" s="11" t="s">
        <v>751</v>
      </c>
      <c r="C906" s="11" t="s">
        <v>2923</v>
      </c>
      <c r="D906" s="7">
        <v>3</v>
      </c>
      <c r="E906" s="12">
        <f t="shared" si="42"/>
        <v>2500</v>
      </c>
      <c r="F906" s="13">
        <f t="shared" si="43"/>
        <v>7500</v>
      </c>
      <c r="G906" s="14">
        <f>Data_input!$F906*IF(Data_input!$E906&lt;3000,70%,60%)</f>
        <v>5250</v>
      </c>
      <c r="H906" s="14">
        <f>Data_input!$F906*10%</f>
        <v>750</v>
      </c>
      <c r="I906" s="14">
        <f>Data_input!$F906*10%</f>
        <v>750</v>
      </c>
      <c r="J906" s="14">
        <f>SUM(Table1[[#This Row],[COGS]:[OPERATIONAL COST]])</f>
        <v>6750</v>
      </c>
      <c r="K906" s="14">
        <f>Data_input!$F906-Data_input!$G906-Data_input!$H906-Data_input!$I906</f>
        <v>750</v>
      </c>
      <c r="L906" s="15" t="s">
        <v>2946</v>
      </c>
      <c r="M906" s="16" t="str">
        <f>TEXT(Table1[[#This Row],[DATE]],"mmm")</f>
        <v>Apr</v>
      </c>
      <c r="N906" s="7">
        <f t="shared" si="44"/>
        <v>2022</v>
      </c>
      <c r="O906" s="7">
        <f>IF(COUNTIF(B$4:$B906,B906)=1,1,0)</f>
        <v>1</v>
      </c>
      <c r="P906" s="8" t="s">
        <v>2919</v>
      </c>
      <c r="Q906" s="9"/>
    </row>
    <row r="907" spans="1:17" x14ac:dyDescent="0.25">
      <c r="A907" s="17">
        <v>44656</v>
      </c>
      <c r="B907" s="11" t="s">
        <v>752</v>
      </c>
      <c r="C907" s="11" t="s">
        <v>2924</v>
      </c>
      <c r="D907" s="7">
        <v>1</v>
      </c>
      <c r="E907" s="12">
        <f t="shared" si="42"/>
        <v>3500</v>
      </c>
      <c r="F907" s="13">
        <f t="shared" si="43"/>
        <v>3500</v>
      </c>
      <c r="G907" s="14">
        <f>Data_input!$F907*IF(Data_input!$E907&lt;3000,70%,60%)</f>
        <v>2100</v>
      </c>
      <c r="H907" s="14">
        <f>Data_input!$F907*10%</f>
        <v>350</v>
      </c>
      <c r="I907" s="14">
        <f>Data_input!$F907*10%</f>
        <v>350</v>
      </c>
      <c r="J907" s="14">
        <f>SUM(Table1[[#This Row],[COGS]:[OPERATIONAL COST]])</f>
        <v>2800</v>
      </c>
      <c r="K907" s="14">
        <f>Data_input!$F907-Data_input!$G907-Data_input!$H907-Data_input!$I907</f>
        <v>700</v>
      </c>
      <c r="L907" s="8" t="s">
        <v>2947</v>
      </c>
      <c r="M907" s="16" t="str">
        <f>TEXT(Table1[[#This Row],[DATE]],"mmm")</f>
        <v>Apr</v>
      </c>
      <c r="N907" s="7">
        <f t="shared" si="44"/>
        <v>2022</v>
      </c>
      <c r="O907" s="7">
        <f>IF(COUNTIF(B$4:$B907,B907)=1,1,0)</f>
        <v>1</v>
      </c>
      <c r="P907" s="8" t="s">
        <v>2918</v>
      </c>
      <c r="Q907" s="9"/>
    </row>
    <row r="908" spans="1:17" x14ac:dyDescent="0.25">
      <c r="A908" s="17">
        <v>44656</v>
      </c>
      <c r="B908" s="11" t="s">
        <v>753</v>
      </c>
      <c r="C908" s="11" t="s">
        <v>2928</v>
      </c>
      <c r="D908" s="7">
        <v>9</v>
      </c>
      <c r="E908" s="12">
        <f t="shared" si="42"/>
        <v>1000</v>
      </c>
      <c r="F908" s="13">
        <f t="shared" si="43"/>
        <v>9000</v>
      </c>
      <c r="G908" s="14">
        <f>Data_input!$F908*IF(Data_input!$E908&lt;3000,70%,60%)</f>
        <v>6300</v>
      </c>
      <c r="H908" s="14">
        <f>Data_input!$F908*10%</f>
        <v>900</v>
      </c>
      <c r="I908" s="14">
        <f>Data_input!$F908*10%</f>
        <v>900</v>
      </c>
      <c r="J908" s="14">
        <f>SUM(Table1[[#This Row],[COGS]:[OPERATIONAL COST]])</f>
        <v>8100</v>
      </c>
      <c r="K908" s="14">
        <f>Data_input!$F908-Data_input!$G908-Data_input!$H908-Data_input!$I908</f>
        <v>900</v>
      </c>
      <c r="L908" s="15" t="s">
        <v>2946</v>
      </c>
      <c r="M908" s="16" t="str">
        <f>TEXT(Table1[[#This Row],[DATE]],"mmm")</f>
        <v>Apr</v>
      </c>
      <c r="N908" s="7">
        <f t="shared" si="44"/>
        <v>2022</v>
      </c>
      <c r="O908" s="7">
        <f>IF(COUNTIF(B$4:$B908,B908)=1,1,0)</f>
        <v>1</v>
      </c>
      <c r="P908" s="8" t="s">
        <v>2919</v>
      </c>
      <c r="Q908" s="9"/>
    </row>
    <row r="909" spans="1:17" x14ac:dyDescent="0.25">
      <c r="A909" s="17">
        <v>44656</v>
      </c>
      <c r="B909" s="11" t="s">
        <v>754</v>
      </c>
      <c r="C909" s="11" t="s">
        <v>2926</v>
      </c>
      <c r="D909" s="7">
        <v>1</v>
      </c>
      <c r="E909" s="12">
        <f t="shared" si="42"/>
        <v>450</v>
      </c>
      <c r="F909" s="13">
        <f t="shared" si="43"/>
        <v>450</v>
      </c>
      <c r="G909" s="14">
        <f>Data_input!$F909*IF(Data_input!$E909&lt;3000,70%,60%)</f>
        <v>315</v>
      </c>
      <c r="H909" s="14">
        <f>Data_input!$F909*10%</f>
        <v>45</v>
      </c>
      <c r="I909" s="14">
        <f>Data_input!$F909*10%</f>
        <v>45</v>
      </c>
      <c r="J909" s="14">
        <f>SUM(Table1[[#This Row],[COGS]:[OPERATIONAL COST]])</f>
        <v>405</v>
      </c>
      <c r="K909" s="14">
        <f>Data_input!$F909-Data_input!$G909-Data_input!$H909-Data_input!$I909</f>
        <v>45</v>
      </c>
      <c r="L909" s="8" t="s">
        <v>2947</v>
      </c>
      <c r="M909" s="16" t="str">
        <f>TEXT(Table1[[#This Row],[DATE]],"mmm")</f>
        <v>Apr</v>
      </c>
      <c r="N909" s="7">
        <f t="shared" si="44"/>
        <v>2022</v>
      </c>
      <c r="O909" s="7">
        <f>IF(COUNTIF(B$4:$B909,B909)=1,1,0)</f>
        <v>1</v>
      </c>
      <c r="P909" s="8" t="s">
        <v>2919</v>
      </c>
      <c r="Q909" s="9"/>
    </row>
    <row r="910" spans="1:17" x14ac:dyDescent="0.25">
      <c r="A910" s="17">
        <v>44656</v>
      </c>
      <c r="B910" s="11" t="s">
        <v>755</v>
      </c>
      <c r="C910" s="11" t="s">
        <v>2927</v>
      </c>
      <c r="D910" s="7">
        <v>3</v>
      </c>
      <c r="E910" s="12">
        <f t="shared" si="42"/>
        <v>500</v>
      </c>
      <c r="F910" s="13">
        <f t="shared" si="43"/>
        <v>1500</v>
      </c>
      <c r="G910" s="14">
        <f>Data_input!$F910*IF(Data_input!$E910&lt;3000,70%,60%)</f>
        <v>1050</v>
      </c>
      <c r="H910" s="14">
        <f>Data_input!$F910*10%</f>
        <v>150</v>
      </c>
      <c r="I910" s="14">
        <f>Data_input!$F910*10%</f>
        <v>150</v>
      </c>
      <c r="J910" s="14">
        <f>SUM(Table1[[#This Row],[COGS]:[OPERATIONAL COST]])</f>
        <v>1350</v>
      </c>
      <c r="K910" s="14">
        <f>Data_input!$F910-Data_input!$G910-Data_input!$H910-Data_input!$I910</f>
        <v>150</v>
      </c>
      <c r="L910" s="15" t="s">
        <v>2945</v>
      </c>
      <c r="M910" s="16" t="str">
        <f>TEXT(Table1[[#This Row],[DATE]],"mmm")</f>
        <v>Apr</v>
      </c>
      <c r="N910" s="7">
        <f t="shared" si="44"/>
        <v>2022</v>
      </c>
      <c r="O910" s="7">
        <f>IF(COUNTIF(B$4:$B910,B910)=1,1,0)</f>
        <v>1</v>
      </c>
      <c r="P910" s="8" t="s">
        <v>2918</v>
      </c>
      <c r="Q910" s="9"/>
    </row>
    <row r="911" spans="1:17" x14ac:dyDescent="0.25">
      <c r="A911" s="17">
        <v>44656</v>
      </c>
      <c r="B911" s="11" t="s">
        <v>756</v>
      </c>
      <c r="C911" s="11" t="s">
        <v>2927</v>
      </c>
      <c r="D911" s="7">
        <v>6</v>
      </c>
      <c r="E911" s="12">
        <f t="shared" si="42"/>
        <v>500</v>
      </c>
      <c r="F911" s="13">
        <f t="shared" si="43"/>
        <v>3000</v>
      </c>
      <c r="G911" s="14">
        <f>Data_input!$F911*IF(Data_input!$E911&lt;3000,70%,60%)</f>
        <v>2100</v>
      </c>
      <c r="H911" s="14">
        <f>Data_input!$F911*10%</f>
        <v>300</v>
      </c>
      <c r="I911" s="14">
        <f>Data_input!$F911*10%</f>
        <v>300</v>
      </c>
      <c r="J911" s="14">
        <f>SUM(Table1[[#This Row],[COGS]:[OPERATIONAL COST]])</f>
        <v>2700</v>
      </c>
      <c r="K911" s="14">
        <f>Data_input!$F911-Data_input!$G911-Data_input!$H911-Data_input!$I911</f>
        <v>300</v>
      </c>
      <c r="L911" s="8" t="s">
        <v>2943</v>
      </c>
      <c r="M911" s="16" t="str">
        <f>TEXT(Table1[[#This Row],[DATE]],"mmm")</f>
        <v>Apr</v>
      </c>
      <c r="N911" s="7">
        <f t="shared" si="44"/>
        <v>2022</v>
      </c>
      <c r="O911" s="7">
        <f>IF(COUNTIF(B$4:$B911,B911)=1,1,0)</f>
        <v>1</v>
      </c>
      <c r="P911" s="8" t="s">
        <v>2918</v>
      </c>
      <c r="Q911" s="9"/>
    </row>
    <row r="912" spans="1:17" x14ac:dyDescent="0.25">
      <c r="A912" s="17">
        <v>44656</v>
      </c>
      <c r="B912" s="11" t="s">
        <v>757</v>
      </c>
      <c r="C912" s="11" t="s">
        <v>2920</v>
      </c>
      <c r="D912" s="7">
        <v>15</v>
      </c>
      <c r="E912" s="12">
        <f t="shared" si="42"/>
        <v>1000</v>
      </c>
      <c r="F912" s="13">
        <f t="shared" si="43"/>
        <v>15000</v>
      </c>
      <c r="G912" s="14">
        <f>Data_input!$F912*IF(Data_input!$E912&lt;3000,70%,60%)</f>
        <v>10500</v>
      </c>
      <c r="H912" s="14">
        <f>Data_input!$F912*10%</f>
        <v>1500</v>
      </c>
      <c r="I912" s="14">
        <f>Data_input!$F912*10%</f>
        <v>1500</v>
      </c>
      <c r="J912" s="14">
        <f>SUM(Table1[[#This Row],[COGS]:[OPERATIONAL COST]])</f>
        <v>13500</v>
      </c>
      <c r="K912" s="14">
        <f>Data_input!$F912-Data_input!$G912-Data_input!$H912-Data_input!$I912</f>
        <v>1500</v>
      </c>
      <c r="L912" s="15" t="s">
        <v>2944</v>
      </c>
      <c r="M912" s="16" t="str">
        <f>TEXT(Table1[[#This Row],[DATE]],"mmm")</f>
        <v>Apr</v>
      </c>
      <c r="N912" s="7">
        <f t="shared" si="44"/>
        <v>2022</v>
      </c>
      <c r="O912" s="7">
        <f>IF(COUNTIF(B$4:$B912,B912)=1,1,0)</f>
        <v>1</v>
      </c>
      <c r="P912" s="8" t="s">
        <v>2919</v>
      </c>
      <c r="Q912" s="9"/>
    </row>
    <row r="913" spans="1:17" x14ac:dyDescent="0.25">
      <c r="A913" s="17">
        <v>44656</v>
      </c>
      <c r="B913" s="11" t="s">
        <v>757</v>
      </c>
      <c r="C913" s="11" t="s">
        <v>2924</v>
      </c>
      <c r="D913" s="7">
        <v>1</v>
      </c>
      <c r="E913" s="12">
        <f t="shared" si="42"/>
        <v>3500</v>
      </c>
      <c r="F913" s="13">
        <f t="shared" si="43"/>
        <v>3500</v>
      </c>
      <c r="G913" s="14">
        <f>Data_input!$F913*IF(Data_input!$E913&lt;3000,70%,60%)</f>
        <v>2100</v>
      </c>
      <c r="H913" s="14">
        <f>Data_input!$F913*10%</f>
        <v>350</v>
      </c>
      <c r="I913" s="14">
        <f>Data_input!$F913*10%</f>
        <v>350</v>
      </c>
      <c r="J913" s="14">
        <f>SUM(Table1[[#This Row],[COGS]:[OPERATIONAL COST]])</f>
        <v>2800</v>
      </c>
      <c r="K913" s="14">
        <f>Data_input!$F913-Data_input!$G913-Data_input!$H913-Data_input!$I913</f>
        <v>700</v>
      </c>
      <c r="L913" s="8" t="s">
        <v>2944</v>
      </c>
      <c r="M913" s="16" t="str">
        <f>TEXT(Table1[[#This Row],[DATE]],"mmm")</f>
        <v>Apr</v>
      </c>
      <c r="N913" s="7">
        <f t="shared" si="44"/>
        <v>2022</v>
      </c>
      <c r="O913" s="7">
        <f>IF(COUNTIF(B$4:$B913,B913)=1,1,0)</f>
        <v>0</v>
      </c>
      <c r="P913" s="8" t="s">
        <v>2919</v>
      </c>
      <c r="Q913" s="9"/>
    </row>
    <row r="914" spans="1:17" x14ac:dyDescent="0.25">
      <c r="A914" s="17">
        <v>44656</v>
      </c>
      <c r="B914" s="11" t="s">
        <v>757</v>
      </c>
      <c r="C914" s="11" t="s">
        <v>2923</v>
      </c>
      <c r="D914" s="7">
        <v>7</v>
      </c>
      <c r="E914" s="12">
        <f t="shared" si="42"/>
        <v>2500</v>
      </c>
      <c r="F914" s="13">
        <f t="shared" si="43"/>
        <v>17500</v>
      </c>
      <c r="G914" s="14">
        <f>Data_input!$F914*IF(Data_input!$E914&lt;3000,70%,60%)</f>
        <v>12250</v>
      </c>
      <c r="H914" s="14">
        <f>Data_input!$F914*10%</f>
        <v>1750</v>
      </c>
      <c r="I914" s="14">
        <f>Data_input!$F914*10%</f>
        <v>1750</v>
      </c>
      <c r="J914" s="14">
        <f>SUM(Table1[[#This Row],[COGS]:[OPERATIONAL COST]])</f>
        <v>15750</v>
      </c>
      <c r="K914" s="14">
        <f>Data_input!$F914-Data_input!$G914-Data_input!$H914-Data_input!$I914</f>
        <v>1750</v>
      </c>
      <c r="L914" s="15" t="s">
        <v>2944</v>
      </c>
      <c r="M914" s="16" t="str">
        <f>TEXT(Table1[[#This Row],[DATE]],"mmm")</f>
        <v>Apr</v>
      </c>
      <c r="N914" s="7">
        <f t="shared" si="44"/>
        <v>2022</v>
      </c>
      <c r="O914" s="7">
        <f>IF(COUNTIF(B$4:$B914,B914)=1,1,0)</f>
        <v>0</v>
      </c>
      <c r="P914" s="8" t="s">
        <v>2919</v>
      </c>
      <c r="Q914" s="9"/>
    </row>
    <row r="915" spans="1:17" x14ac:dyDescent="0.25">
      <c r="A915" s="17">
        <v>44657</v>
      </c>
      <c r="B915" s="11" t="s">
        <v>758</v>
      </c>
      <c r="C915" s="11" t="s">
        <v>2929</v>
      </c>
      <c r="D915" s="7">
        <v>4</v>
      </c>
      <c r="E915" s="12">
        <f t="shared" si="42"/>
        <v>3200</v>
      </c>
      <c r="F915" s="13">
        <f t="shared" si="43"/>
        <v>12800</v>
      </c>
      <c r="G915" s="14">
        <f>Data_input!$F915*IF(Data_input!$E915&lt;3000,70%,60%)</f>
        <v>7680</v>
      </c>
      <c r="H915" s="14">
        <f>Data_input!$F915*10%</f>
        <v>1280</v>
      </c>
      <c r="I915" s="14">
        <f>Data_input!$F915*10%</f>
        <v>1280</v>
      </c>
      <c r="J915" s="14">
        <f>SUM(Table1[[#This Row],[COGS]:[OPERATIONAL COST]])</f>
        <v>10240</v>
      </c>
      <c r="K915" s="14">
        <f>Data_input!$F915-Data_input!$G915-Data_input!$H915-Data_input!$I915</f>
        <v>2560</v>
      </c>
      <c r="L915" s="8" t="s">
        <v>2943</v>
      </c>
      <c r="M915" s="16" t="str">
        <f>TEXT(Table1[[#This Row],[DATE]],"mmm")</f>
        <v>Apr</v>
      </c>
      <c r="N915" s="7">
        <f t="shared" si="44"/>
        <v>2022</v>
      </c>
      <c r="O915" s="7">
        <f>IF(COUNTIF(B$4:$B915,B915)=1,1,0)</f>
        <v>1</v>
      </c>
      <c r="P915" s="8" t="s">
        <v>2919</v>
      </c>
      <c r="Q915" s="9"/>
    </row>
    <row r="916" spans="1:17" x14ac:dyDescent="0.25">
      <c r="A916" s="17">
        <v>44657</v>
      </c>
      <c r="B916" s="11" t="s">
        <v>759</v>
      </c>
      <c r="C916" s="11" t="s">
        <v>2929</v>
      </c>
      <c r="D916" s="7">
        <v>1</v>
      </c>
      <c r="E916" s="12">
        <f t="shared" si="42"/>
        <v>3200</v>
      </c>
      <c r="F916" s="13">
        <f t="shared" si="43"/>
        <v>3200</v>
      </c>
      <c r="G916" s="14">
        <f>Data_input!$F916*IF(Data_input!$E916&lt;3000,70%,60%)</f>
        <v>1920</v>
      </c>
      <c r="H916" s="14">
        <f>Data_input!$F916*10%</f>
        <v>320</v>
      </c>
      <c r="I916" s="14">
        <f>Data_input!$F916*10%</f>
        <v>320</v>
      </c>
      <c r="J916" s="14">
        <f>SUM(Table1[[#This Row],[COGS]:[OPERATIONAL COST]])</f>
        <v>2560</v>
      </c>
      <c r="K916" s="14">
        <f>Data_input!$F916-Data_input!$G916-Data_input!$H916-Data_input!$I916</f>
        <v>640</v>
      </c>
      <c r="L916" s="15" t="s">
        <v>2948</v>
      </c>
      <c r="M916" s="16" t="str">
        <f>TEXT(Table1[[#This Row],[DATE]],"mmm")</f>
        <v>Apr</v>
      </c>
      <c r="N916" s="7">
        <f t="shared" si="44"/>
        <v>2022</v>
      </c>
      <c r="O916" s="7">
        <f>IF(COUNTIF(B$4:$B916,B916)=1,1,0)</f>
        <v>1</v>
      </c>
      <c r="P916" s="8" t="s">
        <v>2919</v>
      </c>
      <c r="Q916" s="9"/>
    </row>
    <row r="917" spans="1:17" x14ac:dyDescent="0.25">
      <c r="A917" s="17">
        <v>44657</v>
      </c>
      <c r="B917" s="11" t="s">
        <v>760</v>
      </c>
      <c r="C917" s="11" t="s">
        <v>2924</v>
      </c>
      <c r="D917" s="7">
        <v>1</v>
      </c>
      <c r="E917" s="12">
        <f t="shared" si="42"/>
        <v>3500</v>
      </c>
      <c r="F917" s="13">
        <f t="shared" si="43"/>
        <v>3500</v>
      </c>
      <c r="G917" s="14">
        <f>Data_input!$F917*IF(Data_input!$E917&lt;3000,70%,60%)</f>
        <v>2100</v>
      </c>
      <c r="H917" s="14">
        <f>Data_input!$F917*10%</f>
        <v>350</v>
      </c>
      <c r="I917" s="14">
        <f>Data_input!$F917*10%</f>
        <v>350</v>
      </c>
      <c r="J917" s="14">
        <f>SUM(Table1[[#This Row],[COGS]:[OPERATIONAL COST]])</f>
        <v>2800</v>
      </c>
      <c r="K917" s="14">
        <f>Data_input!$F917-Data_input!$G917-Data_input!$H917-Data_input!$I917</f>
        <v>700</v>
      </c>
      <c r="L917" s="8" t="s">
        <v>2944</v>
      </c>
      <c r="M917" s="16" t="str">
        <f>TEXT(Table1[[#This Row],[DATE]],"mmm")</f>
        <v>Apr</v>
      </c>
      <c r="N917" s="7">
        <f t="shared" si="44"/>
        <v>2022</v>
      </c>
      <c r="O917" s="7">
        <f>IF(COUNTIF(B$4:$B917,B917)=1,1,0)</f>
        <v>1</v>
      </c>
      <c r="P917" s="8" t="s">
        <v>2919</v>
      </c>
      <c r="Q917" s="9"/>
    </row>
    <row r="918" spans="1:17" x14ac:dyDescent="0.25">
      <c r="A918" s="17">
        <v>44657</v>
      </c>
      <c r="B918" s="11" t="s">
        <v>761</v>
      </c>
      <c r="C918" s="11" t="s">
        <v>2927</v>
      </c>
      <c r="D918" s="7">
        <v>1</v>
      </c>
      <c r="E918" s="12">
        <f t="shared" si="42"/>
        <v>500</v>
      </c>
      <c r="F918" s="13">
        <f t="shared" si="43"/>
        <v>500</v>
      </c>
      <c r="G918" s="14">
        <f>Data_input!$F918*IF(Data_input!$E918&lt;3000,70%,60%)</f>
        <v>350</v>
      </c>
      <c r="H918" s="14">
        <f>Data_input!$F918*10%</f>
        <v>50</v>
      </c>
      <c r="I918" s="14">
        <f>Data_input!$F918*10%</f>
        <v>50</v>
      </c>
      <c r="J918" s="14">
        <f>SUM(Table1[[#This Row],[COGS]:[OPERATIONAL COST]])</f>
        <v>450</v>
      </c>
      <c r="K918" s="14">
        <f>Data_input!$F918-Data_input!$G918-Data_input!$H918-Data_input!$I918</f>
        <v>50</v>
      </c>
      <c r="L918" s="15" t="s">
        <v>2946</v>
      </c>
      <c r="M918" s="16" t="str">
        <f>TEXT(Table1[[#This Row],[DATE]],"mmm")</f>
        <v>Apr</v>
      </c>
      <c r="N918" s="7">
        <f t="shared" si="44"/>
        <v>2022</v>
      </c>
      <c r="O918" s="7">
        <f>IF(COUNTIF(B$4:$B918,B918)=1,1,0)</f>
        <v>1</v>
      </c>
      <c r="P918" s="8" t="s">
        <v>2919</v>
      </c>
      <c r="Q918" s="9"/>
    </row>
    <row r="919" spans="1:17" x14ac:dyDescent="0.25">
      <c r="A919" s="17">
        <v>44657</v>
      </c>
      <c r="B919" s="11" t="s">
        <v>762</v>
      </c>
      <c r="C919" s="11" t="s">
        <v>2923</v>
      </c>
      <c r="D919" s="7">
        <v>1</v>
      </c>
      <c r="E919" s="12">
        <f t="shared" si="42"/>
        <v>2500</v>
      </c>
      <c r="F919" s="13">
        <f t="shared" si="43"/>
        <v>2500</v>
      </c>
      <c r="G919" s="14">
        <f>Data_input!$F919*IF(Data_input!$E919&lt;3000,70%,60%)</f>
        <v>1750</v>
      </c>
      <c r="H919" s="14">
        <f>Data_input!$F919*10%</f>
        <v>250</v>
      </c>
      <c r="I919" s="14">
        <f>Data_input!$F919*10%</f>
        <v>250</v>
      </c>
      <c r="J919" s="14">
        <f>SUM(Table1[[#This Row],[COGS]:[OPERATIONAL COST]])</f>
        <v>2250</v>
      </c>
      <c r="K919" s="14">
        <f>Data_input!$F919-Data_input!$G919-Data_input!$H919-Data_input!$I919</f>
        <v>250</v>
      </c>
      <c r="L919" s="8" t="s">
        <v>2947</v>
      </c>
      <c r="M919" s="16" t="str">
        <f>TEXT(Table1[[#This Row],[DATE]],"mmm")</f>
        <v>Apr</v>
      </c>
      <c r="N919" s="7">
        <f t="shared" si="44"/>
        <v>2022</v>
      </c>
      <c r="O919" s="7">
        <f>IF(COUNTIF(B$4:$B919,B919)=1,1,0)</f>
        <v>1</v>
      </c>
      <c r="P919" s="8" t="s">
        <v>2919</v>
      </c>
      <c r="Q919" s="9"/>
    </row>
    <row r="920" spans="1:17" x14ac:dyDescent="0.25">
      <c r="A920" s="17">
        <v>44657</v>
      </c>
      <c r="B920" s="11" t="s">
        <v>763</v>
      </c>
      <c r="C920" s="11" t="s">
        <v>2925</v>
      </c>
      <c r="D920" s="7">
        <v>1</v>
      </c>
      <c r="E920" s="12">
        <f t="shared" si="42"/>
        <v>1200</v>
      </c>
      <c r="F920" s="13">
        <f t="shared" si="43"/>
        <v>1200</v>
      </c>
      <c r="G920" s="14">
        <f>Data_input!$F920*IF(Data_input!$E920&lt;3000,70%,60%)</f>
        <v>840</v>
      </c>
      <c r="H920" s="14">
        <f>Data_input!$F920*10%</f>
        <v>120</v>
      </c>
      <c r="I920" s="14">
        <f>Data_input!$F920*10%</f>
        <v>120</v>
      </c>
      <c r="J920" s="14">
        <f>SUM(Table1[[#This Row],[COGS]:[OPERATIONAL COST]])</f>
        <v>1080</v>
      </c>
      <c r="K920" s="14">
        <f>Data_input!$F920-Data_input!$G920-Data_input!$H920-Data_input!$I920</f>
        <v>120</v>
      </c>
      <c r="L920" s="15" t="s">
        <v>2945</v>
      </c>
      <c r="M920" s="16" t="str">
        <f>TEXT(Table1[[#This Row],[DATE]],"mmm")</f>
        <v>Apr</v>
      </c>
      <c r="N920" s="7">
        <f t="shared" si="44"/>
        <v>2022</v>
      </c>
      <c r="O920" s="7">
        <f>IF(COUNTIF(B$4:$B920,B920)=1,1,0)</f>
        <v>1</v>
      </c>
      <c r="P920" s="8" t="s">
        <v>2919</v>
      </c>
      <c r="Q920" s="9"/>
    </row>
    <row r="921" spans="1:17" x14ac:dyDescent="0.25">
      <c r="A921" s="17">
        <v>44657</v>
      </c>
      <c r="B921" s="11" t="s">
        <v>764</v>
      </c>
      <c r="C921" s="11" t="s">
        <v>2920</v>
      </c>
      <c r="D921" s="7">
        <v>1</v>
      </c>
      <c r="E921" s="12">
        <f t="shared" si="42"/>
        <v>1000</v>
      </c>
      <c r="F921" s="13">
        <f t="shared" si="43"/>
        <v>1000</v>
      </c>
      <c r="G921" s="14">
        <f>Data_input!$F921*IF(Data_input!$E921&lt;3000,70%,60%)</f>
        <v>700</v>
      </c>
      <c r="H921" s="14">
        <f>Data_input!$F921*10%</f>
        <v>100</v>
      </c>
      <c r="I921" s="14">
        <f>Data_input!$F921*10%</f>
        <v>100</v>
      </c>
      <c r="J921" s="14">
        <f>SUM(Table1[[#This Row],[COGS]:[OPERATIONAL COST]])</f>
        <v>900</v>
      </c>
      <c r="K921" s="14">
        <f>Data_input!$F921-Data_input!$G921-Data_input!$H921-Data_input!$I921</f>
        <v>100</v>
      </c>
      <c r="L921" s="8" t="s">
        <v>2943</v>
      </c>
      <c r="M921" s="16" t="str">
        <f>TEXT(Table1[[#This Row],[DATE]],"mmm")</f>
        <v>Apr</v>
      </c>
      <c r="N921" s="7">
        <f t="shared" si="44"/>
        <v>2022</v>
      </c>
      <c r="O921" s="7">
        <f>IF(COUNTIF(B$4:$B921,B921)=1,1,0)</f>
        <v>1</v>
      </c>
      <c r="P921" s="8" t="s">
        <v>2919</v>
      </c>
      <c r="Q921" s="9"/>
    </row>
    <row r="922" spans="1:17" x14ac:dyDescent="0.25">
      <c r="A922" s="17">
        <v>44657</v>
      </c>
      <c r="B922" s="11" t="s">
        <v>765</v>
      </c>
      <c r="C922" s="11" t="s">
        <v>2930</v>
      </c>
      <c r="D922" s="7">
        <v>1</v>
      </c>
      <c r="E922" s="12">
        <f t="shared" si="42"/>
        <v>4000</v>
      </c>
      <c r="F922" s="13">
        <f t="shared" si="43"/>
        <v>4000</v>
      </c>
      <c r="G922" s="14">
        <f>Data_input!$F922*IF(Data_input!$E922&lt;3000,70%,60%)</f>
        <v>2400</v>
      </c>
      <c r="H922" s="14">
        <f>Data_input!$F922*10%</f>
        <v>400</v>
      </c>
      <c r="I922" s="14">
        <f>Data_input!$F922*10%</f>
        <v>400</v>
      </c>
      <c r="J922" s="14">
        <f>SUM(Table1[[#This Row],[COGS]:[OPERATIONAL COST]])</f>
        <v>3200</v>
      </c>
      <c r="K922" s="14">
        <f>Data_input!$F922-Data_input!$G922-Data_input!$H922-Data_input!$I922</f>
        <v>800</v>
      </c>
      <c r="L922" s="15" t="s">
        <v>2948</v>
      </c>
      <c r="M922" s="16" t="str">
        <f>TEXT(Table1[[#This Row],[DATE]],"mmm")</f>
        <v>Apr</v>
      </c>
      <c r="N922" s="7">
        <f t="shared" si="44"/>
        <v>2022</v>
      </c>
      <c r="O922" s="7">
        <f>IF(COUNTIF(B$4:$B922,B922)=1,1,0)</f>
        <v>1</v>
      </c>
      <c r="P922" s="8" t="s">
        <v>2919</v>
      </c>
      <c r="Q922" s="9"/>
    </row>
    <row r="923" spans="1:17" x14ac:dyDescent="0.25">
      <c r="A923" s="17">
        <v>44658</v>
      </c>
      <c r="B923" s="11" t="s">
        <v>766</v>
      </c>
      <c r="C923" s="11" t="s">
        <v>2920</v>
      </c>
      <c r="D923" s="7">
        <v>1</v>
      </c>
      <c r="E923" s="12">
        <f t="shared" si="42"/>
        <v>1000</v>
      </c>
      <c r="F923" s="13">
        <f t="shared" si="43"/>
        <v>1000</v>
      </c>
      <c r="G923" s="14">
        <f>Data_input!$F923*IF(Data_input!$E923&lt;3000,70%,60%)</f>
        <v>700</v>
      </c>
      <c r="H923" s="14">
        <f>Data_input!$F923*10%</f>
        <v>100</v>
      </c>
      <c r="I923" s="14">
        <f>Data_input!$F923*10%</f>
        <v>100</v>
      </c>
      <c r="J923" s="14">
        <f>SUM(Table1[[#This Row],[COGS]:[OPERATIONAL COST]])</f>
        <v>900</v>
      </c>
      <c r="K923" s="14">
        <f>Data_input!$F923-Data_input!$G923-Data_input!$H923-Data_input!$I923</f>
        <v>100</v>
      </c>
      <c r="L923" s="8" t="s">
        <v>2944</v>
      </c>
      <c r="M923" s="16" t="str">
        <f>TEXT(Table1[[#This Row],[DATE]],"mmm")</f>
        <v>Apr</v>
      </c>
      <c r="N923" s="7">
        <f t="shared" si="44"/>
        <v>2022</v>
      </c>
      <c r="O923" s="7">
        <f>IF(COUNTIF(B$4:$B923,B923)=1,1,0)</f>
        <v>1</v>
      </c>
      <c r="P923" s="8" t="s">
        <v>2919</v>
      </c>
      <c r="Q923" s="9"/>
    </row>
    <row r="924" spans="1:17" x14ac:dyDescent="0.25">
      <c r="A924" s="17">
        <v>44658</v>
      </c>
      <c r="B924" s="11" t="s">
        <v>767</v>
      </c>
      <c r="C924" s="11" t="s">
        <v>2924</v>
      </c>
      <c r="D924" s="7">
        <v>1</v>
      </c>
      <c r="E924" s="12">
        <f t="shared" si="42"/>
        <v>3500</v>
      </c>
      <c r="F924" s="13">
        <f t="shared" si="43"/>
        <v>3500</v>
      </c>
      <c r="G924" s="14">
        <f>Data_input!$F924*IF(Data_input!$E924&lt;3000,70%,60%)</f>
        <v>2100</v>
      </c>
      <c r="H924" s="14">
        <f>Data_input!$F924*10%</f>
        <v>350</v>
      </c>
      <c r="I924" s="14">
        <f>Data_input!$F924*10%</f>
        <v>350</v>
      </c>
      <c r="J924" s="14">
        <f>SUM(Table1[[#This Row],[COGS]:[OPERATIONAL COST]])</f>
        <v>2800</v>
      </c>
      <c r="K924" s="14">
        <f>Data_input!$F924-Data_input!$G924-Data_input!$H924-Data_input!$I924</f>
        <v>700</v>
      </c>
      <c r="L924" s="15" t="s">
        <v>2946</v>
      </c>
      <c r="M924" s="16" t="str">
        <f>TEXT(Table1[[#This Row],[DATE]],"mmm")</f>
        <v>Apr</v>
      </c>
      <c r="N924" s="7">
        <f t="shared" si="44"/>
        <v>2022</v>
      </c>
      <c r="O924" s="7">
        <f>IF(COUNTIF(B$4:$B924,B924)=1,1,0)</f>
        <v>1</v>
      </c>
      <c r="P924" s="8" t="s">
        <v>2918</v>
      </c>
      <c r="Q924" s="9"/>
    </row>
    <row r="925" spans="1:17" x14ac:dyDescent="0.25">
      <c r="A925" s="17">
        <v>44658</v>
      </c>
      <c r="B925" s="11" t="s">
        <v>768</v>
      </c>
      <c r="C925" s="11" t="s">
        <v>2923</v>
      </c>
      <c r="D925" s="7">
        <v>5</v>
      </c>
      <c r="E925" s="12">
        <f t="shared" si="42"/>
        <v>2500</v>
      </c>
      <c r="F925" s="13">
        <f t="shared" si="43"/>
        <v>12500</v>
      </c>
      <c r="G925" s="14">
        <f>Data_input!$F925*IF(Data_input!$E925&lt;3000,70%,60%)</f>
        <v>8750</v>
      </c>
      <c r="H925" s="14">
        <f>Data_input!$F925*10%</f>
        <v>1250</v>
      </c>
      <c r="I925" s="14">
        <f>Data_input!$F925*10%</f>
        <v>1250</v>
      </c>
      <c r="J925" s="14">
        <f>SUM(Table1[[#This Row],[COGS]:[OPERATIONAL COST]])</f>
        <v>11250</v>
      </c>
      <c r="K925" s="14">
        <f>Data_input!$F925-Data_input!$G925-Data_input!$H925-Data_input!$I925</f>
        <v>1250</v>
      </c>
      <c r="L925" s="8" t="s">
        <v>2947</v>
      </c>
      <c r="M925" s="16" t="str">
        <f>TEXT(Table1[[#This Row],[DATE]],"mmm")</f>
        <v>Apr</v>
      </c>
      <c r="N925" s="7">
        <f t="shared" si="44"/>
        <v>2022</v>
      </c>
      <c r="O925" s="7">
        <f>IF(COUNTIF(B$4:$B925,B925)=1,1,0)</f>
        <v>1</v>
      </c>
      <c r="P925" s="8" t="s">
        <v>2918</v>
      </c>
      <c r="Q925" s="9"/>
    </row>
    <row r="926" spans="1:17" x14ac:dyDescent="0.25">
      <c r="A926" s="17">
        <v>44658</v>
      </c>
      <c r="B926" s="11" t="s">
        <v>769</v>
      </c>
      <c r="C926" s="11" t="s">
        <v>2923</v>
      </c>
      <c r="D926" s="7">
        <v>1</v>
      </c>
      <c r="E926" s="12">
        <f t="shared" si="42"/>
        <v>2500</v>
      </c>
      <c r="F926" s="13">
        <f t="shared" si="43"/>
        <v>2500</v>
      </c>
      <c r="G926" s="14">
        <f>Data_input!$F926*IF(Data_input!$E926&lt;3000,70%,60%)</f>
        <v>1750</v>
      </c>
      <c r="H926" s="14">
        <f>Data_input!$F926*10%</f>
        <v>250</v>
      </c>
      <c r="I926" s="14">
        <f>Data_input!$F926*10%</f>
        <v>250</v>
      </c>
      <c r="J926" s="14">
        <f>SUM(Table1[[#This Row],[COGS]:[OPERATIONAL COST]])</f>
        <v>2250</v>
      </c>
      <c r="K926" s="14">
        <f>Data_input!$F926-Data_input!$G926-Data_input!$H926-Data_input!$I926</f>
        <v>250</v>
      </c>
      <c r="L926" s="15" t="s">
        <v>2948</v>
      </c>
      <c r="M926" s="16" t="str">
        <f>TEXT(Table1[[#This Row],[DATE]],"mmm")</f>
        <v>Apr</v>
      </c>
      <c r="N926" s="7">
        <f t="shared" si="44"/>
        <v>2022</v>
      </c>
      <c r="O926" s="7">
        <f>IF(COUNTIF(B$4:$B926,B926)=1,1,0)</f>
        <v>1</v>
      </c>
      <c r="P926" s="8" t="s">
        <v>2918</v>
      </c>
      <c r="Q926" s="9"/>
    </row>
    <row r="927" spans="1:17" x14ac:dyDescent="0.25">
      <c r="A927" s="17">
        <v>44658</v>
      </c>
      <c r="B927" s="11" t="s">
        <v>770</v>
      </c>
      <c r="C927" s="11" t="s">
        <v>2920</v>
      </c>
      <c r="D927" s="7">
        <v>1</v>
      </c>
      <c r="E927" s="12">
        <f t="shared" si="42"/>
        <v>1000</v>
      </c>
      <c r="F927" s="13">
        <f t="shared" si="43"/>
        <v>1000</v>
      </c>
      <c r="G927" s="14">
        <f>Data_input!$F927*IF(Data_input!$E927&lt;3000,70%,60%)</f>
        <v>700</v>
      </c>
      <c r="H927" s="14">
        <f>Data_input!$F927*10%</f>
        <v>100</v>
      </c>
      <c r="I927" s="14">
        <f>Data_input!$F927*10%</f>
        <v>100</v>
      </c>
      <c r="J927" s="14">
        <f>SUM(Table1[[#This Row],[COGS]:[OPERATIONAL COST]])</f>
        <v>900</v>
      </c>
      <c r="K927" s="14">
        <f>Data_input!$F927-Data_input!$G927-Data_input!$H927-Data_input!$I927</f>
        <v>100</v>
      </c>
      <c r="L927" s="8" t="s">
        <v>2944</v>
      </c>
      <c r="M927" s="16" t="str">
        <f>TEXT(Table1[[#This Row],[DATE]],"mmm")</f>
        <v>Apr</v>
      </c>
      <c r="N927" s="7">
        <f t="shared" si="44"/>
        <v>2022</v>
      </c>
      <c r="O927" s="7">
        <f>IF(COUNTIF(B$4:$B927,B927)=1,1,0)</f>
        <v>1</v>
      </c>
      <c r="P927" s="8" t="s">
        <v>2918</v>
      </c>
      <c r="Q927" s="9"/>
    </row>
    <row r="928" spans="1:17" x14ac:dyDescent="0.25">
      <c r="A928" s="17">
        <v>44658</v>
      </c>
      <c r="B928" s="11" t="s">
        <v>771</v>
      </c>
      <c r="C928" s="11" t="s">
        <v>2923</v>
      </c>
      <c r="D928" s="7">
        <v>3</v>
      </c>
      <c r="E928" s="12">
        <f t="shared" si="42"/>
        <v>2500</v>
      </c>
      <c r="F928" s="13">
        <f t="shared" si="43"/>
        <v>7500</v>
      </c>
      <c r="G928" s="14">
        <f>Data_input!$F928*IF(Data_input!$E928&lt;3000,70%,60%)</f>
        <v>5250</v>
      </c>
      <c r="H928" s="14">
        <f>Data_input!$F928*10%</f>
        <v>750</v>
      </c>
      <c r="I928" s="14">
        <f>Data_input!$F928*10%</f>
        <v>750</v>
      </c>
      <c r="J928" s="14">
        <f>SUM(Table1[[#This Row],[COGS]:[OPERATIONAL COST]])</f>
        <v>6750</v>
      </c>
      <c r="K928" s="14">
        <f>Data_input!$F928-Data_input!$G928-Data_input!$H928-Data_input!$I928</f>
        <v>750</v>
      </c>
      <c r="L928" s="15" t="s">
        <v>2946</v>
      </c>
      <c r="M928" s="16" t="str">
        <f>TEXT(Table1[[#This Row],[DATE]],"mmm")</f>
        <v>Apr</v>
      </c>
      <c r="N928" s="7">
        <f t="shared" si="44"/>
        <v>2022</v>
      </c>
      <c r="O928" s="7">
        <f>IF(COUNTIF(B$4:$B928,B928)=1,1,0)</f>
        <v>1</v>
      </c>
      <c r="P928" s="8" t="s">
        <v>2919</v>
      </c>
      <c r="Q928" s="9"/>
    </row>
    <row r="929" spans="1:17" x14ac:dyDescent="0.25">
      <c r="A929" s="17">
        <v>44658</v>
      </c>
      <c r="B929" s="11" t="s">
        <v>772</v>
      </c>
      <c r="C929" s="11" t="s">
        <v>2924</v>
      </c>
      <c r="D929" s="7">
        <v>1</v>
      </c>
      <c r="E929" s="12">
        <f t="shared" si="42"/>
        <v>3500</v>
      </c>
      <c r="F929" s="13">
        <f t="shared" si="43"/>
        <v>3500</v>
      </c>
      <c r="G929" s="14">
        <f>Data_input!$F929*IF(Data_input!$E929&lt;3000,70%,60%)</f>
        <v>2100</v>
      </c>
      <c r="H929" s="14">
        <f>Data_input!$F929*10%</f>
        <v>350</v>
      </c>
      <c r="I929" s="14">
        <f>Data_input!$F929*10%</f>
        <v>350</v>
      </c>
      <c r="J929" s="14">
        <f>SUM(Table1[[#This Row],[COGS]:[OPERATIONAL COST]])</f>
        <v>2800</v>
      </c>
      <c r="K929" s="14">
        <f>Data_input!$F929-Data_input!$G929-Data_input!$H929-Data_input!$I929</f>
        <v>700</v>
      </c>
      <c r="L929" s="8" t="s">
        <v>2947</v>
      </c>
      <c r="M929" s="16" t="str">
        <f>TEXT(Table1[[#This Row],[DATE]],"mmm")</f>
        <v>Apr</v>
      </c>
      <c r="N929" s="7">
        <f t="shared" si="44"/>
        <v>2022</v>
      </c>
      <c r="O929" s="7">
        <f>IF(COUNTIF(B$4:$B929,B929)=1,1,0)</f>
        <v>1</v>
      </c>
      <c r="P929" s="8" t="s">
        <v>2918</v>
      </c>
      <c r="Q929" s="9"/>
    </row>
    <row r="930" spans="1:17" x14ac:dyDescent="0.25">
      <c r="A930" s="17">
        <v>44658</v>
      </c>
      <c r="B930" s="11" t="s">
        <v>773</v>
      </c>
      <c r="C930" s="11" t="s">
        <v>2925</v>
      </c>
      <c r="D930" s="7">
        <v>1</v>
      </c>
      <c r="E930" s="12">
        <f t="shared" si="42"/>
        <v>1200</v>
      </c>
      <c r="F930" s="13">
        <f t="shared" si="43"/>
        <v>1200</v>
      </c>
      <c r="G930" s="14">
        <f>Data_input!$F930*IF(Data_input!$E930&lt;3000,70%,60%)</f>
        <v>840</v>
      </c>
      <c r="H930" s="14">
        <f>Data_input!$F930*10%</f>
        <v>120</v>
      </c>
      <c r="I930" s="14">
        <f>Data_input!$F930*10%</f>
        <v>120</v>
      </c>
      <c r="J930" s="14">
        <f>SUM(Table1[[#This Row],[COGS]:[OPERATIONAL COST]])</f>
        <v>1080</v>
      </c>
      <c r="K930" s="14">
        <f>Data_input!$F930-Data_input!$G930-Data_input!$H930-Data_input!$I930</f>
        <v>120</v>
      </c>
      <c r="L930" s="15" t="s">
        <v>2943</v>
      </c>
      <c r="M930" s="16" t="str">
        <f>TEXT(Table1[[#This Row],[DATE]],"mmm")</f>
        <v>Apr</v>
      </c>
      <c r="N930" s="7">
        <f t="shared" si="44"/>
        <v>2022</v>
      </c>
      <c r="O930" s="7">
        <f>IF(COUNTIF(B$4:$B930,B930)=1,1,0)</f>
        <v>1</v>
      </c>
      <c r="P930" s="8" t="s">
        <v>2919</v>
      </c>
      <c r="Q930" s="9"/>
    </row>
    <row r="931" spans="1:17" x14ac:dyDescent="0.25">
      <c r="A931" s="17">
        <v>44658</v>
      </c>
      <c r="B931" s="11" t="s">
        <v>773</v>
      </c>
      <c r="C931" s="11" t="s">
        <v>2926</v>
      </c>
      <c r="D931" s="7">
        <v>4</v>
      </c>
      <c r="E931" s="12">
        <f t="shared" si="42"/>
        <v>450</v>
      </c>
      <c r="F931" s="13">
        <f t="shared" si="43"/>
        <v>1800</v>
      </c>
      <c r="G931" s="14">
        <f>Data_input!$F931*IF(Data_input!$E931&lt;3000,70%,60%)</f>
        <v>1260</v>
      </c>
      <c r="H931" s="14">
        <f>Data_input!$F931*10%</f>
        <v>180</v>
      </c>
      <c r="I931" s="14">
        <f>Data_input!$F931*10%</f>
        <v>180</v>
      </c>
      <c r="J931" s="14">
        <f>SUM(Table1[[#This Row],[COGS]:[OPERATIONAL COST]])</f>
        <v>1620</v>
      </c>
      <c r="K931" s="14">
        <f>Data_input!$F931-Data_input!$G931-Data_input!$H931-Data_input!$I931</f>
        <v>180</v>
      </c>
      <c r="L931" s="8" t="s">
        <v>2943</v>
      </c>
      <c r="M931" s="16" t="str">
        <f>TEXT(Table1[[#This Row],[DATE]],"mmm")</f>
        <v>Apr</v>
      </c>
      <c r="N931" s="7">
        <f t="shared" si="44"/>
        <v>2022</v>
      </c>
      <c r="O931" s="7">
        <f>IF(COUNTIF(B$4:$B931,B931)=1,1,0)</f>
        <v>0</v>
      </c>
      <c r="P931" s="8" t="s">
        <v>2919</v>
      </c>
      <c r="Q931" s="9"/>
    </row>
    <row r="932" spans="1:17" x14ac:dyDescent="0.25">
      <c r="A932" s="17">
        <v>44658</v>
      </c>
      <c r="B932" s="11" t="s">
        <v>773</v>
      </c>
      <c r="C932" s="11" t="s">
        <v>2927</v>
      </c>
      <c r="D932" s="7">
        <v>10</v>
      </c>
      <c r="E932" s="12">
        <f t="shared" si="42"/>
        <v>500</v>
      </c>
      <c r="F932" s="13">
        <f t="shared" si="43"/>
        <v>5000</v>
      </c>
      <c r="G932" s="14">
        <f>Data_input!$F932*IF(Data_input!$E932&lt;3000,70%,60%)</f>
        <v>3500</v>
      </c>
      <c r="H932" s="14">
        <f>Data_input!$F932*10%</f>
        <v>500</v>
      </c>
      <c r="I932" s="14">
        <f>Data_input!$F932*10%</f>
        <v>500</v>
      </c>
      <c r="J932" s="14">
        <f>SUM(Table1[[#This Row],[COGS]:[OPERATIONAL COST]])</f>
        <v>4500</v>
      </c>
      <c r="K932" s="14">
        <f>Data_input!$F932-Data_input!$G932-Data_input!$H932-Data_input!$I932</f>
        <v>500</v>
      </c>
      <c r="L932" s="15" t="s">
        <v>2943</v>
      </c>
      <c r="M932" s="16" t="str">
        <f>TEXT(Table1[[#This Row],[DATE]],"mmm")</f>
        <v>Apr</v>
      </c>
      <c r="N932" s="7">
        <f t="shared" si="44"/>
        <v>2022</v>
      </c>
      <c r="O932" s="7">
        <f>IF(COUNTIF(B$4:$B932,B932)=1,1,0)</f>
        <v>0</v>
      </c>
      <c r="P932" s="8" t="s">
        <v>2919</v>
      </c>
      <c r="Q932" s="9"/>
    </row>
    <row r="933" spans="1:17" x14ac:dyDescent="0.25">
      <c r="A933" s="17">
        <v>44659</v>
      </c>
      <c r="B933" s="11" t="s">
        <v>774</v>
      </c>
      <c r="C933" s="11" t="s">
        <v>2928</v>
      </c>
      <c r="D933" s="7">
        <v>7</v>
      </c>
      <c r="E933" s="12">
        <f t="shared" si="42"/>
        <v>1000</v>
      </c>
      <c r="F933" s="13">
        <f t="shared" si="43"/>
        <v>7000</v>
      </c>
      <c r="G933" s="14">
        <f>Data_input!$F933*IF(Data_input!$E933&lt;3000,70%,60%)</f>
        <v>4900</v>
      </c>
      <c r="H933" s="14">
        <f>Data_input!$F933*10%</f>
        <v>700</v>
      </c>
      <c r="I933" s="14">
        <f>Data_input!$F933*10%</f>
        <v>700</v>
      </c>
      <c r="J933" s="14">
        <f>SUM(Table1[[#This Row],[COGS]:[OPERATIONAL COST]])</f>
        <v>6300</v>
      </c>
      <c r="K933" s="14">
        <f>Data_input!$F933-Data_input!$G933-Data_input!$H933-Data_input!$I933</f>
        <v>700</v>
      </c>
      <c r="L933" s="8" t="s">
        <v>2944</v>
      </c>
      <c r="M933" s="16" t="str">
        <f>TEXT(Table1[[#This Row],[DATE]],"mmm")</f>
        <v>Apr</v>
      </c>
      <c r="N933" s="7">
        <f t="shared" si="44"/>
        <v>2022</v>
      </c>
      <c r="O933" s="7">
        <f>IF(COUNTIF(B$4:$B933,B933)=1,1,0)</f>
        <v>1</v>
      </c>
      <c r="P933" s="8" t="s">
        <v>2919</v>
      </c>
      <c r="Q933" s="9"/>
    </row>
    <row r="934" spans="1:17" x14ac:dyDescent="0.25">
      <c r="A934" s="17">
        <v>44659</v>
      </c>
      <c r="B934" s="11" t="s">
        <v>775</v>
      </c>
      <c r="C934" s="11" t="s">
        <v>2929</v>
      </c>
      <c r="D934" s="7">
        <v>4</v>
      </c>
      <c r="E934" s="12">
        <f t="shared" si="42"/>
        <v>3200</v>
      </c>
      <c r="F934" s="13">
        <f t="shared" si="43"/>
        <v>12800</v>
      </c>
      <c r="G934" s="14">
        <f>Data_input!$F934*IF(Data_input!$E934&lt;3000,70%,60%)</f>
        <v>7680</v>
      </c>
      <c r="H934" s="14">
        <f>Data_input!$F934*10%</f>
        <v>1280</v>
      </c>
      <c r="I934" s="14">
        <f>Data_input!$F934*10%</f>
        <v>1280</v>
      </c>
      <c r="J934" s="14">
        <f>SUM(Table1[[#This Row],[COGS]:[OPERATIONAL COST]])</f>
        <v>10240</v>
      </c>
      <c r="K934" s="14">
        <f>Data_input!$F934-Data_input!$G934-Data_input!$H934-Data_input!$I934</f>
        <v>2560</v>
      </c>
      <c r="L934" s="15" t="s">
        <v>2945</v>
      </c>
      <c r="M934" s="16" t="str">
        <f>TEXT(Table1[[#This Row],[DATE]],"mmm")</f>
        <v>Apr</v>
      </c>
      <c r="N934" s="7">
        <f t="shared" si="44"/>
        <v>2022</v>
      </c>
      <c r="O934" s="7">
        <f>IF(COUNTIF(B$4:$B934,B934)=1,1,0)</f>
        <v>1</v>
      </c>
      <c r="P934" s="8" t="s">
        <v>2919</v>
      </c>
      <c r="Q934" s="9"/>
    </row>
    <row r="935" spans="1:17" x14ac:dyDescent="0.25">
      <c r="A935" s="17">
        <v>44659</v>
      </c>
      <c r="B935" s="11" t="s">
        <v>776</v>
      </c>
      <c r="C935" s="11" t="s">
        <v>2930</v>
      </c>
      <c r="D935" s="7">
        <v>1</v>
      </c>
      <c r="E935" s="12">
        <f t="shared" si="42"/>
        <v>4000</v>
      </c>
      <c r="F935" s="13">
        <f t="shared" si="43"/>
        <v>4000</v>
      </c>
      <c r="G935" s="14">
        <f>Data_input!$F935*IF(Data_input!$E935&lt;3000,70%,60%)</f>
        <v>2400</v>
      </c>
      <c r="H935" s="14">
        <f>Data_input!$F935*10%</f>
        <v>400</v>
      </c>
      <c r="I935" s="14">
        <f>Data_input!$F935*10%</f>
        <v>400</v>
      </c>
      <c r="J935" s="14">
        <f>SUM(Table1[[#This Row],[COGS]:[OPERATIONAL COST]])</f>
        <v>3200</v>
      </c>
      <c r="K935" s="14">
        <f>Data_input!$F935-Data_input!$G935-Data_input!$H935-Data_input!$I935</f>
        <v>800</v>
      </c>
      <c r="L935" s="8" t="s">
        <v>2943</v>
      </c>
      <c r="M935" s="16" t="str">
        <f>TEXT(Table1[[#This Row],[DATE]],"mmm")</f>
        <v>Apr</v>
      </c>
      <c r="N935" s="7">
        <f t="shared" si="44"/>
        <v>2022</v>
      </c>
      <c r="O935" s="7">
        <f>IF(COUNTIF(B$4:$B935,B935)=1,1,0)</f>
        <v>1</v>
      </c>
      <c r="P935" s="8" t="s">
        <v>2918</v>
      </c>
      <c r="Q935" s="9"/>
    </row>
    <row r="936" spans="1:17" x14ac:dyDescent="0.25">
      <c r="A936" s="17">
        <v>44659</v>
      </c>
      <c r="B936" s="11" t="s">
        <v>777</v>
      </c>
      <c r="C936" s="11" t="s">
        <v>2930</v>
      </c>
      <c r="D936" s="7">
        <v>1</v>
      </c>
      <c r="E936" s="12">
        <f t="shared" si="42"/>
        <v>4000</v>
      </c>
      <c r="F936" s="13">
        <f t="shared" si="43"/>
        <v>4000</v>
      </c>
      <c r="G936" s="14">
        <f>Data_input!$F936*IF(Data_input!$E936&lt;3000,70%,60%)</f>
        <v>2400</v>
      </c>
      <c r="H936" s="14">
        <f>Data_input!$F936*10%</f>
        <v>400</v>
      </c>
      <c r="I936" s="14">
        <f>Data_input!$F936*10%</f>
        <v>400</v>
      </c>
      <c r="J936" s="14">
        <f>SUM(Table1[[#This Row],[COGS]:[OPERATIONAL COST]])</f>
        <v>3200</v>
      </c>
      <c r="K936" s="14">
        <f>Data_input!$F936-Data_input!$G936-Data_input!$H936-Data_input!$I936</f>
        <v>800</v>
      </c>
      <c r="L936" s="15" t="s">
        <v>2948</v>
      </c>
      <c r="M936" s="16" t="str">
        <f>TEXT(Table1[[#This Row],[DATE]],"mmm")</f>
        <v>Apr</v>
      </c>
      <c r="N936" s="7">
        <f t="shared" si="44"/>
        <v>2022</v>
      </c>
      <c r="O936" s="7">
        <f>IF(COUNTIF(B$4:$B936,B936)=1,1,0)</f>
        <v>1</v>
      </c>
      <c r="P936" s="8" t="s">
        <v>2918</v>
      </c>
      <c r="Q936" s="9"/>
    </row>
    <row r="937" spans="1:17" x14ac:dyDescent="0.25">
      <c r="A937" s="17">
        <v>44659</v>
      </c>
      <c r="B937" s="11" t="s">
        <v>778</v>
      </c>
      <c r="C937" s="11" t="s">
        <v>2930</v>
      </c>
      <c r="D937" s="7">
        <v>1</v>
      </c>
      <c r="E937" s="12">
        <f t="shared" si="42"/>
        <v>4000</v>
      </c>
      <c r="F937" s="13">
        <f t="shared" si="43"/>
        <v>4000</v>
      </c>
      <c r="G937" s="14">
        <f>Data_input!$F937*IF(Data_input!$E937&lt;3000,70%,60%)</f>
        <v>2400</v>
      </c>
      <c r="H937" s="14">
        <f>Data_input!$F937*10%</f>
        <v>400</v>
      </c>
      <c r="I937" s="14">
        <f>Data_input!$F937*10%</f>
        <v>400</v>
      </c>
      <c r="J937" s="14">
        <f>SUM(Table1[[#This Row],[COGS]:[OPERATIONAL COST]])</f>
        <v>3200</v>
      </c>
      <c r="K937" s="14">
        <f>Data_input!$F937-Data_input!$G937-Data_input!$H937-Data_input!$I937</f>
        <v>800</v>
      </c>
      <c r="L937" s="8" t="s">
        <v>2944</v>
      </c>
      <c r="M937" s="16" t="str">
        <f>TEXT(Table1[[#This Row],[DATE]],"mmm")</f>
        <v>Apr</v>
      </c>
      <c r="N937" s="7">
        <f t="shared" si="44"/>
        <v>2022</v>
      </c>
      <c r="O937" s="7">
        <f>IF(COUNTIF(B$4:$B937,B937)=1,1,0)</f>
        <v>1</v>
      </c>
      <c r="P937" s="8" t="s">
        <v>2919</v>
      </c>
      <c r="Q937" s="9"/>
    </row>
    <row r="938" spans="1:17" x14ac:dyDescent="0.25">
      <c r="A938" s="17">
        <v>44659</v>
      </c>
      <c r="B938" s="11" t="s">
        <v>779</v>
      </c>
      <c r="C938" s="11" t="s">
        <v>2924</v>
      </c>
      <c r="D938" s="7">
        <v>1</v>
      </c>
      <c r="E938" s="12">
        <f t="shared" si="42"/>
        <v>3500</v>
      </c>
      <c r="F938" s="13">
        <f t="shared" si="43"/>
        <v>3500</v>
      </c>
      <c r="G938" s="14">
        <f>Data_input!$F938*IF(Data_input!$E938&lt;3000,70%,60%)</f>
        <v>2100</v>
      </c>
      <c r="H938" s="14">
        <f>Data_input!$F938*10%</f>
        <v>350</v>
      </c>
      <c r="I938" s="14">
        <f>Data_input!$F938*10%</f>
        <v>350</v>
      </c>
      <c r="J938" s="14">
        <f>SUM(Table1[[#This Row],[COGS]:[OPERATIONAL COST]])</f>
        <v>2800</v>
      </c>
      <c r="K938" s="14">
        <f>Data_input!$F938-Data_input!$G938-Data_input!$H938-Data_input!$I938</f>
        <v>700</v>
      </c>
      <c r="L938" s="15" t="s">
        <v>2948</v>
      </c>
      <c r="M938" s="16" t="str">
        <f>TEXT(Table1[[#This Row],[DATE]],"mmm")</f>
        <v>Apr</v>
      </c>
      <c r="N938" s="7">
        <f t="shared" si="44"/>
        <v>2022</v>
      </c>
      <c r="O938" s="7">
        <f>IF(COUNTIF(B$4:$B938,B938)=1,1,0)</f>
        <v>1</v>
      </c>
      <c r="P938" s="8" t="s">
        <v>2918</v>
      </c>
      <c r="Q938" s="9"/>
    </row>
    <row r="939" spans="1:17" x14ac:dyDescent="0.25">
      <c r="A939" s="17">
        <v>44659</v>
      </c>
      <c r="B939" s="11" t="s">
        <v>780</v>
      </c>
      <c r="C939" s="11" t="s">
        <v>2925</v>
      </c>
      <c r="D939" s="7">
        <v>1</v>
      </c>
      <c r="E939" s="12">
        <f t="shared" si="42"/>
        <v>1200</v>
      </c>
      <c r="F939" s="13">
        <f t="shared" si="43"/>
        <v>1200</v>
      </c>
      <c r="G939" s="14">
        <f>Data_input!$F939*IF(Data_input!$E939&lt;3000,70%,60%)</f>
        <v>840</v>
      </c>
      <c r="H939" s="14">
        <f>Data_input!$F939*10%</f>
        <v>120</v>
      </c>
      <c r="I939" s="14">
        <f>Data_input!$F939*10%</f>
        <v>120</v>
      </c>
      <c r="J939" s="14">
        <f>SUM(Table1[[#This Row],[COGS]:[OPERATIONAL COST]])</f>
        <v>1080</v>
      </c>
      <c r="K939" s="14">
        <f>Data_input!$F939-Data_input!$G939-Data_input!$H939-Data_input!$I939</f>
        <v>120</v>
      </c>
      <c r="L939" s="8" t="s">
        <v>2944</v>
      </c>
      <c r="M939" s="16" t="str">
        <f>TEXT(Table1[[#This Row],[DATE]],"mmm")</f>
        <v>Apr</v>
      </c>
      <c r="N939" s="7">
        <f t="shared" si="44"/>
        <v>2022</v>
      </c>
      <c r="O939" s="7">
        <f>IF(COUNTIF(B$4:$B939,B939)=1,1,0)</f>
        <v>1</v>
      </c>
      <c r="P939" s="8" t="s">
        <v>2919</v>
      </c>
      <c r="Q939" s="9"/>
    </row>
    <row r="940" spans="1:17" x14ac:dyDescent="0.25">
      <c r="A940" s="17">
        <v>44659</v>
      </c>
      <c r="B940" s="11" t="s">
        <v>781</v>
      </c>
      <c r="C940" s="11" t="s">
        <v>2926</v>
      </c>
      <c r="D940" s="7">
        <v>1</v>
      </c>
      <c r="E940" s="12">
        <f t="shared" si="42"/>
        <v>450</v>
      </c>
      <c r="F940" s="13">
        <f t="shared" si="43"/>
        <v>450</v>
      </c>
      <c r="G940" s="14">
        <f>Data_input!$F940*IF(Data_input!$E940&lt;3000,70%,60%)</f>
        <v>315</v>
      </c>
      <c r="H940" s="14">
        <f>Data_input!$F940*10%</f>
        <v>45</v>
      </c>
      <c r="I940" s="14">
        <f>Data_input!$F940*10%</f>
        <v>45</v>
      </c>
      <c r="J940" s="14">
        <f>SUM(Table1[[#This Row],[COGS]:[OPERATIONAL COST]])</f>
        <v>405</v>
      </c>
      <c r="K940" s="14">
        <f>Data_input!$F940-Data_input!$G940-Data_input!$H940-Data_input!$I940</f>
        <v>45</v>
      </c>
      <c r="L940" s="15" t="s">
        <v>2946</v>
      </c>
      <c r="M940" s="16" t="str">
        <f>TEXT(Table1[[#This Row],[DATE]],"mmm")</f>
        <v>Apr</v>
      </c>
      <c r="N940" s="7">
        <f t="shared" si="44"/>
        <v>2022</v>
      </c>
      <c r="O940" s="7">
        <f>IF(COUNTIF(B$4:$B940,B940)=1,1,0)</f>
        <v>1</v>
      </c>
      <c r="P940" s="8" t="s">
        <v>2918</v>
      </c>
      <c r="Q940" s="9"/>
    </row>
    <row r="941" spans="1:17" x14ac:dyDescent="0.25">
      <c r="A941" s="17">
        <v>44660</v>
      </c>
      <c r="B941" s="11" t="s">
        <v>782</v>
      </c>
      <c r="C941" s="11" t="s">
        <v>2927</v>
      </c>
      <c r="D941" s="7">
        <v>5</v>
      </c>
      <c r="E941" s="12">
        <f t="shared" si="42"/>
        <v>500</v>
      </c>
      <c r="F941" s="13">
        <f t="shared" si="43"/>
        <v>2500</v>
      </c>
      <c r="G941" s="14">
        <f>Data_input!$F941*IF(Data_input!$E941&lt;3000,70%,60%)</f>
        <v>1750</v>
      </c>
      <c r="H941" s="14">
        <f>Data_input!$F941*10%</f>
        <v>250</v>
      </c>
      <c r="I941" s="14">
        <f>Data_input!$F941*10%</f>
        <v>250</v>
      </c>
      <c r="J941" s="14">
        <f>SUM(Table1[[#This Row],[COGS]:[OPERATIONAL COST]])</f>
        <v>2250</v>
      </c>
      <c r="K941" s="14">
        <f>Data_input!$F941-Data_input!$G941-Data_input!$H941-Data_input!$I941</f>
        <v>250</v>
      </c>
      <c r="L941" s="8" t="s">
        <v>2947</v>
      </c>
      <c r="M941" s="16" t="str">
        <f>TEXT(Table1[[#This Row],[DATE]],"mmm")</f>
        <v>Apr</v>
      </c>
      <c r="N941" s="7">
        <f t="shared" si="44"/>
        <v>2022</v>
      </c>
      <c r="O941" s="7">
        <f>IF(COUNTIF(B$4:$B941,B941)=1,1,0)</f>
        <v>1</v>
      </c>
      <c r="P941" s="8" t="s">
        <v>2918</v>
      </c>
      <c r="Q941" s="9"/>
    </row>
    <row r="942" spans="1:17" x14ac:dyDescent="0.25">
      <c r="A942" s="17">
        <v>44660</v>
      </c>
      <c r="B942" s="11" t="s">
        <v>783</v>
      </c>
      <c r="C942" s="11" t="s">
        <v>2928</v>
      </c>
      <c r="D942" s="7">
        <v>1</v>
      </c>
      <c r="E942" s="12">
        <f t="shared" si="42"/>
        <v>1000</v>
      </c>
      <c r="F942" s="13">
        <f t="shared" si="43"/>
        <v>1000</v>
      </c>
      <c r="G942" s="14">
        <f>Data_input!$F942*IF(Data_input!$E942&lt;3000,70%,60%)</f>
        <v>700</v>
      </c>
      <c r="H942" s="14">
        <f>Data_input!$F942*10%</f>
        <v>100</v>
      </c>
      <c r="I942" s="14">
        <f>Data_input!$F942*10%</f>
        <v>100</v>
      </c>
      <c r="J942" s="14">
        <f>SUM(Table1[[#This Row],[COGS]:[OPERATIONAL COST]])</f>
        <v>900</v>
      </c>
      <c r="K942" s="14">
        <f>Data_input!$F942-Data_input!$G942-Data_input!$H942-Data_input!$I942</f>
        <v>100</v>
      </c>
      <c r="L942" s="15" t="s">
        <v>2945</v>
      </c>
      <c r="M942" s="16" t="str">
        <f>TEXT(Table1[[#This Row],[DATE]],"mmm")</f>
        <v>Apr</v>
      </c>
      <c r="N942" s="7">
        <f t="shared" si="44"/>
        <v>2022</v>
      </c>
      <c r="O942" s="7">
        <f>IF(COUNTIF(B$4:$B942,B942)=1,1,0)</f>
        <v>1</v>
      </c>
      <c r="P942" s="8" t="s">
        <v>2919</v>
      </c>
      <c r="Q942" s="9"/>
    </row>
    <row r="943" spans="1:17" x14ac:dyDescent="0.25">
      <c r="A943" s="17">
        <v>44660</v>
      </c>
      <c r="B943" s="11" t="s">
        <v>784</v>
      </c>
      <c r="C943" s="11" t="s">
        <v>2928</v>
      </c>
      <c r="D943" s="7">
        <v>3</v>
      </c>
      <c r="E943" s="12">
        <f t="shared" si="42"/>
        <v>1000</v>
      </c>
      <c r="F943" s="13">
        <f t="shared" si="43"/>
        <v>3000</v>
      </c>
      <c r="G943" s="14">
        <f>Data_input!$F943*IF(Data_input!$E943&lt;3000,70%,60%)</f>
        <v>2100</v>
      </c>
      <c r="H943" s="14">
        <f>Data_input!$F943*10%</f>
        <v>300</v>
      </c>
      <c r="I943" s="14">
        <f>Data_input!$F943*10%</f>
        <v>300</v>
      </c>
      <c r="J943" s="14">
        <f>SUM(Table1[[#This Row],[COGS]:[OPERATIONAL COST]])</f>
        <v>2700</v>
      </c>
      <c r="K943" s="14">
        <f>Data_input!$F943-Data_input!$G943-Data_input!$H943-Data_input!$I943</f>
        <v>300</v>
      </c>
      <c r="L943" s="8" t="s">
        <v>2943</v>
      </c>
      <c r="M943" s="16" t="str">
        <f>TEXT(Table1[[#This Row],[DATE]],"mmm")</f>
        <v>Apr</v>
      </c>
      <c r="N943" s="7">
        <f t="shared" si="44"/>
        <v>2022</v>
      </c>
      <c r="O943" s="7">
        <f>IF(COUNTIF(B$4:$B943,B943)=1,1,0)</f>
        <v>1</v>
      </c>
      <c r="P943" s="8" t="s">
        <v>2919</v>
      </c>
      <c r="Q943" s="9"/>
    </row>
    <row r="944" spans="1:17" x14ac:dyDescent="0.25">
      <c r="A944" s="17">
        <v>44660</v>
      </c>
      <c r="B944" s="11" t="s">
        <v>785</v>
      </c>
      <c r="C944" s="11" t="s">
        <v>2920</v>
      </c>
      <c r="D944" s="7">
        <v>5</v>
      </c>
      <c r="E944" s="12">
        <f t="shared" si="42"/>
        <v>1000</v>
      </c>
      <c r="F944" s="13">
        <f t="shared" si="43"/>
        <v>5000</v>
      </c>
      <c r="G944" s="14">
        <f>Data_input!$F944*IF(Data_input!$E944&lt;3000,70%,60%)</f>
        <v>3500</v>
      </c>
      <c r="H944" s="14">
        <f>Data_input!$F944*10%</f>
        <v>500</v>
      </c>
      <c r="I944" s="14">
        <f>Data_input!$F944*10%</f>
        <v>500</v>
      </c>
      <c r="J944" s="14">
        <f>SUM(Table1[[#This Row],[COGS]:[OPERATIONAL COST]])</f>
        <v>4500</v>
      </c>
      <c r="K944" s="14">
        <f>Data_input!$F944-Data_input!$G944-Data_input!$H944-Data_input!$I944</f>
        <v>500</v>
      </c>
      <c r="L944" s="15" t="s">
        <v>2948</v>
      </c>
      <c r="M944" s="16" t="str">
        <f>TEXT(Table1[[#This Row],[DATE]],"mmm")</f>
        <v>Apr</v>
      </c>
      <c r="N944" s="7">
        <f t="shared" si="44"/>
        <v>2022</v>
      </c>
      <c r="O944" s="7">
        <f>IF(COUNTIF(B$4:$B944,B944)=1,1,0)</f>
        <v>1</v>
      </c>
      <c r="P944" s="8" t="s">
        <v>2919</v>
      </c>
      <c r="Q944" s="9"/>
    </row>
    <row r="945" spans="1:17" x14ac:dyDescent="0.25">
      <c r="A945" s="17">
        <v>44660</v>
      </c>
      <c r="B945" s="11" t="s">
        <v>786</v>
      </c>
      <c r="C945" s="11" t="s">
        <v>2923</v>
      </c>
      <c r="D945" s="7">
        <v>1</v>
      </c>
      <c r="E945" s="12">
        <f t="shared" si="42"/>
        <v>2500</v>
      </c>
      <c r="F945" s="13">
        <f t="shared" si="43"/>
        <v>2500</v>
      </c>
      <c r="G945" s="14">
        <f>Data_input!$F945*IF(Data_input!$E945&lt;3000,70%,60%)</f>
        <v>1750</v>
      </c>
      <c r="H945" s="14">
        <f>Data_input!$F945*10%</f>
        <v>250</v>
      </c>
      <c r="I945" s="14">
        <f>Data_input!$F945*10%</f>
        <v>250</v>
      </c>
      <c r="J945" s="14">
        <f>SUM(Table1[[#This Row],[COGS]:[OPERATIONAL COST]])</f>
        <v>2250</v>
      </c>
      <c r="K945" s="14">
        <f>Data_input!$F945-Data_input!$G945-Data_input!$H945-Data_input!$I945</f>
        <v>250</v>
      </c>
      <c r="L945" s="8" t="s">
        <v>2944</v>
      </c>
      <c r="M945" s="16" t="str">
        <f>TEXT(Table1[[#This Row],[DATE]],"mmm")</f>
        <v>Apr</v>
      </c>
      <c r="N945" s="7">
        <f t="shared" si="44"/>
        <v>2022</v>
      </c>
      <c r="O945" s="7">
        <f>IF(COUNTIF(B$4:$B945,B945)=1,1,0)</f>
        <v>1</v>
      </c>
      <c r="P945" s="8" t="s">
        <v>2918</v>
      </c>
      <c r="Q945" s="9"/>
    </row>
    <row r="946" spans="1:17" x14ac:dyDescent="0.25">
      <c r="A946" s="17">
        <v>44660</v>
      </c>
      <c r="B946" s="11" t="s">
        <v>787</v>
      </c>
      <c r="C946" s="11" t="s">
        <v>2924</v>
      </c>
      <c r="D946" s="7">
        <v>1</v>
      </c>
      <c r="E946" s="12">
        <f t="shared" si="42"/>
        <v>3500</v>
      </c>
      <c r="F946" s="13">
        <f t="shared" si="43"/>
        <v>3500</v>
      </c>
      <c r="G946" s="14">
        <f>Data_input!$F946*IF(Data_input!$E946&lt;3000,70%,60%)</f>
        <v>2100</v>
      </c>
      <c r="H946" s="14">
        <f>Data_input!$F946*10%</f>
        <v>350</v>
      </c>
      <c r="I946" s="14">
        <f>Data_input!$F946*10%</f>
        <v>350</v>
      </c>
      <c r="J946" s="14">
        <f>SUM(Table1[[#This Row],[COGS]:[OPERATIONAL COST]])</f>
        <v>2800</v>
      </c>
      <c r="K946" s="14">
        <f>Data_input!$F946-Data_input!$G946-Data_input!$H946-Data_input!$I946</f>
        <v>700</v>
      </c>
      <c r="L946" s="15" t="s">
        <v>2945</v>
      </c>
      <c r="M946" s="16" t="str">
        <f>TEXT(Table1[[#This Row],[DATE]],"mmm")</f>
        <v>Apr</v>
      </c>
      <c r="N946" s="7">
        <f t="shared" si="44"/>
        <v>2022</v>
      </c>
      <c r="O946" s="7">
        <f>IF(COUNTIF(B$4:$B946,B946)=1,1,0)</f>
        <v>1</v>
      </c>
      <c r="P946" s="8" t="s">
        <v>2919</v>
      </c>
      <c r="Q946" s="9"/>
    </row>
    <row r="947" spans="1:17" x14ac:dyDescent="0.25">
      <c r="A947" s="17">
        <v>44660</v>
      </c>
      <c r="B947" s="11" t="s">
        <v>788</v>
      </c>
      <c r="C947" s="11" t="s">
        <v>2925</v>
      </c>
      <c r="D947" s="7">
        <v>3</v>
      </c>
      <c r="E947" s="12">
        <f t="shared" si="42"/>
        <v>1200</v>
      </c>
      <c r="F947" s="13">
        <f t="shared" si="43"/>
        <v>3600</v>
      </c>
      <c r="G947" s="14">
        <f>Data_input!$F947*IF(Data_input!$E947&lt;3000,70%,60%)</f>
        <v>2520</v>
      </c>
      <c r="H947" s="14">
        <f>Data_input!$F947*10%</f>
        <v>360</v>
      </c>
      <c r="I947" s="14">
        <f>Data_input!$F947*10%</f>
        <v>360</v>
      </c>
      <c r="J947" s="14">
        <f>SUM(Table1[[#This Row],[COGS]:[OPERATIONAL COST]])</f>
        <v>3240</v>
      </c>
      <c r="K947" s="14">
        <f>Data_input!$F947-Data_input!$G947-Data_input!$H947-Data_input!$I947</f>
        <v>360</v>
      </c>
      <c r="L947" s="8" t="s">
        <v>2943</v>
      </c>
      <c r="M947" s="16" t="str">
        <f>TEXT(Table1[[#This Row],[DATE]],"mmm")</f>
        <v>Apr</v>
      </c>
      <c r="N947" s="7">
        <f t="shared" si="44"/>
        <v>2022</v>
      </c>
      <c r="O947" s="7">
        <f>IF(COUNTIF(B$4:$B947,B947)=1,1,0)</f>
        <v>1</v>
      </c>
      <c r="P947" s="8" t="s">
        <v>2919</v>
      </c>
      <c r="Q947" s="9"/>
    </row>
    <row r="948" spans="1:17" x14ac:dyDescent="0.25">
      <c r="A948" s="17">
        <v>44660</v>
      </c>
      <c r="B948" s="11" t="s">
        <v>789</v>
      </c>
      <c r="C948" s="11" t="s">
        <v>2926</v>
      </c>
      <c r="D948" s="7">
        <v>2</v>
      </c>
      <c r="E948" s="12">
        <f t="shared" si="42"/>
        <v>450</v>
      </c>
      <c r="F948" s="13">
        <f t="shared" si="43"/>
        <v>900</v>
      </c>
      <c r="G948" s="14">
        <f>Data_input!$F948*IF(Data_input!$E948&lt;3000,70%,60%)</f>
        <v>630</v>
      </c>
      <c r="H948" s="14">
        <f>Data_input!$F948*10%</f>
        <v>90</v>
      </c>
      <c r="I948" s="14">
        <f>Data_input!$F948*10%</f>
        <v>90</v>
      </c>
      <c r="J948" s="14">
        <f>SUM(Table1[[#This Row],[COGS]:[OPERATIONAL COST]])</f>
        <v>810</v>
      </c>
      <c r="K948" s="14">
        <f>Data_input!$F948-Data_input!$G948-Data_input!$H948-Data_input!$I948</f>
        <v>90</v>
      </c>
      <c r="L948" s="15" t="s">
        <v>2948</v>
      </c>
      <c r="M948" s="16" t="str">
        <f>TEXT(Table1[[#This Row],[DATE]],"mmm")</f>
        <v>Apr</v>
      </c>
      <c r="N948" s="7">
        <f t="shared" si="44"/>
        <v>2022</v>
      </c>
      <c r="O948" s="7">
        <f>IF(COUNTIF(B$4:$B948,B948)=1,1,0)</f>
        <v>1</v>
      </c>
      <c r="P948" s="8" t="s">
        <v>2919</v>
      </c>
      <c r="Q948" s="9"/>
    </row>
    <row r="949" spans="1:17" x14ac:dyDescent="0.25">
      <c r="A949" s="17">
        <v>44660</v>
      </c>
      <c r="B949" s="11" t="s">
        <v>789</v>
      </c>
      <c r="C949" s="11" t="s">
        <v>2927</v>
      </c>
      <c r="D949" s="7">
        <v>15</v>
      </c>
      <c r="E949" s="12">
        <f t="shared" si="42"/>
        <v>500</v>
      </c>
      <c r="F949" s="13">
        <f t="shared" si="43"/>
        <v>7500</v>
      </c>
      <c r="G949" s="14">
        <f>Data_input!$F949*IF(Data_input!$E949&lt;3000,70%,60%)</f>
        <v>5250</v>
      </c>
      <c r="H949" s="14">
        <f>Data_input!$F949*10%</f>
        <v>750</v>
      </c>
      <c r="I949" s="14">
        <f>Data_input!$F949*10%</f>
        <v>750</v>
      </c>
      <c r="J949" s="14">
        <f>SUM(Table1[[#This Row],[COGS]:[OPERATIONAL COST]])</f>
        <v>6750</v>
      </c>
      <c r="K949" s="14">
        <f>Data_input!$F949-Data_input!$G949-Data_input!$H949-Data_input!$I949</f>
        <v>750</v>
      </c>
      <c r="L949" s="8" t="s">
        <v>2948</v>
      </c>
      <c r="M949" s="16" t="str">
        <f>TEXT(Table1[[#This Row],[DATE]],"mmm")</f>
        <v>Apr</v>
      </c>
      <c r="N949" s="7">
        <f t="shared" si="44"/>
        <v>2022</v>
      </c>
      <c r="O949" s="7">
        <f>IF(COUNTIF(B$4:$B949,B949)=1,1,0)</f>
        <v>0</v>
      </c>
      <c r="P949" s="8" t="s">
        <v>2919</v>
      </c>
      <c r="Q949" s="9"/>
    </row>
    <row r="950" spans="1:17" x14ac:dyDescent="0.25">
      <c r="A950" s="17">
        <v>44660</v>
      </c>
      <c r="B950" s="11" t="s">
        <v>789</v>
      </c>
      <c r="C950" s="11" t="s">
        <v>2928</v>
      </c>
      <c r="D950" s="7">
        <v>4</v>
      </c>
      <c r="E950" s="12">
        <f t="shared" si="42"/>
        <v>1000</v>
      </c>
      <c r="F950" s="13">
        <f t="shared" si="43"/>
        <v>4000</v>
      </c>
      <c r="G950" s="14">
        <f>Data_input!$F950*IF(Data_input!$E950&lt;3000,70%,60%)</f>
        <v>2800</v>
      </c>
      <c r="H950" s="14">
        <f>Data_input!$F950*10%</f>
        <v>400</v>
      </c>
      <c r="I950" s="14">
        <f>Data_input!$F950*10%</f>
        <v>400</v>
      </c>
      <c r="J950" s="14">
        <f>SUM(Table1[[#This Row],[COGS]:[OPERATIONAL COST]])</f>
        <v>3600</v>
      </c>
      <c r="K950" s="14">
        <f>Data_input!$F950-Data_input!$G950-Data_input!$H950-Data_input!$I950</f>
        <v>400</v>
      </c>
      <c r="L950" s="15" t="s">
        <v>2948</v>
      </c>
      <c r="M950" s="16" t="str">
        <f>TEXT(Table1[[#This Row],[DATE]],"mmm")</f>
        <v>Apr</v>
      </c>
      <c r="N950" s="7">
        <f t="shared" si="44"/>
        <v>2022</v>
      </c>
      <c r="O950" s="7">
        <f>IF(COUNTIF(B$4:$B950,B950)=1,1,0)</f>
        <v>0</v>
      </c>
      <c r="P950" s="8" t="s">
        <v>2919</v>
      </c>
      <c r="Q950" s="9"/>
    </row>
    <row r="951" spans="1:17" x14ac:dyDescent="0.25">
      <c r="A951" s="17">
        <v>44661</v>
      </c>
      <c r="B951" s="11" t="s">
        <v>790</v>
      </c>
      <c r="C951" s="11" t="s">
        <v>2929</v>
      </c>
      <c r="D951" s="7">
        <v>2</v>
      </c>
      <c r="E951" s="12">
        <f t="shared" si="42"/>
        <v>3200</v>
      </c>
      <c r="F951" s="13">
        <f t="shared" si="43"/>
        <v>6400</v>
      </c>
      <c r="G951" s="14">
        <f>Data_input!$F951*IF(Data_input!$E951&lt;3000,70%,60%)</f>
        <v>3840</v>
      </c>
      <c r="H951" s="14">
        <f>Data_input!$F951*10%</f>
        <v>640</v>
      </c>
      <c r="I951" s="14">
        <f>Data_input!$F951*10%</f>
        <v>640</v>
      </c>
      <c r="J951" s="14">
        <f>SUM(Table1[[#This Row],[COGS]:[OPERATIONAL COST]])</f>
        <v>5120</v>
      </c>
      <c r="K951" s="14">
        <f>Data_input!$F951-Data_input!$G951-Data_input!$H951-Data_input!$I951</f>
        <v>1280</v>
      </c>
      <c r="L951" s="8" t="s">
        <v>2943</v>
      </c>
      <c r="M951" s="16" t="str">
        <f>TEXT(Table1[[#This Row],[DATE]],"mmm")</f>
        <v>Apr</v>
      </c>
      <c r="N951" s="7">
        <f t="shared" si="44"/>
        <v>2022</v>
      </c>
      <c r="O951" s="7">
        <f>IF(COUNTIF(B$4:$B951,B951)=1,1,0)</f>
        <v>1</v>
      </c>
      <c r="P951" s="8" t="s">
        <v>2918</v>
      </c>
      <c r="Q951" s="9"/>
    </row>
    <row r="952" spans="1:17" x14ac:dyDescent="0.25">
      <c r="A952" s="17">
        <v>44661</v>
      </c>
      <c r="B952" s="11" t="s">
        <v>791</v>
      </c>
      <c r="C952" s="11" t="s">
        <v>2930</v>
      </c>
      <c r="D952" s="7">
        <v>1</v>
      </c>
      <c r="E952" s="12">
        <f t="shared" si="42"/>
        <v>4000</v>
      </c>
      <c r="F952" s="13">
        <f t="shared" si="43"/>
        <v>4000</v>
      </c>
      <c r="G952" s="14">
        <f>Data_input!$F952*IF(Data_input!$E952&lt;3000,70%,60%)</f>
        <v>2400</v>
      </c>
      <c r="H952" s="14">
        <f>Data_input!$F952*10%</f>
        <v>400</v>
      </c>
      <c r="I952" s="14">
        <f>Data_input!$F952*10%</f>
        <v>400</v>
      </c>
      <c r="J952" s="14">
        <f>SUM(Table1[[#This Row],[COGS]:[OPERATIONAL COST]])</f>
        <v>3200</v>
      </c>
      <c r="K952" s="14">
        <f>Data_input!$F952-Data_input!$G952-Data_input!$H952-Data_input!$I952</f>
        <v>800</v>
      </c>
      <c r="L952" s="15" t="s">
        <v>2948</v>
      </c>
      <c r="M952" s="16" t="str">
        <f>TEXT(Table1[[#This Row],[DATE]],"mmm")</f>
        <v>Apr</v>
      </c>
      <c r="N952" s="7">
        <f t="shared" si="44"/>
        <v>2022</v>
      </c>
      <c r="O952" s="7">
        <f>IF(COUNTIF(B$4:$B952,B952)=1,1,0)</f>
        <v>1</v>
      </c>
      <c r="P952" s="8" t="s">
        <v>2919</v>
      </c>
      <c r="Q952" s="9"/>
    </row>
    <row r="953" spans="1:17" x14ac:dyDescent="0.25">
      <c r="A953" s="17">
        <v>44661</v>
      </c>
      <c r="B953" s="11" t="s">
        <v>792</v>
      </c>
      <c r="C953" s="11" t="s">
        <v>2930</v>
      </c>
      <c r="D953" s="7">
        <v>1</v>
      </c>
      <c r="E953" s="12">
        <f t="shared" si="42"/>
        <v>4000</v>
      </c>
      <c r="F953" s="13">
        <f t="shared" si="43"/>
        <v>4000</v>
      </c>
      <c r="G953" s="14">
        <f>Data_input!$F953*IF(Data_input!$E953&lt;3000,70%,60%)</f>
        <v>2400</v>
      </c>
      <c r="H953" s="14">
        <f>Data_input!$F953*10%</f>
        <v>400</v>
      </c>
      <c r="I953" s="14">
        <f>Data_input!$F953*10%</f>
        <v>400</v>
      </c>
      <c r="J953" s="14">
        <f>SUM(Table1[[#This Row],[COGS]:[OPERATIONAL COST]])</f>
        <v>3200</v>
      </c>
      <c r="K953" s="14">
        <f>Data_input!$F953-Data_input!$G953-Data_input!$H953-Data_input!$I953</f>
        <v>800</v>
      </c>
      <c r="L953" s="8" t="s">
        <v>2944</v>
      </c>
      <c r="M953" s="16" t="str">
        <f>TEXT(Table1[[#This Row],[DATE]],"mmm")</f>
        <v>Apr</v>
      </c>
      <c r="N953" s="7">
        <f t="shared" si="44"/>
        <v>2022</v>
      </c>
      <c r="O953" s="7">
        <f>IF(COUNTIF(B$4:$B953,B953)=1,1,0)</f>
        <v>1</v>
      </c>
      <c r="P953" s="8" t="s">
        <v>2919</v>
      </c>
      <c r="Q953" s="9"/>
    </row>
    <row r="954" spans="1:17" x14ac:dyDescent="0.25">
      <c r="A954" s="17">
        <v>44661</v>
      </c>
      <c r="B954" s="11" t="s">
        <v>793</v>
      </c>
      <c r="C954" s="11" t="s">
        <v>2930</v>
      </c>
      <c r="D954" s="7">
        <v>1</v>
      </c>
      <c r="E954" s="12">
        <f t="shared" si="42"/>
        <v>4000</v>
      </c>
      <c r="F954" s="13">
        <f t="shared" si="43"/>
        <v>4000</v>
      </c>
      <c r="G954" s="14">
        <f>Data_input!$F954*IF(Data_input!$E954&lt;3000,70%,60%)</f>
        <v>2400</v>
      </c>
      <c r="H954" s="14">
        <f>Data_input!$F954*10%</f>
        <v>400</v>
      </c>
      <c r="I954" s="14">
        <f>Data_input!$F954*10%</f>
        <v>400</v>
      </c>
      <c r="J954" s="14">
        <f>SUM(Table1[[#This Row],[COGS]:[OPERATIONAL COST]])</f>
        <v>3200</v>
      </c>
      <c r="K954" s="14">
        <f>Data_input!$F954-Data_input!$G954-Data_input!$H954-Data_input!$I954</f>
        <v>800</v>
      </c>
      <c r="L954" s="15" t="s">
        <v>2946</v>
      </c>
      <c r="M954" s="16" t="str">
        <f>TEXT(Table1[[#This Row],[DATE]],"mmm")</f>
        <v>Apr</v>
      </c>
      <c r="N954" s="7">
        <f t="shared" si="44"/>
        <v>2022</v>
      </c>
      <c r="O954" s="7">
        <f>IF(COUNTIF(B$4:$B954,B954)=1,1,0)</f>
        <v>1</v>
      </c>
      <c r="P954" s="8" t="s">
        <v>2919</v>
      </c>
      <c r="Q954" s="9"/>
    </row>
    <row r="955" spans="1:17" x14ac:dyDescent="0.25">
      <c r="A955" s="17">
        <v>44661</v>
      </c>
      <c r="B955" s="11" t="s">
        <v>794</v>
      </c>
      <c r="C955" s="11" t="s">
        <v>2924</v>
      </c>
      <c r="D955" s="7">
        <v>1</v>
      </c>
      <c r="E955" s="12">
        <f t="shared" si="42"/>
        <v>3500</v>
      </c>
      <c r="F955" s="13">
        <f t="shared" si="43"/>
        <v>3500</v>
      </c>
      <c r="G955" s="14">
        <f>Data_input!$F955*IF(Data_input!$E955&lt;3000,70%,60%)</f>
        <v>2100</v>
      </c>
      <c r="H955" s="14">
        <f>Data_input!$F955*10%</f>
        <v>350</v>
      </c>
      <c r="I955" s="14">
        <f>Data_input!$F955*10%</f>
        <v>350</v>
      </c>
      <c r="J955" s="14">
        <f>SUM(Table1[[#This Row],[COGS]:[OPERATIONAL COST]])</f>
        <v>2800</v>
      </c>
      <c r="K955" s="14">
        <f>Data_input!$F955-Data_input!$G955-Data_input!$H955-Data_input!$I955</f>
        <v>700</v>
      </c>
      <c r="L955" s="8" t="s">
        <v>2947</v>
      </c>
      <c r="M955" s="16" t="str">
        <f>TEXT(Table1[[#This Row],[DATE]],"mmm")</f>
        <v>Apr</v>
      </c>
      <c r="N955" s="7">
        <f t="shared" si="44"/>
        <v>2022</v>
      </c>
      <c r="O955" s="7">
        <f>IF(COUNTIF(B$4:$B955,B955)=1,1,0)</f>
        <v>1</v>
      </c>
      <c r="P955" s="8" t="s">
        <v>2918</v>
      </c>
      <c r="Q955" s="9"/>
    </row>
    <row r="956" spans="1:17" x14ac:dyDescent="0.25">
      <c r="A956" s="17">
        <v>44661</v>
      </c>
      <c r="B956" s="11" t="s">
        <v>795</v>
      </c>
      <c r="C956" s="11" t="s">
        <v>2925</v>
      </c>
      <c r="D956" s="7">
        <v>4</v>
      </c>
      <c r="E956" s="12">
        <f t="shared" si="42"/>
        <v>1200</v>
      </c>
      <c r="F956" s="13">
        <f t="shared" si="43"/>
        <v>4800</v>
      </c>
      <c r="G956" s="14">
        <f>Data_input!$F956*IF(Data_input!$E956&lt;3000,70%,60%)</f>
        <v>3360</v>
      </c>
      <c r="H956" s="14">
        <f>Data_input!$F956*10%</f>
        <v>480</v>
      </c>
      <c r="I956" s="14">
        <f>Data_input!$F956*10%</f>
        <v>480</v>
      </c>
      <c r="J956" s="14">
        <f>SUM(Table1[[#This Row],[COGS]:[OPERATIONAL COST]])</f>
        <v>4320</v>
      </c>
      <c r="K956" s="14">
        <f>Data_input!$F956-Data_input!$G956-Data_input!$H956-Data_input!$I956</f>
        <v>480</v>
      </c>
      <c r="L956" s="15" t="s">
        <v>2945</v>
      </c>
      <c r="M956" s="16" t="str">
        <f>TEXT(Table1[[#This Row],[DATE]],"mmm")</f>
        <v>Apr</v>
      </c>
      <c r="N956" s="7">
        <f t="shared" si="44"/>
        <v>2022</v>
      </c>
      <c r="O956" s="7">
        <f>IF(COUNTIF(B$4:$B956,B956)=1,1,0)</f>
        <v>1</v>
      </c>
      <c r="P956" s="8" t="s">
        <v>2918</v>
      </c>
      <c r="Q956" s="9"/>
    </row>
    <row r="957" spans="1:17" x14ac:dyDescent="0.25">
      <c r="A957" s="17">
        <v>44661</v>
      </c>
      <c r="B957" s="11" t="s">
        <v>796</v>
      </c>
      <c r="C957" s="11" t="s">
        <v>2926</v>
      </c>
      <c r="D957" s="7">
        <v>5</v>
      </c>
      <c r="E957" s="12">
        <f t="shared" si="42"/>
        <v>450</v>
      </c>
      <c r="F957" s="13">
        <f t="shared" si="43"/>
        <v>2250</v>
      </c>
      <c r="G957" s="14">
        <f>Data_input!$F957*IF(Data_input!$E957&lt;3000,70%,60%)</f>
        <v>1575</v>
      </c>
      <c r="H957" s="14">
        <f>Data_input!$F957*10%</f>
        <v>225</v>
      </c>
      <c r="I957" s="14">
        <f>Data_input!$F957*10%</f>
        <v>225</v>
      </c>
      <c r="J957" s="14">
        <f>SUM(Table1[[#This Row],[COGS]:[OPERATIONAL COST]])</f>
        <v>2025</v>
      </c>
      <c r="K957" s="14">
        <f>Data_input!$F957-Data_input!$G957-Data_input!$H957-Data_input!$I957</f>
        <v>225</v>
      </c>
      <c r="L957" s="8" t="s">
        <v>2943</v>
      </c>
      <c r="M957" s="16" t="str">
        <f>TEXT(Table1[[#This Row],[DATE]],"mmm")</f>
        <v>Apr</v>
      </c>
      <c r="N957" s="7">
        <f t="shared" si="44"/>
        <v>2022</v>
      </c>
      <c r="O957" s="7">
        <f>IF(COUNTIF(B$4:$B957,B957)=1,1,0)</f>
        <v>1</v>
      </c>
      <c r="P957" s="8" t="s">
        <v>2919</v>
      </c>
      <c r="Q957" s="9"/>
    </row>
    <row r="958" spans="1:17" x14ac:dyDescent="0.25">
      <c r="A958" s="17">
        <v>44661</v>
      </c>
      <c r="B958" s="11" t="s">
        <v>797</v>
      </c>
      <c r="C958" s="11" t="s">
        <v>2927</v>
      </c>
      <c r="D958" s="7">
        <v>8</v>
      </c>
      <c r="E958" s="12">
        <f t="shared" si="42"/>
        <v>500</v>
      </c>
      <c r="F958" s="13">
        <f t="shared" si="43"/>
        <v>4000</v>
      </c>
      <c r="G958" s="14">
        <f>Data_input!$F958*IF(Data_input!$E958&lt;3000,70%,60%)</f>
        <v>2800</v>
      </c>
      <c r="H958" s="14">
        <f>Data_input!$F958*10%</f>
        <v>400</v>
      </c>
      <c r="I958" s="14">
        <f>Data_input!$F958*10%</f>
        <v>400</v>
      </c>
      <c r="J958" s="14">
        <f>SUM(Table1[[#This Row],[COGS]:[OPERATIONAL COST]])</f>
        <v>3600</v>
      </c>
      <c r="K958" s="14">
        <f>Data_input!$F958-Data_input!$G958-Data_input!$H958-Data_input!$I958</f>
        <v>400</v>
      </c>
      <c r="L958" s="15" t="s">
        <v>2944</v>
      </c>
      <c r="M958" s="16" t="str">
        <f>TEXT(Table1[[#This Row],[DATE]],"mmm")</f>
        <v>Apr</v>
      </c>
      <c r="N958" s="7">
        <f t="shared" si="44"/>
        <v>2022</v>
      </c>
      <c r="O958" s="7">
        <f>IF(COUNTIF(B$4:$B958,B958)=1,1,0)</f>
        <v>1</v>
      </c>
      <c r="P958" s="8" t="s">
        <v>2919</v>
      </c>
      <c r="Q958" s="9"/>
    </row>
    <row r="959" spans="1:17" x14ac:dyDescent="0.25">
      <c r="A959" s="17">
        <v>44661</v>
      </c>
      <c r="B959" s="11" t="s">
        <v>797</v>
      </c>
      <c r="C959" s="11" t="s">
        <v>2928</v>
      </c>
      <c r="D959" s="7">
        <v>2</v>
      </c>
      <c r="E959" s="12">
        <f t="shared" si="42"/>
        <v>1000</v>
      </c>
      <c r="F959" s="13">
        <f t="shared" si="43"/>
        <v>2000</v>
      </c>
      <c r="G959" s="14">
        <f>Data_input!$F959*IF(Data_input!$E959&lt;3000,70%,60%)</f>
        <v>1400</v>
      </c>
      <c r="H959" s="14">
        <f>Data_input!$F959*10%</f>
        <v>200</v>
      </c>
      <c r="I959" s="14">
        <f>Data_input!$F959*10%</f>
        <v>200</v>
      </c>
      <c r="J959" s="14">
        <f>SUM(Table1[[#This Row],[COGS]:[OPERATIONAL COST]])</f>
        <v>1800</v>
      </c>
      <c r="K959" s="14">
        <f>Data_input!$F959-Data_input!$G959-Data_input!$H959-Data_input!$I959</f>
        <v>200</v>
      </c>
      <c r="L959" s="8" t="s">
        <v>2944</v>
      </c>
      <c r="M959" s="16" t="str">
        <f>TEXT(Table1[[#This Row],[DATE]],"mmm")</f>
        <v>Apr</v>
      </c>
      <c r="N959" s="7">
        <f t="shared" si="44"/>
        <v>2022</v>
      </c>
      <c r="O959" s="7">
        <f>IF(COUNTIF(B$4:$B959,B959)=1,1,0)</f>
        <v>0</v>
      </c>
      <c r="P959" s="8" t="s">
        <v>2919</v>
      </c>
      <c r="Q959" s="9"/>
    </row>
    <row r="960" spans="1:17" x14ac:dyDescent="0.25">
      <c r="A960" s="17">
        <v>44661</v>
      </c>
      <c r="B960" s="11" t="s">
        <v>797</v>
      </c>
      <c r="C960" s="11" t="s">
        <v>2928</v>
      </c>
      <c r="D960" s="7">
        <v>1</v>
      </c>
      <c r="E960" s="12">
        <f t="shared" si="42"/>
        <v>1000</v>
      </c>
      <c r="F960" s="13">
        <f t="shared" si="43"/>
        <v>1000</v>
      </c>
      <c r="G960" s="14">
        <f>Data_input!$F960*IF(Data_input!$E960&lt;3000,70%,60%)</f>
        <v>700</v>
      </c>
      <c r="H960" s="14">
        <f>Data_input!$F960*10%</f>
        <v>100</v>
      </c>
      <c r="I960" s="14">
        <f>Data_input!$F960*10%</f>
        <v>100</v>
      </c>
      <c r="J960" s="14">
        <f>SUM(Table1[[#This Row],[COGS]:[OPERATIONAL COST]])</f>
        <v>900</v>
      </c>
      <c r="K960" s="14">
        <f>Data_input!$F960-Data_input!$G960-Data_input!$H960-Data_input!$I960</f>
        <v>100</v>
      </c>
      <c r="L960" s="15" t="s">
        <v>2944</v>
      </c>
      <c r="M960" s="16" t="str">
        <f>TEXT(Table1[[#This Row],[DATE]],"mmm")</f>
        <v>Apr</v>
      </c>
      <c r="N960" s="7">
        <f t="shared" si="44"/>
        <v>2022</v>
      </c>
      <c r="O960" s="7">
        <f>IF(COUNTIF(B$4:$B960,B960)=1,1,0)</f>
        <v>0</v>
      </c>
      <c r="P960" s="8" t="s">
        <v>2919</v>
      </c>
      <c r="Q960" s="9"/>
    </row>
    <row r="961" spans="1:17" x14ac:dyDescent="0.25">
      <c r="A961" s="17">
        <v>44661</v>
      </c>
      <c r="B961" s="11" t="s">
        <v>797</v>
      </c>
      <c r="C961" s="11" t="s">
        <v>2930</v>
      </c>
      <c r="D961" s="7">
        <v>1</v>
      </c>
      <c r="E961" s="12">
        <f t="shared" si="42"/>
        <v>4000</v>
      </c>
      <c r="F961" s="13">
        <f t="shared" si="43"/>
        <v>4000</v>
      </c>
      <c r="G961" s="14">
        <f>Data_input!$F961*IF(Data_input!$E961&lt;3000,70%,60%)</f>
        <v>2400</v>
      </c>
      <c r="H961" s="14">
        <f>Data_input!$F961*10%</f>
        <v>400</v>
      </c>
      <c r="I961" s="14">
        <f>Data_input!$F961*10%</f>
        <v>400</v>
      </c>
      <c r="J961" s="14">
        <f>SUM(Table1[[#This Row],[COGS]:[OPERATIONAL COST]])</f>
        <v>3200</v>
      </c>
      <c r="K961" s="14">
        <f>Data_input!$F961-Data_input!$G961-Data_input!$H961-Data_input!$I961</f>
        <v>800</v>
      </c>
      <c r="L961" s="8" t="s">
        <v>2944</v>
      </c>
      <c r="M961" s="16" t="str">
        <f>TEXT(Table1[[#This Row],[DATE]],"mmm")</f>
        <v>Apr</v>
      </c>
      <c r="N961" s="7">
        <f t="shared" si="44"/>
        <v>2022</v>
      </c>
      <c r="O961" s="7">
        <f>IF(COUNTIF(B$4:$B961,B961)=1,1,0)</f>
        <v>0</v>
      </c>
      <c r="P961" s="8" t="s">
        <v>2919</v>
      </c>
      <c r="Q961" s="9"/>
    </row>
    <row r="962" spans="1:17" x14ac:dyDescent="0.25">
      <c r="A962" s="17">
        <v>44661</v>
      </c>
      <c r="B962" s="11" t="s">
        <v>797</v>
      </c>
      <c r="C962" s="11" t="s">
        <v>2920</v>
      </c>
      <c r="D962" s="7">
        <v>8</v>
      </c>
      <c r="E962" s="12">
        <f t="shared" si="42"/>
        <v>1000</v>
      </c>
      <c r="F962" s="13">
        <f t="shared" si="43"/>
        <v>8000</v>
      </c>
      <c r="G962" s="14">
        <f>Data_input!$F962*IF(Data_input!$E962&lt;3000,70%,60%)</f>
        <v>5600</v>
      </c>
      <c r="H962" s="14">
        <f>Data_input!$F962*10%</f>
        <v>800</v>
      </c>
      <c r="I962" s="14">
        <f>Data_input!$F962*10%</f>
        <v>800</v>
      </c>
      <c r="J962" s="14">
        <f>SUM(Table1[[#This Row],[COGS]:[OPERATIONAL COST]])</f>
        <v>7200</v>
      </c>
      <c r="K962" s="14">
        <f>Data_input!$F962-Data_input!$G962-Data_input!$H962-Data_input!$I962</f>
        <v>800</v>
      </c>
      <c r="L962" s="15" t="s">
        <v>2944</v>
      </c>
      <c r="M962" s="16" t="str">
        <f>TEXT(Table1[[#This Row],[DATE]],"mmm")</f>
        <v>Apr</v>
      </c>
      <c r="N962" s="7">
        <f t="shared" si="44"/>
        <v>2022</v>
      </c>
      <c r="O962" s="7">
        <f>IF(COUNTIF(B$4:$B962,B962)=1,1,0)</f>
        <v>0</v>
      </c>
      <c r="P962" s="8" t="s">
        <v>2919</v>
      </c>
      <c r="Q962" s="9"/>
    </row>
    <row r="963" spans="1:17" x14ac:dyDescent="0.25">
      <c r="A963" s="17">
        <v>44661</v>
      </c>
      <c r="B963" s="11" t="s">
        <v>797</v>
      </c>
      <c r="C963" s="11" t="s">
        <v>2923</v>
      </c>
      <c r="D963" s="7">
        <v>1</v>
      </c>
      <c r="E963" s="12">
        <f t="shared" si="42"/>
        <v>2500</v>
      </c>
      <c r="F963" s="13">
        <f t="shared" si="43"/>
        <v>2500</v>
      </c>
      <c r="G963" s="14">
        <f>Data_input!$F963*IF(Data_input!$E963&lt;3000,70%,60%)</f>
        <v>1750</v>
      </c>
      <c r="H963" s="14">
        <f>Data_input!$F963*10%</f>
        <v>250</v>
      </c>
      <c r="I963" s="14">
        <f>Data_input!$F963*10%</f>
        <v>250</v>
      </c>
      <c r="J963" s="14">
        <f>SUM(Table1[[#This Row],[COGS]:[OPERATIONAL COST]])</f>
        <v>2250</v>
      </c>
      <c r="K963" s="14">
        <f>Data_input!$F963-Data_input!$G963-Data_input!$H963-Data_input!$I963</f>
        <v>250</v>
      </c>
      <c r="L963" s="8" t="s">
        <v>2944</v>
      </c>
      <c r="M963" s="16" t="str">
        <f>TEXT(Table1[[#This Row],[DATE]],"mmm")</f>
        <v>Apr</v>
      </c>
      <c r="N963" s="7">
        <f t="shared" si="44"/>
        <v>2022</v>
      </c>
      <c r="O963" s="7">
        <f>IF(COUNTIF(B$4:$B963,B963)=1,1,0)</f>
        <v>0</v>
      </c>
      <c r="P963" s="8" t="s">
        <v>2919</v>
      </c>
      <c r="Q963" s="9"/>
    </row>
    <row r="964" spans="1:17" x14ac:dyDescent="0.25">
      <c r="A964" s="17">
        <v>44662</v>
      </c>
      <c r="B964" s="11" t="s">
        <v>798</v>
      </c>
      <c r="C964" s="11" t="s">
        <v>2920</v>
      </c>
      <c r="D964" s="7">
        <v>2</v>
      </c>
      <c r="E964" s="12">
        <f t="shared" ref="E964:E1027" si="45">VLOOKUP(C964,$R$4:$S$12,2,FALSE)</f>
        <v>1000</v>
      </c>
      <c r="F964" s="13">
        <f t="shared" ref="F964:F1027" si="46">D964*E964</f>
        <v>2000</v>
      </c>
      <c r="G964" s="14">
        <f>Data_input!$F964*IF(Data_input!$E964&lt;3000,70%,60%)</f>
        <v>1400</v>
      </c>
      <c r="H964" s="14">
        <f>Data_input!$F964*10%</f>
        <v>200</v>
      </c>
      <c r="I964" s="14">
        <f>Data_input!$F964*10%</f>
        <v>200</v>
      </c>
      <c r="J964" s="14">
        <f>SUM(Table1[[#This Row],[COGS]:[OPERATIONAL COST]])</f>
        <v>1800</v>
      </c>
      <c r="K964" s="14">
        <f>Data_input!$F964-Data_input!$G964-Data_input!$H964-Data_input!$I964</f>
        <v>200</v>
      </c>
      <c r="L964" s="15" t="s">
        <v>2945</v>
      </c>
      <c r="M964" s="16" t="str">
        <f>TEXT(Table1[[#This Row],[DATE]],"mmm")</f>
        <v>Apr</v>
      </c>
      <c r="N964" s="7">
        <f t="shared" ref="N964:N1027" si="47">YEAR(A964)</f>
        <v>2022</v>
      </c>
      <c r="O964" s="7">
        <f>IF(COUNTIF(B$4:$B964,B964)=1,1,0)</f>
        <v>1</v>
      </c>
      <c r="P964" s="8" t="s">
        <v>2919</v>
      </c>
      <c r="Q964" s="9"/>
    </row>
    <row r="965" spans="1:17" x14ac:dyDescent="0.25">
      <c r="A965" s="17">
        <v>44662</v>
      </c>
      <c r="B965" s="11" t="s">
        <v>799</v>
      </c>
      <c r="C965" s="11" t="s">
        <v>2923</v>
      </c>
      <c r="D965" s="7">
        <v>4</v>
      </c>
      <c r="E965" s="12">
        <f t="shared" si="45"/>
        <v>2500</v>
      </c>
      <c r="F965" s="13">
        <f t="shared" si="46"/>
        <v>10000</v>
      </c>
      <c r="G965" s="14">
        <f>Data_input!$F965*IF(Data_input!$E965&lt;3000,70%,60%)</f>
        <v>7000</v>
      </c>
      <c r="H965" s="14">
        <f>Data_input!$F965*10%</f>
        <v>1000</v>
      </c>
      <c r="I965" s="14">
        <f>Data_input!$F965*10%</f>
        <v>1000</v>
      </c>
      <c r="J965" s="14">
        <f>SUM(Table1[[#This Row],[COGS]:[OPERATIONAL COST]])</f>
        <v>9000</v>
      </c>
      <c r="K965" s="14">
        <f>Data_input!$F965-Data_input!$G965-Data_input!$H965-Data_input!$I965</f>
        <v>1000</v>
      </c>
      <c r="L965" s="8" t="s">
        <v>2943</v>
      </c>
      <c r="M965" s="16" t="str">
        <f>TEXT(Table1[[#This Row],[DATE]],"mmm")</f>
        <v>Apr</v>
      </c>
      <c r="N965" s="7">
        <f t="shared" si="47"/>
        <v>2022</v>
      </c>
      <c r="O965" s="7">
        <f>IF(COUNTIF(B$4:$B965,B965)=1,1,0)</f>
        <v>1</v>
      </c>
      <c r="P965" s="8" t="s">
        <v>2918</v>
      </c>
      <c r="Q965" s="9"/>
    </row>
    <row r="966" spans="1:17" x14ac:dyDescent="0.25">
      <c r="A966" s="17">
        <v>44662</v>
      </c>
      <c r="B966" s="11" t="s">
        <v>800</v>
      </c>
      <c r="C966" s="11" t="s">
        <v>2930</v>
      </c>
      <c r="D966" s="7">
        <v>1</v>
      </c>
      <c r="E966" s="12">
        <f t="shared" si="45"/>
        <v>4000</v>
      </c>
      <c r="F966" s="13">
        <f t="shared" si="46"/>
        <v>4000</v>
      </c>
      <c r="G966" s="14">
        <f>Data_input!$F966*IF(Data_input!$E966&lt;3000,70%,60%)</f>
        <v>2400</v>
      </c>
      <c r="H966" s="14">
        <f>Data_input!$F966*10%</f>
        <v>400</v>
      </c>
      <c r="I966" s="14">
        <f>Data_input!$F966*10%</f>
        <v>400</v>
      </c>
      <c r="J966" s="14">
        <f>SUM(Table1[[#This Row],[COGS]:[OPERATIONAL COST]])</f>
        <v>3200</v>
      </c>
      <c r="K966" s="14">
        <f>Data_input!$F966-Data_input!$G966-Data_input!$H966-Data_input!$I966</f>
        <v>800</v>
      </c>
      <c r="L966" s="15" t="s">
        <v>2948</v>
      </c>
      <c r="M966" s="16" t="str">
        <f>TEXT(Table1[[#This Row],[DATE]],"mmm")</f>
        <v>Apr</v>
      </c>
      <c r="N966" s="7">
        <f t="shared" si="47"/>
        <v>2022</v>
      </c>
      <c r="O966" s="7">
        <f>IF(COUNTIF(B$4:$B966,B966)=1,1,0)</f>
        <v>1</v>
      </c>
      <c r="P966" s="8" t="s">
        <v>2919</v>
      </c>
      <c r="Q966" s="9"/>
    </row>
    <row r="967" spans="1:17" x14ac:dyDescent="0.25">
      <c r="A967" s="17">
        <v>44662</v>
      </c>
      <c r="B967" s="11" t="s">
        <v>801</v>
      </c>
      <c r="C967" s="11" t="s">
        <v>2924</v>
      </c>
      <c r="D967" s="7">
        <v>1</v>
      </c>
      <c r="E967" s="12">
        <f t="shared" si="45"/>
        <v>3500</v>
      </c>
      <c r="F967" s="13">
        <f t="shared" si="46"/>
        <v>3500</v>
      </c>
      <c r="G967" s="14">
        <f>Data_input!$F967*IF(Data_input!$E967&lt;3000,70%,60%)</f>
        <v>2100</v>
      </c>
      <c r="H967" s="14">
        <f>Data_input!$F967*10%</f>
        <v>350</v>
      </c>
      <c r="I967" s="14">
        <f>Data_input!$F967*10%</f>
        <v>350</v>
      </c>
      <c r="J967" s="14">
        <f>SUM(Table1[[#This Row],[COGS]:[OPERATIONAL COST]])</f>
        <v>2800</v>
      </c>
      <c r="K967" s="14">
        <f>Data_input!$F967-Data_input!$G967-Data_input!$H967-Data_input!$I967</f>
        <v>700</v>
      </c>
      <c r="L967" s="8" t="s">
        <v>2944</v>
      </c>
      <c r="M967" s="16" t="str">
        <f>TEXT(Table1[[#This Row],[DATE]],"mmm")</f>
        <v>Apr</v>
      </c>
      <c r="N967" s="7">
        <f t="shared" si="47"/>
        <v>2022</v>
      </c>
      <c r="O967" s="7">
        <f>IF(COUNTIF(B$4:$B967,B967)=1,1,0)</f>
        <v>1</v>
      </c>
      <c r="P967" s="8" t="s">
        <v>2918</v>
      </c>
      <c r="Q967" s="9"/>
    </row>
    <row r="968" spans="1:17" x14ac:dyDescent="0.25">
      <c r="A968" s="17">
        <v>44662</v>
      </c>
      <c r="B968" s="11" t="s">
        <v>802</v>
      </c>
      <c r="C968" s="11" t="s">
        <v>2925</v>
      </c>
      <c r="D968" s="7">
        <v>4</v>
      </c>
      <c r="E968" s="12">
        <f t="shared" si="45"/>
        <v>1200</v>
      </c>
      <c r="F968" s="13">
        <f t="shared" si="46"/>
        <v>4800</v>
      </c>
      <c r="G968" s="14">
        <f>Data_input!$F968*IF(Data_input!$E968&lt;3000,70%,60%)</f>
        <v>3360</v>
      </c>
      <c r="H968" s="14">
        <f>Data_input!$F968*10%</f>
        <v>480</v>
      </c>
      <c r="I968" s="14">
        <f>Data_input!$F968*10%</f>
        <v>480</v>
      </c>
      <c r="J968" s="14">
        <f>SUM(Table1[[#This Row],[COGS]:[OPERATIONAL COST]])</f>
        <v>4320</v>
      </c>
      <c r="K968" s="14">
        <f>Data_input!$F968-Data_input!$G968-Data_input!$H968-Data_input!$I968</f>
        <v>480</v>
      </c>
      <c r="L968" s="15" t="s">
        <v>2945</v>
      </c>
      <c r="M968" s="16" t="str">
        <f>TEXT(Table1[[#This Row],[DATE]],"mmm")</f>
        <v>Apr</v>
      </c>
      <c r="N968" s="7">
        <f t="shared" si="47"/>
        <v>2022</v>
      </c>
      <c r="O968" s="7">
        <f>IF(COUNTIF(B$4:$B968,B968)=1,1,0)</f>
        <v>1</v>
      </c>
      <c r="P968" s="8" t="s">
        <v>2918</v>
      </c>
      <c r="Q968" s="9"/>
    </row>
    <row r="969" spans="1:17" x14ac:dyDescent="0.25">
      <c r="A969" s="17">
        <v>44662</v>
      </c>
      <c r="B969" s="11" t="s">
        <v>803</v>
      </c>
      <c r="C969" s="11" t="s">
        <v>2926</v>
      </c>
      <c r="D969" s="7">
        <v>1</v>
      </c>
      <c r="E969" s="12">
        <f t="shared" si="45"/>
        <v>450</v>
      </c>
      <c r="F969" s="13">
        <f t="shared" si="46"/>
        <v>450</v>
      </c>
      <c r="G969" s="14">
        <f>Data_input!$F969*IF(Data_input!$E969&lt;3000,70%,60%)</f>
        <v>315</v>
      </c>
      <c r="H969" s="14">
        <f>Data_input!$F969*10%</f>
        <v>45</v>
      </c>
      <c r="I969" s="14">
        <f>Data_input!$F969*10%</f>
        <v>45</v>
      </c>
      <c r="J969" s="14">
        <f>SUM(Table1[[#This Row],[COGS]:[OPERATIONAL COST]])</f>
        <v>405</v>
      </c>
      <c r="K969" s="14">
        <f>Data_input!$F969-Data_input!$G969-Data_input!$H969-Data_input!$I969</f>
        <v>45</v>
      </c>
      <c r="L969" s="8" t="s">
        <v>2943</v>
      </c>
      <c r="M969" s="16" t="str">
        <f>TEXT(Table1[[#This Row],[DATE]],"mmm")</f>
        <v>Apr</v>
      </c>
      <c r="N969" s="7">
        <f t="shared" si="47"/>
        <v>2022</v>
      </c>
      <c r="O969" s="7">
        <f>IF(COUNTIF(B$4:$B969,B969)=1,1,0)</f>
        <v>1</v>
      </c>
      <c r="P969" s="8" t="s">
        <v>2919</v>
      </c>
      <c r="Q969" s="9"/>
    </row>
    <row r="970" spans="1:17" x14ac:dyDescent="0.25">
      <c r="A970" s="17">
        <v>44662</v>
      </c>
      <c r="B970" s="11" t="s">
        <v>804</v>
      </c>
      <c r="C970" s="11" t="s">
        <v>2920</v>
      </c>
      <c r="D970" s="7">
        <v>2</v>
      </c>
      <c r="E970" s="12">
        <f t="shared" si="45"/>
        <v>1000</v>
      </c>
      <c r="F970" s="13">
        <f t="shared" si="46"/>
        <v>2000</v>
      </c>
      <c r="G970" s="14">
        <f>Data_input!$F970*IF(Data_input!$E970&lt;3000,70%,60%)</f>
        <v>1400</v>
      </c>
      <c r="H970" s="14">
        <f>Data_input!$F970*10%</f>
        <v>200</v>
      </c>
      <c r="I970" s="14">
        <f>Data_input!$F970*10%</f>
        <v>200</v>
      </c>
      <c r="J970" s="14">
        <f>SUM(Table1[[#This Row],[COGS]:[OPERATIONAL COST]])</f>
        <v>1800</v>
      </c>
      <c r="K970" s="14">
        <f>Data_input!$F970-Data_input!$G970-Data_input!$H970-Data_input!$I970</f>
        <v>200</v>
      </c>
      <c r="L970" s="15" t="s">
        <v>2948</v>
      </c>
      <c r="M970" s="16" t="str">
        <f>TEXT(Table1[[#This Row],[DATE]],"mmm")</f>
        <v>Apr</v>
      </c>
      <c r="N970" s="7">
        <f t="shared" si="47"/>
        <v>2022</v>
      </c>
      <c r="O970" s="7">
        <f>IF(COUNTIF(B$4:$B970,B970)=1,1,0)</f>
        <v>1</v>
      </c>
      <c r="P970" s="8" t="s">
        <v>2919</v>
      </c>
      <c r="Q970" s="9"/>
    </row>
    <row r="971" spans="1:17" x14ac:dyDescent="0.25">
      <c r="A971" s="17">
        <v>44662</v>
      </c>
      <c r="B971" s="11" t="s">
        <v>805</v>
      </c>
      <c r="C971" s="11" t="s">
        <v>2930</v>
      </c>
      <c r="D971" s="7">
        <v>1</v>
      </c>
      <c r="E971" s="12">
        <f t="shared" si="45"/>
        <v>4000</v>
      </c>
      <c r="F971" s="13">
        <f t="shared" si="46"/>
        <v>4000</v>
      </c>
      <c r="G971" s="14">
        <f>Data_input!$F971*IF(Data_input!$E971&lt;3000,70%,60%)</f>
        <v>2400</v>
      </c>
      <c r="H971" s="14">
        <f>Data_input!$F971*10%</f>
        <v>400</v>
      </c>
      <c r="I971" s="14">
        <f>Data_input!$F971*10%</f>
        <v>400</v>
      </c>
      <c r="J971" s="14">
        <f>SUM(Table1[[#This Row],[COGS]:[OPERATIONAL COST]])</f>
        <v>3200</v>
      </c>
      <c r="K971" s="14">
        <f>Data_input!$F971-Data_input!$G971-Data_input!$H971-Data_input!$I971</f>
        <v>800</v>
      </c>
      <c r="L971" s="8" t="s">
        <v>2948</v>
      </c>
      <c r="M971" s="16" t="str">
        <f>TEXT(Table1[[#This Row],[DATE]],"mmm")</f>
        <v>Apr</v>
      </c>
      <c r="N971" s="7">
        <f t="shared" si="47"/>
        <v>2022</v>
      </c>
      <c r="O971" s="7">
        <f>IF(COUNTIF(B$4:$B971,B971)=1,1,0)</f>
        <v>1</v>
      </c>
      <c r="P971" s="8" t="s">
        <v>2919</v>
      </c>
      <c r="Q971" s="9"/>
    </row>
    <row r="972" spans="1:17" x14ac:dyDescent="0.25">
      <c r="A972" s="17">
        <v>44662</v>
      </c>
      <c r="B972" s="11" t="s">
        <v>805</v>
      </c>
      <c r="C972" s="11" t="s">
        <v>2923</v>
      </c>
      <c r="D972" s="7">
        <v>2</v>
      </c>
      <c r="E972" s="12">
        <f t="shared" si="45"/>
        <v>2500</v>
      </c>
      <c r="F972" s="13">
        <f t="shared" si="46"/>
        <v>5000</v>
      </c>
      <c r="G972" s="14">
        <f>Data_input!$F972*IF(Data_input!$E972&lt;3000,70%,60%)</f>
        <v>3500</v>
      </c>
      <c r="H972" s="14">
        <f>Data_input!$F972*10%</f>
        <v>500</v>
      </c>
      <c r="I972" s="14">
        <f>Data_input!$F972*10%</f>
        <v>500</v>
      </c>
      <c r="J972" s="14">
        <f>SUM(Table1[[#This Row],[COGS]:[OPERATIONAL COST]])</f>
        <v>4500</v>
      </c>
      <c r="K972" s="14">
        <f>Data_input!$F972-Data_input!$G972-Data_input!$H972-Data_input!$I972</f>
        <v>500</v>
      </c>
      <c r="L972" s="15" t="s">
        <v>2948</v>
      </c>
      <c r="M972" s="16" t="str">
        <f>TEXT(Table1[[#This Row],[DATE]],"mmm")</f>
        <v>Apr</v>
      </c>
      <c r="N972" s="7">
        <f t="shared" si="47"/>
        <v>2022</v>
      </c>
      <c r="O972" s="7">
        <f>IF(COUNTIF(B$4:$B972,B972)=1,1,0)</f>
        <v>0</v>
      </c>
      <c r="P972" s="8" t="s">
        <v>2919</v>
      </c>
      <c r="Q972" s="9"/>
    </row>
    <row r="973" spans="1:17" x14ac:dyDescent="0.25">
      <c r="A973" s="17">
        <v>44662</v>
      </c>
      <c r="B973" s="11" t="s">
        <v>805</v>
      </c>
      <c r="C973" s="11" t="s">
        <v>2924</v>
      </c>
      <c r="D973" s="7">
        <v>1</v>
      </c>
      <c r="E973" s="12">
        <f t="shared" si="45"/>
        <v>3500</v>
      </c>
      <c r="F973" s="13">
        <f t="shared" si="46"/>
        <v>3500</v>
      </c>
      <c r="G973" s="14">
        <f>Data_input!$F973*IF(Data_input!$E973&lt;3000,70%,60%)</f>
        <v>2100</v>
      </c>
      <c r="H973" s="14">
        <f>Data_input!$F973*10%</f>
        <v>350</v>
      </c>
      <c r="I973" s="14">
        <f>Data_input!$F973*10%</f>
        <v>350</v>
      </c>
      <c r="J973" s="14">
        <f>SUM(Table1[[#This Row],[COGS]:[OPERATIONAL COST]])</f>
        <v>2800</v>
      </c>
      <c r="K973" s="14">
        <f>Data_input!$F973-Data_input!$G973-Data_input!$H973-Data_input!$I973</f>
        <v>700</v>
      </c>
      <c r="L973" s="8" t="s">
        <v>2948</v>
      </c>
      <c r="M973" s="16" t="str">
        <f>TEXT(Table1[[#This Row],[DATE]],"mmm")</f>
        <v>Apr</v>
      </c>
      <c r="N973" s="7">
        <f t="shared" si="47"/>
        <v>2022</v>
      </c>
      <c r="O973" s="7">
        <f>IF(COUNTIF(B$4:$B973,B973)=1,1,0)</f>
        <v>0</v>
      </c>
      <c r="P973" s="8" t="s">
        <v>2919</v>
      </c>
      <c r="Q973" s="9"/>
    </row>
    <row r="974" spans="1:17" x14ac:dyDescent="0.25">
      <c r="A974" s="17">
        <v>44663</v>
      </c>
      <c r="B974" s="11" t="s">
        <v>806</v>
      </c>
      <c r="C974" s="11" t="s">
        <v>2928</v>
      </c>
      <c r="D974" s="7">
        <v>1</v>
      </c>
      <c r="E974" s="12">
        <f t="shared" si="45"/>
        <v>1000</v>
      </c>
      <c r="F974" s="13">
        <f t="shared" si="46"/>
        <v>1000</v>
      </c>
      <c r="G974" s="14">
        <f>Data_input!$F974*IF(Data_input!$E974&lt;3000,70%,60%)</f>
        <v>700</v>
      </c>
      <c r="H974" s="14">
        <f>Data_input!$F974*10%</f>
        <v>100</v>
      </c>
      <c r="I974" s="14">
        <f>Data_input!$F974*10%</f>
        <v>100</v>
      </c>
      <c r="J974" s="14">
        <f>SUM(Table1[[#This Row],[COGS]:[OPERATIONAL COST]])</f>
        <v>900</v>
      </c>
      <c r="K974" s="14">
        <f>Data_input!$F974-Data_input!$G974-Data_input!$H974-Data_input!$I974</f>
        <v>100</v>
      </c>
      <c r="L974" s="15" t="s">
        <v>2945</v>
      </c>
      <c r="M974" s="16" t="str">
        <f>TEXT(Table1[[#This Row],[DATE]],"mmm")</f>
        <v>Apr</v>
      </c>
      <c r="N974" s="7">
        <f t="shared" si="47"/>
        <v>2022</v>
      </c>
      <c r="O974" s="7">
        <f>IF(COUNTIF(B$4:$B974,B974)=1,1,0)</f>
        <v>1</v>
      </c>
      <c r="P974" s="8" t="s">
        <v>2919</v>
      </c>
      <c r="Q974" s="9"/>
    </row>
    <row r="975" spans="1:17" x14ac:dyDescent="0.25">
      <c r="A975" s="17">
        <v>44663</v>
      </c>
      <c r="B975" s="11" t="s">
        <v>807</v>
      </c>
      <c r="C975" s="11" t="s">
        <v>2926</v>
      </c>
      <c r="D975" s="7">
        <v>1</v>
      </c>
      <c r="E975" s="12">
        <f t="shared" si="45"/>
        <v>450</v>
      </c>
      <c r="F975" s="13">
        <f t="shared" si="46"/>
        <v>450</v>
      </c>
      <c r="G975" s="14">
        <f>Data_input!$F975*IF(Data_input!$E975&lt;3000,70%,60%)</f>
        <v>315</v>
      </c>
      <c r="H975" s="14">
        <f>Data_input!$F975*10%</f>
        <v>45</v>
      </c>
      <c r="I975" s="14">
        <f>Data_input!$F975*10%</f>
        <v>45</v>
      </c>
      <c r="J975" s="14">
        <f>SUM(Table1[[#This Row],[COGS]:[OPERATIONAL COST]])</f>
        <v>405</v>
      </c>
      <c r="K975" s="14">
        <f>Data_input!$F975-Data_input!$G975-Data_input!$H975-Data_input!$I975</f>
        <v>45</v>
      </c>
      <c r="L975" s="8" t="s">
        <v>2943</v>
      </c>
      <c r="M975" s="16" t="str">
        <f>TEXT(Table1[[#This Row],[DATE]],"mmm")</f>
        <v>Apr</v>
      </c>
      <c r="N975" s="7">
        <f t="shared" si="47"/>
        <v>2022</v>
      </c>
      <c r="O975" s="7">
        <f>IF(COUNTIF(B$4:$B975,B975)=1,1,0)</f>
        <v>1</v>
      </c>
      <c r="P975" s="8" t="s">
        <v>2918</v>
      </c>
      <c r="Q975" s="9"/>
    </row>
    <row r="976" spans="1:17" x14ac:dyDescent="0.25">
      <c r="A976" s="17">
        <v>44663</v>
      </c>
      <c r="B976" s="11" t="s">
        <v>808</v>
      </c>
      <c r="C976" s="11" t="s">
        <v>2927</v>
      </c>
      <c r="D976" s="7">
        <v>3</v>
      </c>
      <c r="E976" s="12">
        <f t="shared" si="45"/>
        <v>500</v>
      </c>
      <c r="F976" s="13">
        <f t="shared" si="46"/>
        <v>1500</v>
      </c>
      <c r="G976" s="14">
        <f>Data_input!$F976*IF(Data_input!$E976&lt;3000,70%,60%)</f>
        <v>1050</v>
      </c>
      <c r="H976" s="14">
        <f>Data_input!$F976*10%</f>
        <v>150</v>
      </c>
      <c r="I976" s="14">
        <f>Data_input!$F976*10%</f>
        <v>150</v>
      </c>
      <c r="J976" s="14">
        <f>SUM(Table1[[#This Row],[COGS]:[OPERATIONAL COST]])</f>
        <v>1350</v>
      </c>
      <c r="K976" s="14">
        <f>Data_input!$F976-Data_input!$G976-Data_input!$H976-Data_input!$I976</f>
        <v>150</v>
      </c>
      <c r="L976" s="15" t="s">
        <v>2948</v>
      </c>
      <c r="M976" s="16" t="str">
        <f>TEXT(Table1[[#This Row],[DATE]],"mmm")</f>
        <v>Apr</v>
      </c>
      <c r="N976" s="7">
        <f t="shared" si="47"/>
        <v>2022</v>
      </c>
      <c r="O976" s="7">
        <f>IF(COUNTIF(B$4:$B976,B976)=1,1,0)</f>
        <v>1</v>
      </c>
      <c r="P976" s="8" t="s">
        <v>2919</v>
      </c>
      <c r="Q976" s="9"/>
    </row>
    <row r="977" spans="1:17" x14ac:dyDescent="0.25">
      <c r="A977" s="17">
        <v>44663</v>
      </c>
      <c r="B977" s="11" t="s">
        <v>809</v>
      </c>
      <c r="C977" s="11" t="s">
        <v>2927</v>
      </c>
      <c r="D977" s="7">
        <v>2</v>
      </c>
      <c r="E977" s="12">
        <f t="shared" si="45"/>
        <v>500</v>
      </c>
      <c r="F977" s="13">
        <f t="shared" si="46"/>
        <v>1000</v>
      </c>
      <c r="G977" s="14">
        <f>Data_input!$F977*IF(Data_input!$E977&lt;3000,70%,60%)</f>
        <v>700</v>
      </c>
      <c r="H977" s="14">
        <f>Data_input!$F977*10%</f>
        <v>100</v>
      </c>
      <c r="I977" s="14">
        <f>Data_input!$F977*10%</f>
        <v>100</v>
      </c>
      <c r="J977" s="14">
        <f>SUM(Table1[[#This Row],[COGS]:[OPERATIONAL COST]])</f>
        <v>900</v>
      </c>
      <c r="K977" s="14">
        <f>Data_input!$F977-Data_input!$G977-Data_input!$H977-Data_input!$I977</f>
        <v>100</v>
      </c>
      <c r="L977" s="8" t="s">
        <v>2944</v>
      </c>
      <c r="M977" s="16" t="str">
        <f>TEXT(Table1[[#This Row],[DATE]],"mmm")</f>
        <v>Apr</v>
      </c>
      <c r="N977" s="7">
        <f t="shared" si="47"/>
        <v>2022</v>
      </c>
      <c r="O977" s="7">
        <f>IF(COUNTIF(B$4:$B977,B977)=1,1,0)</f>
        <v>1</v>
      </c>
      <c r="P977" s="8" t="s">
        <v>2919</v>
      </c>
      <c r="Q977" s="9"/>
    </row>
    <row r="978" spans="1:17" x14ac:dyDescent="0.25">
      <c r="A978" s="17">
        <v>44663</v>
      </c>
      <c r="B978" s="11" t="s">
        <v>810</v>
      </c>
      <c r="C978" s="11" t="s">
        <v>2920</v>
      </c>
      <c r="D978" s="7">
        <v>3</v>
      </c>
      <c r="E978" s="12">
        <f t="shared" si="45"/>
        <v>1000</v>
      </c>
      <c r="F978" s="13">
        <f t="shared" si="46"/>
        <v>3000</v>
      </c>
      <c r="G978" s="14">
        <f>Data_input!$F978*IF(Data_input!$E978&lt;3000,70%,60%)</f>
        <v>2100</v>
      </c>
      <c r="H978" s="14">
        <f>Data_input!$F978*10%</f>
        <v>300</v>
      </c>
      <c r="I978" s="14">
        <f>Data_input!$F978*10%</f>
        <v>300</v>
      </c>
      <c r="J978" s="14">
        <f>SUM(Table1[[#This Row],[COGS]:[OPERATIONAL COST]])</f>
        <v>2700</v>
      </c>
      <c r="K978" s="14">
        <f>Data_input!$F978-Data_input!$G978-Data_input!$H978-Data_input!$I978</f>
        <v>300</v>
      </c>
      <c r="L978" s="15" t="s">
        <v>2946</v>
      </c>
      <c r="M978" s="16" t="str">
        <f>TEXT(Table1[[#This Row],[DATE]],"mmm")</f>
        <v>Apr</v>
      </c>
      <c r="N978" s="7">
        <f t="shared" si="47"/>
        <v>2022</v>
      </c>
      <c r="O978" s="7">
        <f>IF(COUNTIF(B$4:$B978,B978)=1,1,0)</f>
        <v>1</v>
      </c>
      <c r="P978" s="8" t="s">
        <v>2919</v>
      </c>
      <c r="Q978" s="9"/>
    </row>
    <row r="979" spans="1:17" x14ac:dyDescent="0.25">
      <c r="A979" s="17">
        <v>44663</v>
      </c>
      <c r="B979" s="11" t="s">
        <v>811</v>
      </c>
      <c r="C979" s="11" t="s">
        <v>2924</v>
      </c>
      <c r="D979" s="7">
        <v>1</v>
      </c>
      <c r="E979" s="12">
        <f t="shared" si="45"/>
        <v>3500</v>
      </c>
      <c r="F979" s="13">
        <f t="shared" si="46"/>
        <v>3500</v>
      </c>
      <c r="G979" s="14">
        <f>Data_input!$F979*IF(Data_input!$E979&lt;3000,70%,60%)</f>
        <v>2100</v>
      </c>
      <c r="H979" s="14">
        <f>Data_input!$F979*10%</f>
        <v>350</v>
      </c>
      <c r="I979" s="14">
        <f>Data_input!$F979*10%</f>
        <v>350</v>
      </c>
      <c r="J979" s="14">
        <f>SUM(Table1[[#This Row],[COGS]:[OPERATIONAL COST]])</f>
        <v>2800</v>
      </c>
      <c r="K979" s="14">
        <f>Data_input!$F979-Data_input!$G979-Data_input!$H979-Data_input!$I979</f>
        <v>700</v>
      </c>
      <c r="L979" s="8" t="s">
        <v>2947</v>
      </c>
      <c r="M979" s="16" t="str">
        <f>TEXT(Table1[[#This Row],[DATE]],"mmm")</f>
        <v>Apr</v>
      </c>
      <c r="N979" s="7">
        <f t="shared" si="47"/>
        <v>2022</v>
      </c>
      <c r="O979" s="7">
        <f>IF(COUNTIF(B$4:$B979,B979)=1,1,0)</f>
        <v>1</v>
      </c>
      <c r="P979" s="8" t="s">
        <v>2919</v>
      </c>
      <c r="Q979" s="9"/>
    </row>
    <row r="980" spans="1:17" x14ac:dyDescent="0.25">
      <c r="A980" s="17">
        <v>44663</v>
      </c>
      <c r="B980" s="11" t="s">
        <v>812</v>
      </c>
      <c r="C980" s="11" t="s">
        <v>2923</v>
      </c>
      <c r="D980" s="7">
        <v>6</v>
      </c>
      <c r="E980" s="12">
        <f t="shared" si="45"/>
        <v>2500</v>
      </c>
      <c r="F980" s="13">
        <f t="shared" si="46"/>
        <v>15000</v>
      </c>
      <c r="G980" s="14">
        <f>Data_input!$F980*IF(Data_input!$E980&lt;3000,70%,60%)</f>
        <v>10500</v>
      </c>
      <c r="H980" s="14">
        <f>Data_input!$F980*10%</f>
        <v>1500</v>
      </c>
      <c r="I980" s="14">
        <f>Data_input!$F980*10%</f>
        <v>1500</v>
      </c>
      <c r="J980" s="14">
        <f>SUM(Table1[[#This Row],[COGS]:[OPERATIONAL COST]])</f>
        <v>13500</v>
      </c>
      <c r="K980" s="14">
        <f>Data_input!$F980-Data_input!$G980-Data_input!$H980-Data_input!$I980</f>
        <v>1500</v>
      </c>
      <c r="L980" s="15" t="s">
        <v>2948</v>
      </c>
      <c r="M980" s="16" t="str">
        <f>TEXT(Table1[[#This Row],[DATE]],"mmm")</f>
        <v>Apr</v>
      </c>
      <c r="N980" s="7">
        <f t="shared" si="47"/>
        <v>2022</v>
      </c>
      <c r="O980" s="7">
        <f>IF(COUNTIF(B$4:$B980,B980)=1,1,0)</f>
        <v>1</v>
      </c>
      <c r="P980" s="8" t="s">
        <v>2918</v>
      </c>
      <c r="Q980" s="9"/>
    </row>
    <row r="981" spans="1:17" x14ac:dyDescent="0.25">
      <c r="A981" s="17">
        <v>44663</v>
      </c>
      <c r="B981" s="11" t="s">
        <v>813</v>
      </c>
      <c r="C981" s="11" t="s">
        <v>2929</v>
      </c>
      <c r="D981" s="7">
        <v>8</v>
      </c>
      <c r="E981" s="12">
        <f t="shared" si="45"/>
        <v>3200</v>
      </c>
      <c r="F981" s="13">
        <f t="shared" si="46"/>
        <v>25600</v>
      </c>
      <c r="G981" s="14">
        <f>Data_input!$F981*IF(Data_input!$E981&lt;3000,70%,60%)</f>
        <v>15360</v>
      </c>
      <c r="H981" s="14">
        <f>Data_input!$F981*10%</f>
        <v>2560</v>
      </c>
      <c r="I981" s="14">
        <f>Data_input!$F981*10%</f>
        <v>2560</v>
      </c>
      <c r="J981" s="14">
        <f>SUM(Table1[[#This Row],[COGS]:[OPERATIONAL COST]])</f>
        <v>20480</v>
      </c>
      <c r="K981" s="14">
        <f>Data_input!$F981-Data_input!$G981-Data_input!$H981-Data_input!$I981</f>
        <v>5120</v>
      </c>
      <c r="L981" s="8" t="s">
        <v>2944</v>
      </c>
      <c r="M981" s="16" t="str">
        <f>TEXT(Table1[[#This Row],[DATE]],"mmm")</f>
        <v>Apr</v>
      </c>
      <c r="N981" s="7">
        <f t="shared" si="47"/>
        <v>2022</v>
      </c>
      <c r="O981" s="7">
        <f>IF(COUNTIF(B$4:$B981,B981)=1,1,0)</f>
        <v>1</v>
      </c>
      <c r="P981" s="8" t="s">
        <v>2919</v>
      </c>
      <c r="Q981" s="9"/>
    </row>
    <row r="982" spans="1:17" x14ac:dyDescent="0.25">
      <c r="A982" s="17">
        <v>44664</v>
      </c>
      <c r="B982" s="11" t="s">
        <v>814</v>
      </c>
      <c r="C982" s="11" t="s">
        <v>2929</v>
      </c>
      <c r="D982" s="7">
        <v>9</v>
      </c>
      <c r="E982" s="12">
        <f t="shared" si="45"/>
        <v>3200</v>
      </c>
      <c r="F982" s="13">
        <f t="shared" si="46"/>
        <v>28800</v>
      </c>
      <c r="G982" s="14">
        <f>Data_input!$F982*IF(Data_input!$E982&lt;3000,70%,60%)</f>
        <v>17280</v>
      </c>
      <c r="H982" s="14">
        <f>Data_input!$F982*10%</f>
        <v>2880</v>
      </c>
      <c r="I982" s="14">
        <f>Data_input!$F982*10%</f>
        <v>2880</v>
      </c>
      <c r="J982" s="14">
        <f>SUM(Table1[[#This Row],[COGS]:[OPERATIONAL COST]])</f>
        <v>23040</v>
      </c>
      <c r="K982" s="14">
        <f>Data_input!$F982-Data_input!$G982-Data_input!$H982-Data_input!$I982</f>
        <v>5760</v>
      </c>
      <c r="L982" s="15" t="s">
        <v>2946</v>
      </c>
      <c r="M982" s="16" t="str">
        <f>TEXT(Table1[[#This Row],[DATE]],"mmm")</f>
        <v>Apr</v>
      </c>
      <c r="N982" s="7">
        <f t="shared" si="47"/>
        <v>2022</v>
      </c>
      <c r="O982" s="7">
        <f>IF(COUNTIF(B$4:$B982,B982)=1,1,0)</f>
        <v>1</v>
      </c>
      <c r="P982" s="8" t="s">
        <v>2918</v>
      </c>
      <c r="Q982" s="9"/>
    </row>
    <row r="983" spans="1:17" x14ac:dyDescent="0.25">
      <c r="A983" s="17">
        <v>44664</v>
      </c>
      <c r="B983" s="11" t="s">
        <v>815</v>
      </c>
      <c r="C983" s="11" t="s">
        <v>2924</v>
      </c>
      <c r="D983" s="7">
        <v>1</v>
      </c>
      <c r="E983" s="12">
        <f t="shared" si="45"/>
        <v>3500</v>
      </c>
      <c r="F983" s="13">
        <f t="shared" si="46"/>
        <v>3500</v>
      </c>
      <c r="G983" s="14">
        <f>Data_input!$F983*IF(Data_input!$E983&lt;3000,70%,60%)</f>
        <v>2100</v>
      </c>
      <c r="H983" s="14">
        <f>Data_input!$F983*10%</f>
        <v>350</v>
      </c>
      <c r="I983" s="14">
        <f>Data_input!$F983*10%</f>
        <v>350</v>
      </c>
      <c r="J983" s="14">
        <f>SUM(Table1[[#This Row],[COGS]:[OPERATIONAL COST]])</f>
        <v>2800</v>
      </c>
      <c r="K983" s="14">
        <f>Data_input!$F983-Data_input!$G983-Data_input!$H983-Data_input!$I983</f>
        <v>700</v>
      </c>
      <c r="L983" s="8" t="s">
        <v>2947</v>
      </c>
      <c r="M983" s="16" t="str">
        <f>TEXT(Table1[[#This Row],[DATE]],"mmm")</f>
        <v>Apr</v>
      </c>
      <c r="N983" s="7">
        <f t="shared" si="47"/>
        <v>2022</v>
      </c>
      <c r="O983" s="7">
        <f>IF(COUNTIF(B$4:$B983,B983)=1,1,0)</f>
        <v>1</v>
      </c>
      <c r="P983" s="8" t="s">
        <v>2919</v>
      </c>
      <c r="Q983" s="9"/>
    </row>
    <row r="984" spans="1:17" x14ac:dyDescent="0.25">
      <c r="A984" s="17">
        <v>44664</v>
      </c>
      <c r="B984" s="11" t="s">
        <v>816</v>
      </c>
      <c r="C984" s="11" t="s">
        <v>2927</v>
      </c>
      <c r="D984" s="7">
        <v>12</v>
      </c>
      <c r="E984" s="12">
        <f t="shared" si="45"/>
        <v>500</v>
      </c>
      <c r="F984" s="13">
        <f t="shared" si="46"/>
        <v>6000</v>
      </c>
      <c r="G984" s="14">
        <f>Data_input!$F984*IF(Data_input!$E984&lt;3000,70%,60%)</f>
        <v>4200</v>
      </c>
      <c r="H984" s="14">
        <f>Data_input!$F984*10%</f>
        <v>600</v>
      </c>
      <c r="I984" s="14">
        <f>Data_input!$F984*10%</f>
        <v>600</v>
      </c>
      <c r="J984" s="14">
        <f>SUM(Table1[[#This Row],[COGS]:[OPERATIONAL COST]])</f>
        <v>5400</v>
      </c>
      <c r="K984" s="14">
        <f>Data_input!$F984-Data_input!$G984-Data_input!$H984-Data_input!$I984</f>
        <v>600</v>
      </c>
      <c r="L984" s="15" t="s">
        <v>2945</v>
      </c>
      <c r="M984" s="16" t="str">
        <f>TEXT(Table1[[#This Row],[DATE]],"mmm")</f>
        <v>Apr</v>
      </c>
      <c r="N984" s="7">
        <f t="shared" si="47"/>
        <v>2022</v>
      </c>
      <c r="O984" s="7">
        <f>IF(COUNTIF(B$4:$B984,B984)=1,1,0)</f>
        <v>1</v>
      </c>
      <c r="P984" s="8" t="s">
        <v>2918</v>
      </c>
      <c r="Q984" s="9"/>
    </row>
    <row r="985" spans="1:17" x14ac:dyDescent="0.25">
      <c r="A985" s="17">
        <v>44664</v>
      </c>
      <c r="B985" s="11" t="s">
        <v>817</v>
      </c>
      <c r="C985" s="11" t="s">
        <v>2923</v>
      </c>
      <c r="D985" s="7">
        <v>5</v>
      </c>
      <c r="E985" s="12">
        <f t="shared" si="45"/>
        <v>2500</v>
      </c>
      <c r="F985" s="13">
        <f t="shared" si="46"/>
        <v>12500</v>
      </c>
      <c r="G985" s="14">
        <f>Data_input!$F985*IF(Data_input!$E985&lt;3000,70%,60%)</f>
        <v>8750</v>
      </c>
      <c r="H985" s="14">
        <f>Data_input!$F985*10%</f>
        <v>1250</v>
      </c>
      <c r="I985" s="14">
        <f>Data_input!$F985*10%</f>
        <v>1250</v>
      </c>
      <c r="J985" s="14">
        <f>SUM(Table1[[#This Row],[COGS]:[OPERATIONAL COST]])</f>
        <v>11250</v>
      </c>
      <c r="K985" s="14">
        <f>Data_input!$F985-Data_input!$G985-Data_input!$H985-Data_input!$I985</f>
        <v>1250</v>
      </c>
      <c r="L985" s="8" t="s">
        <v>2943</v>
      </c>
      <c r="M985" s="16" t="str">
        <f>TEXT(Table1[[#This Row],[DATE]],"mmm")</f>
        <v>Apr</v>
      </c>
      <c r="N985" s="7">
        <f t="shared" si="47"/>
        <v>2022</v>
      </c>
      <c r="O985" s="7">
        <f>IF(COUNTIF(B$4:$B985,B985)=1,1,0)</f>
        <v>1</v>
      </c>
      <c r="P985" s="8" t="s">
        <v>2919</v>
      </c>
      <c r="Q985" s="9"/>
    </row>
    <row r="986" spans="1:17" x14ac:dyDescent="0.25">
      <c r="A986" s="17">
        <v>44664</v>
      </c>
      <c r="B986" s="11" t="s">
        <v>818</v>
      </c>
      <c r="C986" s="11" t="s">
        <v>2925</v>
      </c>
      <c r="D986" s="7">
        <v>16</v>
      </c>
      <c r="E986" s="12">
        <f t="shared" si="45"/>
        <v>1200</v>
      </c>
      <c r="F986" s="13">
        <f t="shared" si="46"/>
        <v>19200</v>
      </c>
      <c r="G986" s="14">
        <f>Data_input!$F986*IF(Data_input!$E986&lt;3000,70%,60%)</f>
        <v>13440</v>
      </c>
      <c r="H986" s="14">
        <f>Data_input!$F986*10%</f>
        <v>1920</v>
      </c>
      <c r="I986" s="14">
        <f>Data_input!$F986*10%</f>
        <v>1920</v>
      </c>
      <c r="J986" s="14">
        <f>SUM(Table1[[#This Row],[COGS]:[OPERATIONAL COST]])</f>
        <v>17280</v>
      </c>
      <c r="K986" s="14">
        <f>Data_input!$F986-Data_input!$G986-Data_input!$H986-Data_input!$I986</f>
        <v>1920</v>
      </c>
      <c r="L986" s="15" t="s">
        <v>2948</v>
      </c>
      <c r="M986" s="16" t="str">
        <f>TEXT(Table1[[#This Row],[DATE]],"mmm")</f>
        <v>Apr</v>
      </c>
      <c r="N986" s="7">
        <f t="shared" si="47"/>
        <v>2022</v>
      </c>
      <c r="O986" s="7">
        <f>IF(COUNTIF(B$4:$B986,B986)=1,1,0)</f>
        <v>1</v>
      </c>
      <c r="P986" s="8" t="s">
        <v>2918</v>
      </c>
      <c r="Q986" s="9"/>
    </row>
    <row r="987" spans="1:17" x14ac:dyDescent="0.25">
      <c r="A987" s="17">
        <v>44664</v>
      </c>
      <c r="B987" s="11" t="s">
        <v>819</v>
      </c>
      <c r="C987" s="11" t="s">
        <v>2920</v>
      </c>
      <c r="D987" s="7">
        <v>1</v>
      </c>
      <c r="E987" s="12">
        <f t="shared" si="45"/>
        <v>1000</v>
      </c>
      <c r="F987" s="13">
        <f t="shared" si="46"/>
        <v>1000</v>
      </c>
      <c r="G987" s="14">
        <f>Data_input!$F987*IF(Data_input!$E987&lt;3000,70%,60%)</f>
        <v>700</v>
      </c>
      <c r="H987" s="14">
        <f>Data_input!$F987*10%</f>
        <v>100</v>
      </c>
      <c r="I987" s="14">
        <f>Data_input!$F987*10%</f>
        <v>100</v>
      </c>
      <c r="J987" s="14">
        <f>SUM(Table1[[#This Row],[COGS]:[OPERATIONAL COST]])</f>
        <v>900</v>
      </c>
      <c r="K987" s="14">
        <f>Data_input!$F987-Data_input!$G987-Data_input!$H987-Data_input!$I987</f>
        <v>100</v>
      </c>
      <c r="L987" s="8" t="s">
        <v>2944</v>
      </c>
      <c r="M987" s="16" t="str">
        <f>TEXT(Table1[[#This Row],[DATE]],"mmm")</f>
        <v>Apr</v>
      </c>
      <c r="N987" s="7">
        <f t="shared" si="47"/>
        <v>2022</v>
      </c>
      <c r="O987" s="7">
        <f>IF(COUNTIF(B$4:$B987,B987)=1,1,0)</f>
        <v>1</v>
      </c>
      <c r="P987" s="8" t="s">
        <v>2919</v>
      </c>
      <c r="Q987" s="9"/>
    </row>
    <row r="988" spans="1:17" x14ac:dyDescent="0.25">
      <c r="A988" s="17">
        <v>44664</v>
      </c>
      <c r="B988" s="11" t="s">
        <v>820</v>
      </c>
      <c r="C988" s="11" t="s">
        <v>2930</v>
      </c>
      <c r="D988" s="7">
        <v>1</v>
      </c>
      <c r="E988" s="12">
        <f t="shared" si="45"/>
        <v>4000</v>
      </c>
      <c r="F988" s="13">
        <f t="shared" si="46"/>
        <v>4000</v>
      </c>
      <c r="G988" s="14">
        <f>Data_input!$F988*IF(Data_input!$E988&lt;3000,70%,60%)</f>
        <v>2400</v>
      </c>
      <c r="H988" s="14">
        <f>Data_input!$F988*10%</f>
        <v>400</v>
      </c>
      <c r="I988" s="14">
        <f>Data_input!$F988*10%</f>
        <v>400</v>
      </c>
      <c r="J988" s="14">
        <f>SUM(Table1[[#This Row],[COGS]:[OPERATIONAL COST]])</f>
        <v>3200</v>
      </c>
      <c r="K988" s="14">
        <f>Data_input!$F988-Data_input!$G988-Data_input!$H988-Data_input!$I988</f>
        <v>800</v>
      </c>
      <c r="L988" s="15" t="s">
        <v>2945</v>
      </c>
      <c r="M988" s="16" t="str">
        <f>TEXT(Table1[[#This Row],[DATE]],"mmm")</f>
        <v>Apr</v>
      </c>
      <c r="N988" s="7">
        <f t="shared" si="47"/>
        <v>2022</v>
      </c>
      <c r="O988" s="7">
        <f>IF(COUNTIF(B$4:$B988,B988)=1,1,0)</f>
        <v>1</v>
      </c>
      <c r="P988" s="8" t="s">
        <v>2919</v>
      </c>
      <c r="Q988" s="9"/>
    </row>
    <row r="989" spans="1:17" x14ac:dyDescent="0.25">
      <c r="A989" s="17">
        <v>44664</v>
      </c>
      <c r="B989" s="11" t="s">
        <v>821</v>
      </c>
      <c r="C989" s="11" t="s">
        <v>2920</v>
      </c>
      <c r="D989" s="7">
        <v>2</v>
      </c>
      <c r="E989" s="12">
        <f t="shared" si="45"/>
        <v>1000</v>
      </c>
      <c r="F989" s="13">
        <f t="shared" si="46"/>
        <v>2000</v>
      </c>
      <c r="G989" s="14">
        <f>Data_input!$F989*IF(Data_input!$E989&lt;3000,70%,60%)</f>
        <v>1400</v>
      </c>
      <c r="H989" s="14">
        <f>Data_input!$F989*10%</f>
        <v>200</v>
      </c>
      <c r="I989" s="14">
        <f>Data_input!$F989*10%</f>
        <v>200</v>
      </c>
      <c r="J989" s="14">
        <f>SUM(Table1[[#This Row],[COGS]:[OPERATIONAL COST]])</f>
        <v>1800</v>
      </c>
      <c r="K989" s="14">
        <f>Data_input!$F989-Data_input!$G989-Data_input!$H989-Data_input!$I989</f>
        <v>200</v>
      </c>
      <c r="L989" s="8" t="s">
        <v>2945</v>
      </c>
      <c r="M989" s="16" t="str">
        <f>TEXT(Table1[[#This Row],[DATE]],"mmm")</f>
        <v>Apr</v>
      </c>
      <c r="N989" s="7">
        <f t="shared" si="47"/>
        <v>2022</v>
      </c>
      <c r="O989" s="7">
        <f>IF(COUNTIF(B$4:$B989,B989)=1,1,0)</f>
        <v>1</v>
      </c>
      <c r="P989" s="8" t="s">
        <v>2919</v>
      </c>
      <c r="Q989" s="9"/>
    </row>
    <row r="990" spans="1:17" x14ac:dyDescent="0.25">
      <c r="A990" s="17">
        <v>44664</v>
      </c>
      <c r="B990" s="11" t="s">
        <v>821</v>
      </c>
      <c r="C990" s="11" t="s">
        <v>2923</v>
      </c>
      <c r="D990" s="7">
        <v>5</v>
      </c>
      <c r="E990" s="12">
        <f t="shared" si="45"/>
        <v>2500</v>
      </c>
      <c r="F990" s="13">
        <f t="shared" si="46"/>
        <v>12500</v>
      </c>
      <c r="G990" s="14">
        <f>Data_input!$F990*IF(Data_input!$E990&lt;3000,70%,60%)</f>
        <v>8750</v>
      </c>
      <c r="H990" s="14">
        <f>Data_input!$F990*10%</f>
        <v>1250</v>
      </c>
      <c r="I990" s="14">
        <f>Data_input!$F990*10%</f>
        <v>1250</v>
      </c>
      <c r="J990" s="14">
        <f>SUM(Table1[[#This Row],[COGS]:[OPERATIONAL COST]])</f>
        <v>11250</v>
      </c>
      <c r="K990" s="14">
        <f>Data_input!$F990-Data_input!$G990-Data_input!$H990-Data_input!$I990</f>
        <v>1250</v>
      </c>
      <c r="L990" s="15" t="s">
        <v>2945</v>
      </c>
      <c r="M990" s="16" t="str">
        <f>TEXT(Table1[[#This Row],[DATE]],"mmm")</f>
        <v>Apr</v>
      </c>
      <c r="N990" s="7">
        <f t="shared" si="47"/>
        <v>2022</v>
      </c>
      <c r="O990" s="7">
        <f>IF(COUNTIF(B$4:$B990,B990)=1,1,0)</f>
        <v>0</v>
      </c>
      <c r="P990" s="8" t="s">
        <v>2919</v>
      </c>
      <c r="Q990" s="9"/>
    </row>
    <row r="991" spans="1:17" x14ac:dyDescent="0.25">
      <c r="A991" s="17">
        <v>44664</v>
      </c>
      <c r="B991" s="11" t="s">
        <v>821</v>
      </c>
      <c r="C991" s="11" t="s">
        <v>2924</v>
      </c>
      <c r="D991" s="7">
        <v>1</v>
      </c>
      <c r="E991" s="12">
        <f t="shared" si="45"/>
        <v>3500</v>
      </c>
      <c r="F991" s="13">
        <f t="shared" si="46"/>
        <v>3500</v>
      </c>
      <c r="G991" s="14">
        <f>Data_input!$F991*IF(Data_input!$E991&lt;3000,70%,60%)</f>
        <v>2100</v>
      </c>
      <c r="H991" s="14">
        <f>Data_input!$F991*10%</f>
        <v>350</v>
      </c>
      <c r="I991" s="14">
        <f>Data_input!$F991*10%</f>
        <v>350</v>
      </c>
      <c r="J991" s="14">
        <f>SUM(Table1[[#This Row],[COGS]:[OPERATIONAL COST]])</f>
        <v>2800</v>
      </c>
      <c r="K991" s="14">
        <f>Data_input!$F991-Data_input!$G991-Data_input!$H991-Data_input!$I991</f>
        <v>700</v>
      </c>
      <c r="L991" s="8" t="s">
        <v>2945</v>
      </c>
      <c r="M991" s="16" t="str">
        <f>TEXT(Table1[[#This Row],[DATE]],"mmm")</f>
        <v>Apr</v>
      </c>
      <c r="N991" s="7">
        <f t="shared" si="47"/>
        <v>2022</v>
      </c>
      <c r="O991" s="7">
        <f>IF(COUNTIF(B$4:$B991,B991)=1,1,0)</f>
        <v>0</v>
      </c>
      <c r="P991" s="8" t="s">
        <v>2919</v>
      </c>
      <c r="Q991" s="9"/>
    </row>
    <row r="992" spans="1:17" x14ac:dyDescent="0.25">
      <c r="A992" s="17">
        <v>44665</v>
      </c>
      <c r="B992" s="11" t="s">
        <v>822</v>
      </c>
      <c r="C992" s="11" t="s">
        <v>2925</v>
      </c>
      <c r="D992" s="7">
        <v>8</v>
      </c>
      <c r="E992" s="12">
        <f t="shared" si="45"/>
        <v>1200</v>
      </c>
      <c r="F992" s="13">
        <f t="shared" si="46"/>
        <v>9600</v>
      </c>
      <c r="G992" s="14">
        <f>Data_input!$F992*IF(Data_input!$E992&lt;3000,70%,60%)</f>
        <v>6720</v>
      </c>
      <c r="H992" s="14">
        <f>Data_input!$F992*10%</f>
        <v>960</v>
      </c>
      <c r="I992" s="14">
        <f>Data_input!$F992*10%</f>
        <v>960</v>
      </c>
      <c r="J992" s="14">
        <f>SUM(Table1[[#This Row],[COGS]:[OPERATIONAL COST]])</f>
        <v>8640</v>
      </c>
      <c r="K992" s="14">
        <f>Data_input!$F992-Data_input!$G992-Data_input!$H992-Data_input!$I992</f>
        <v>960</v>
      </c>
      <c r="L992" s="15" t="s">
        <v>2948</v>
      </c>
      <c r="M992" s="16" t="str">
        <f>TEXT(Table1[[#This Row],[DATE]],"mmm")</f>
        <v>Apr</v>
      </c>
      <c r="N992" s="7">
        <f t="shared" si="47"/>
        <v>2022</v>
      </c>
      <c r="O992" s="7">
        <f>IF(COUNTIF(B$4:$B992,B992)=1,1,0)</f>
        <v>1</v>
      </c>
      <c r="P992" s="8" t="s">
        <v>2919</v>
      </c>
      <c r="Q992" s="9"/>
    </row>
    <row r="993" spans="1:17" x14ac:dyDescent="0.25">
      <c r="A993" s="17">
        <v>44665</v>
      </c>
      <c r="B993" s="11" t="s">
        <v>823</v>
      </c>
      <c r="C993" s="11" t="s">
        <v>2926</v>
      </c>
      <c r="D993" s="7">
        <v>45</v>
      </c>
      <c r="E993" s="12">
        <f t="shared" si="45"/>
        <v>450</v>
      </c>
      <c r="F993" s="13">
        <f t="shared" si="46"/>
        <v>20250</v>
      </c>
      <c r="G993" s="14">
        <f>Data_input!$F993*IF(Data_input!$E993&lt;3000,70%,60%)</f>
        <v>14175</v>
      </c>
      <c r="H993" s="14">
        <f>Data_input!$F993*10%</f>
        <v>2025</v>
      </c>
      <c r="I993" s="14">
        <f>Data_input!$F993*10%</f>
        <v>2025</v>
      </c>
      <c r="J993" s="14">
        <f>SUM(Table1[[#This Row],[COGS]:[OPERATIONAL COST]])</f>
        <v>18225</v>
      </c>
      <c r="K993" s="14">
        <f>Data_input!$F993-Data_input!$G993-Data_input!$H993-Data_input!$I993</f>
        <v>2025</v>
      </c>
      <c r="L993" s="8" t="s">
        <v>2944</v>
      </c>
      <c r="M993" s="16" t="str">
        <f>TEXT(Table1[[#This Row],[DATE]],"mmm")</f>
        <v>Apr</v>
      </c>
      <c r="N993" s="7">
        <f t="shared" si="47"/>
        <v>2022</v>
      </c>
      <c r="O993" s="7">
        <f>IF(COUNTIF(B$4:$B993,B993)=1,1,0)</f>
        <v>1</v>
      </c>
      <c r="P993" s="8" t="s">
        <v>2919</v>
      </c>
      <c r="Q993" s="9"/>
    </row>
    <row r="994" spans="1:17" x14ac:dyDescent="0.25">
      <c r="A994" s="17">
        <v>44665</v>
      </c>
      <c r="B994" s="11" t="s">
        <v>824</v>
      </c>
      <c r="C994" s="11" t="s">
        <v>2927</v>
      </c>
      <c r="D994" s="7">
        <v>10</v>
      </c>
      <c r="E994" s="12">
        <f t="shared" si="45"/>
        <v>500</v>
      </c>
      <c r="F994" s="13">
        <f t="shared" si="46"/>
        <v>5000</v>
      </c>
      <c r="G994" s="14">
        <f>Data_input!$F994*IF(Data_input!$E994&lt;3000,70%,60%)</f>
        <v>3500</v>
      </c>
      <c r="H994" s="14">
        <f>Data_input!$F994*10%</f>
        <v>500</v>
      </c>
      <c r="I994" s="14">
        <f>Data_input!$F994*10%</f>
        <v>500</v>
      </c>
      <c r="J994" s="14">
        <f>SUM(Table1[[#This Row],[COGS]:[OPERATIONAL COST]])</f>
        <v>4500</v>
      </c>
      <c r="K994" s="14">
        <f>Data_input!$F994-Data_input!$G994-Data_input!$H994-Data_input!$I994</f>
        <v>500</v>
      </c>
      <c r="L994" s="15" t="s">
        <v>2946</v>
      </c>
      <c r="M994" s="16" t="str">
        <f>TEXT(Table1[[#This Row],[DATE]],"mmm")</f>
        <v>Apr</v>
      </c>
      <c r="N994" s="7">
        <f t="shared" si="47"/>
        <v>2022</v>
      </c>
      <c r="O994" s="7">
        <f>IF(COUNTIF(B$4:$B994,B994)=1,1,0)</f>
        <v>1</v>
      </c>
      <c r="P994" s="8" t="s">
        <v>2919</v>
      </c>
      <c r="Q994" s="9"/>
    </row>
    <row r="995" spans="1:17" x14ac:dyDescent="0.25">
      <c r="A995" s="17">
        <v>44665</v>
      </c>
      <c r="B995" s="11" t="s">
        <v>825</v>
      </c>
      <c r="C995" s="11" t="s">
        <v>2928</v>
      </c>
      <c r="D995" s="7">
        <v>2</v>
      </c>
      <c r="E995" s="12">
        <f t="shared" si="45"/>
        <v>1000</v>
      </c>
      <c r="F995" s="13">
        <f t="shared" si="46"/>
        <v>2000</v>
      </c>
      <c r="G995" s="14">
        <f>Data_input!$F995*IF(Data_input!$E995&lt;3000,70%,60%)</f>
        <v>1400</v>
      </c>
      <c r="H995" s="14">
        <f>Data_input!$F995*10%</f>
        <v>200</v>
      </c>
      <c r="I995" s="14">
        <f>Data_input!$F995*10%</f>
        <v>200</v>
      </c>
      <c r="J995" s="14">
        <f>SUM(Table1[[#This Row],[COGS]:[OPERATIONAL COST]])</f>
        <v>1800</v>
      </c>
      <c r="K995" s="14">
        <f>Data_input!$F995-Data_input!$G995-Data_input!$H995-Data_input!$I995</f>
        <v>200</v>
      </c>
      <c r="L995" s="8" t="s">
        <v>2947</v>
      </c>
      <c r="M995" s="16" t="str">
        <f>TEXT(Table1[[#This Row],[DATE]],"mmm")</f>
        <v>Apr</v>
      </c>
      <c r="N995" s="7">
        <f t="shared" si="47"/>
        <v>2022</v>
      </c>
      <c r="O995" s="7">
        <f>IF(COUNTIF(B$4:$B995,B995)=1,1,0)</f>
        <v>1</v>
      </c>
      <c r="P995" s="8" t="s">
        <v>2919</v>
      </c>
      <c r="Q995" s="9"/>
    </row>
    <row r="996" spans="1:17" x14ac:dyDescent="0.25">
      <c r="A996" s="17">
        <v>44665</v>
      </c>
      <c r="B996" s="11" t="s">
        <v>826</v>
      </c>
      <c r="C996" s="11" t="s">
        <v>2929</v>
      </c>
      <c r="D996" s="7">
        <v>3</v>
      </c>
      <c r="E996" s="12">
        <f t="shared" si="45"/>
        <v>3200</v>
      </c>
      <c r="F996" s="13">
        <f t="shared" si="46"/>
        <v>9600</v>
      </c>
      <c r="G996" s="14">
        <f>Data_input!$F996*IF(Data_input!$E996&lt;3000,70%,60%)</f>
        <v>5760</v>
      </c>
      <c r="H996" s="14">
        <f>Data_input!$F996*10%</f>
        <v>960</v>
      </c>
      <c r="I996" s="14">
        <f>Data_input!$F996*10%</f>
        <v>960</v>
      </c>
      <c r="J996" s="14">
        <f>SUM(Table1[[#This Row],[COGS]:[OPERATIONAL COST]])</f>
        <v>7680</v>
      </c>
      <c r="K996" s="14">
        <f>Data_input!$F996-Data_input!$G996-Data_input!$H996-Data_input!$I996</f>
        <v>1920</v>
      </c>
      <c r="L996" s="15" t="s">
        <v>2945</v>
      </c>
      <c r="M996" s="16" t="str">
        <f>TEXT(Table1[[#This Row],[DATE]],"mmm")</f>
        <v>Apr</v>
      </c>
      <c r="N996" s="7">
        <f t="shared" si="47"/>
        <v>2022</v>
      </c>
      <c r="O996" s="7">
        <f>IF(COUNTIF(B$4:$B996,B996)=1,1,0)</f>
        <v>1</v>
      </c>
      <c r="P996" s="8" t="s">
        <v>2919</v>
      </c>
      <c r="Q996" s="9"/>
    </row>
    <row r="997" spans="1:17" x14ac:dyDescent="0.25">
      <c r="A997" s="17">
        <v>44665</v>
      </c>
      <c r="B997" s="11" t="s">
        <v>827</v>
      </c>
      <c r="C997" s="11" t="s">
        <v>2930</v>
      </c>
      <c r="D997" s="7">
        <v>1</v>
      </c>
      <c r="E997" s="12">
        <f t="shared" si="45"/>
        <v>4000</v>
      </c>
      <c r="F997" s="13">
        <f t="shared" si="46"/>
        <v>4000</v>
      </c>
      <c r="G997" s="14">
        <f>Data_input!$F997*IF(Data_input!$E997&lt;3000,70%,60%)</f>
        <v>2400</v>
      </c>
      <c r="H997" s="14">
        <f>Data_input!$F997*10%</f>
        <v>400</v>
      </c>
      <c r="I997" s="14">
        <f>Data_input!$F997*10%</f>
        <v>400</v>
      </c>
      <c r="J997" s="14">
        <f>SUM(Table1[[#This Row],[COGS]:[OPERATIONAL COST]])</f>
        <v>3200</v>
      </c>
      <c r="K997" s="14">
        <f>Data_input!$F997-Data_input!$G997-Data_input!$H997-Data_input!$I997</f>
        <v>800</v>
      </c>
      <c r="L997" s="8" t="s">
        <v>2943</v>
      </c>
      <c r="M997" s="16" t="str">
        <f>TEXT(Table1[[#This Row],[DATE]],"mmm")</f>
        <v>Apr</v>
      </c>
      <c r="N997" s="7">
        <f t="shared" si="47"/>
        <v>2022</v>
      </c>
      <c r="O997" s="7">
        <f>IF(COUNTIF(B$4:$B997,B997)=1,1,0)</f>
        <v>1</v>
      </c>
      <c r="P997" s="8" t="s">
        <v>2918</v>
      </c>
      <c r="Q997" s="9"/>
    </row>
    <row r="998" spans="1:17" x14ac:dyDescent="0.25">
      <c r="A998" s="17">
        <v>44665</v>
      </c>
      <c r="B998" s="11" t="s">
        <v>828</v>
      </c>
      <c r="C998" s="11" t="s">
        <v>2930</v>
      </c>
      <c r="D998" s="7">
        <v>1</v>
      </c>
      <c r="E998" s="12">
        <f t="shared" si="45"/>
        <v>4000</v>
      </c>
      <c r="F998" s="13">
        <f t="shared" si="46"/>
        <v>4000</v>
      </c>
      <c r="G998" s="14">
        <f>Data_input!$F998*IF(Data_input!$E998&lt;3000,70%,60%)</f>
        <v>2400</v>
      </c>
      <c r="H998" s="14">
        <f>Data_input!$F998*10%</f>
        <v>400</v>
      </c>
      <c r="I998" s="14">
        <f>Data_input!$F998*10%</f>
        <v>400</v>
      </c>
      <c r="J998" s="14">
        <f>SUM(Table1[[#This Row],[COGS]:[OPERATIONAL COST]])</f>
        <v>3200</v>
      </c>
      <c r="K998" s="14">
        <f>Data_input!$F998-Data_input!$G998-Data_input!$H998-Data_input!$I998</f>
        <v>800</v>
      </c>
      <c r="L998" s="15" t="s">
        <v>2948</v>
      </c>
      <c r="M998" s="16" t="str">
        <f>TEXT(Table1[[#This Row],[DATE]],"mmm")</f>
        <v>Apr</v>
      </c>
      <c r="N998" s="7">
        <f t="shared" si="47"/>
        <v>2022</v>
      </c>
      <c r="O998" s="7">
        <f>IF(COUNTIF(B$4:$B998,B998)=1,1,0)</f>
        <v>1</v>
      </c>
      <c r="P998" s="8" t="s">
        <v>2919</v>
      </c>
      <c r="Q998" s="9"/>
    </row>
    <row r="999" spans="1:17" x14ac:dyDescent="0.25">
      <c r="A999" s="17">
        <v>44665</v>
      </c>
      <c r="B999" s="11" t="s">
        <v>829</v>
      </c>
      <c r="C999" s="11" t="s">
        <v>2930</v>
      </c>
      <c r="D999" s="7">
        <v>1</v>
      </c>
      <c r="E999" s="12">
        <f t="shared" si="45"/>
        <v>4000</v>
      </c>
      <c r="F999" s="13">
        <f t="shared" si="46"/>
        <v>4000</v>
      </c>
      <c r="G999" s="14">
        <f>Data_input!$F999*IF(Data_input!$E999&lt;3000,70%,60%)</f>
        <v>2400</v>
      </c>
      <c r="H999" s="14">
        <f>Data_input!$F999*10%</f>
        <v>400</v>
      </c>
      <c r="I999" s="14">
        <f>Data_input!$F999*10%</f>
        <v>400</v>
      </c>
      <c r="J999" s="14">
        <f>SUM(Table1[[#This Row],[COGS]:[OPERATIONAL COST]])</f>
        <v>3200</v>
      </c>
      <c r="K999" s="14">
        <f>Data_input!$F999-Data_input!$G999-Data_input!$H999-Data_input!$I999</f>
        <v>800</v>
      </c>
      <c r="L999" s="8" t="s">
        <v>2944</v>
      </c>
      <c r="M999" s="16" t="str">
        <f>TEXT(Table1[[#This Row],[DATE]],"mmm")</f>
        <v>Apr</v>
      </c>
      <c r="N999" s="7">
        <f t="shared" si="47"/>
        <v>2022</v>
      </c>
      <c r="O999" s="7">
        <f>IF(COUNTIF(B$4:$B999,B999)=1,1,0)</f>
        <v>1</v>
      </c>
      <c r="P999" s="8" t="s">
        <v>2919</v>
      </c>
      <c r="Q999" s="9"/>
    </row>
    <row r="1000" spans="1:17" x14ac:dyDescent="0.25">
      <c r="A1000" s="17">
        <v>44666</v>
      </c>
      <c r="B1000" s="11" t="s">
        <v>830</v>
      </c>
      <c r="C1000" s="11" t="s">
        <v>2924</v>
      </c>
      <c r="D1000" s="7">
        <v>1</v>
      </c>
      <c r="E1000" s="12">
        <f t="shared" si="45"/>
        <v>3500</v>
      </c>
      <c r="F1000" s="13">
        <f t="shared" si="46"/>
        <v>3500</v>
      </c>
      <c r="G1000" s="14">
        <f>Data_input!$F1000*IF(Data_input!$E1000&lt;3000,70%,60%)</f>
        <v>2100</v>
      </c>
      <c r="H1000" s="14">
        <f>Data_input!$F1000*10%</f>
        <v>350</v>
      </c>
      <c r="I1000" s="14">
        <f>Data_input!$F1000*10%</f>
        <v>350</v>
      </c>
      <c r="J1000" s="14">
        <f>SUM(Table1[[#This Row],[COGS]:[OPERATIONAL COST]])</f>
        <v>2800</v>
      </c>
      <c r="K1000" s="14">
        <f>Data_input!$F1000-Data_input!$G1000-Data_input!$H1000-Data_input!$I1000</f>
        <v>700</v>
      </c>
      <c r="L1000" s="15" t="s">
        <v>2945</v>
      </c>
      <c r="M1000" s="16" t="str">
        <f>TEXT(Table1[[#This Row],[DATE]],"mmm")</f>
        <v>Apr</v>
      </c>
      <c r="N1000" s="7">
        <f t="shared" si="47"/>
        <v>2022</v>
      </c>
      <c r="O1000" s="7">
        <f>IF(COUNTIF(B$4:$B1000,B1000)=1,1,0)</f>
        <v>1</v>
      </c>
      <c r="P1000" s="8" t="s">
        <v>2919</v>
      </c>
      <c r="Q1000" s="9"/>
    </row>
    <row r="1001" spans="1:17" x14ac:dyDescent="0.25">
      <c r="A1001" s="17">
        <v>44666</v>
      </c>
      <c r="B1001" s="11" t="s">
        <v>831</v>
      </c>
      <c r="C1001" s="11" t="s">
        <v>2925</v>
      </c>
      <c r="D1001" s="7">
        <v>1</v>
      </c>
      <c r="E1001" s="12">
        <f t="shared" si="45"/>
        <v>1200</v>
      </c>
      <c r="F1001" s="13">
        <f t="shared" si="46"/>
        <v>1200</v>
      </c>
      <c r="G1001" s="14">
        <f>Data_input!$F1001*IF(Data_input!$E1001&lt;3000,70%,60%)</f>
        <v>840</v>
      </c>
      <c r="H1001" s="14">
        <f>Data_input!$F1001*10%</f>
        <v>120</v>
      </c>
      <c r="I1001" s="14">
        <f>Data_input!$F1001*10%</f>
        <v>120</v>
      </c>
      <c r="J1001" s="14">
        <f>SUM(Table1[[#This Row],[COGS]:[OPERATIONAL COST]])</f>
        <v>1080</v>
      </c>
      <c r="K1001" s="14">
        <f>Data_input!$F1001-Data_input!$G1001-Data_input!$H1001-Data_input!$I1001</f>
        <v>120</v>
      </c>
      <c r="L1001" s="8" t="s">
        <v>2943</v>
      </c>
      <c r="M1001" s="16" t="str">
        <f>TEXT(Table1[[#This Row],[DATE]],"mmm")</f>
        <v>Apr</v>
      </c>
      <c r="N1001" s="7">
        <f t="shared" si="47"/>
        <v>2022</v>
      </c>
      <c r="O1001" s="7">
        <f>IF(COUNTIF(B$4:$B1001,B1001)=1,1,0)</f>
        <v>1</v>
      </c>
      <c r="P1001" s="8" t="s">
        <v>2919</v>
      </c>
      <c r="Q1001" s="9"/>
    </row>
    <row r="1002" spans="1:17" x14ac:dyDescent="0.25">
      <c r="A1002" s="17">
        <v>44666</v>
      </c>
      <c r="B1002" s="11" t="s">
        <v>832</v>
      </c>
      <c r="C1002" s="11" t="s">
        <v>2926</v>
      </c>
      <c r="D1002" s="7">
        <v>2</v>
      </c>
      <c r="E1002" s="12">
        <f t="shared" si="45"/>
        <v>450</v>
      </c>
      <c r="F1002" s="13">
        <f t="shared" si="46"/>
        <v>900</v>
      </c>
      <c r="G1002" s="14">
        <f>Data_input!$F1002*IF(Data_input!$E1002&lt;3000,70%,60%)</f>
        <v>630</v>
      </c>
      <c r="H1002" s="14">
        <f>Data_input!$F1002*10%</f>
        <v>90</v>
      </c>
      <c r="I1002" s="14">
        <f>Data_input!$F1002*10%</f>
        <v>90</v>
      </c>
      <c r="J1002" s="14">
        <f>SUM(Table1[[#This Row],[COGS]:[OPERATIONAL COST]])</f>
        <v>810</v>
      </c>
      <c r="K1002" s="14">
        <f>Data_input!$F1002-Data_input!$G1002-Data_input!$H1002-Data_input!$I1002</f>
        <v>90</v>
      </c>
      <c r="L1002" s="15" t="s">
        <v>2948</v>
      </c>
      <c r="M1002" s="16" t="str">
        <f>TEXT(Table1[[#This Row],[DATE]],"mmm")</f>
        <v>Apr</v>
      </c>
      <c r="N1002" s="7">
        <f t="shared" si="47"/>
        <v>2022</v>
      </c>
      <c r="O1002" s="7">
        <f>IF(COUNTIF(B$4:$B1002,B1002)=1,1,0)</f>
        <v>1</v>
      </c>
      <c r="P1002" s="8" t="s">
        <v>2919</v>
      </c>
      <c r="Q1002" s="9"/>
    </row>
    <row r="1003" spans="1:17" x14ac:dyDescent="0.25">
      <c r="A1003" s="17">
        <v>44666</v>
      </c>
      <c r="B1003" s="11" t="s">
        <v>833</v>
      </c>
      <c r="C1003" s="11" t="s">
        <v>2927</v>
      </c>
      <c r="D1003" s="7">
        <v>2</v>
      </c>
      <c r="E1003" s="12">
        <f t="shared" si="45"/>
        <v>500</v>
      </c>
      <c r="F1003" s="13">
        <f t="shared" si="46"/>
        <v>1000</v>
      </c>
      <c r="G1003" s="14">
        <f>Data_input!$F1003*IF(Data_input!$E1003&lt;3000,70%,60%)</f>
        <v>700</v>
      </c>
      <c r="H1003" s="14">
        <f>Data_input!$F1003*10%</f>
        <v>100</v>
      </c>
      <c r="I1003" s="14">
        <f>Data_input!$F1003*10%</f>
        <v>100</v>
      </c>
      <c r="J1003" s="14">
        <f>SUM(Table1[[#This Row],[COGS]:[OPERATIONAL COST]])</f>
        <v>900</v>
      </c>
      <c r="K1003" s="14">
        <f>Data_input!$F1003-Data_input!$G1003-Data_input!$H1003-Data_input!$I1003</f>
        <v>100</v>
      </c>
      <c r="L1003" s="8" t="s">
        <v>2944</v>
      </c>
      <c r="M1003" s="16" t="str">
        <f>TEXT(Table1[[#This Row],[DATE]],"mmm")</f>
        <v>Apr</v>
      </c>
      <c r="N1003" s="7">
        <f t="shared" si="47"/>
        <v>2022</v>
      </c>
      <c r="O1003" s="7">
        <f>IF(COUNTIF(B$4:$B1003,B1003)=1,1,0)</f>
        <v>1</v>
      </c>
      <c r="P1003" s="8" t="s">
        <v>2919</v>
      </c>
      <c r="Q1003" s="9"/>
    </row>
    <row r="1004" spans="1:17" x14ac:dyDescent="0.25">
      <c r="A1004" s="17">
        <v>44666</v>
      </c>
      <c r="B1004" s="11" t="s">
        <v>834</v>
      </c>
      <c r="C1004" s="11" t="s">
        <v>2928</v>
      </c>
      <c r="D1004" s="7">
        <v>3</v>
      </c>
      <c r="E1004" s="12">
        <f t="shared" si="45"/>
        <v>1000</v>
      </c>
      <c r="F1004" s="13">
        <f t="shared" si="46"/>
        <v>3000</v>
      </c>
      <c r="G1004" s="14">
        <f>Data_input!$F1004*IF(Data_input!$E1004&lt;3000,70%,60%)</f>
        <v>2100</v>
      </c>
      <c r="H1004" s="14">
        <f>Data_input!$F1004*10%</f>
        <v>300</v>
      </c>
      <c r="I1004" s="14">
        <f>Data_input!$F1004*10%</f>
        <v>300</v>
      </c>
      <c r="J1004" s="14">
        <f>SUM(Table1[[#This Row],[COGS]:[OPERATIONAL COST]])</f>
        <v>2700</v>
      </c>
      <c r="K1004" s="14">
        <f>Data_input!$F1004-Data_input!$G1004-Data_input!$H1004-Data_input!$I1004</f>
        <v>300</v>
      </c>
      <c r="L1004" s="15" t="s">
        <v>2945</v>
      </c>
      <c r="M1004" s="16" t="str">
        <f>TEXT(Table1[[#This Row],[DATE]],"mmm")</f>
        <v>Apr</v>
      </c>
      <c r="N1004" s="7">
        <f t="shared" si="47"/>
        <v>2022</v>
      </c>
      <c r="O1004" s="7">
        <f>IF(COUNTIF(B$4:$B1004,B1004)=1,1,0)</f>
        <v>1</v>
      </c>
      <c r="P1004" s="8" t="s">
        <v>2918</v>
      </c>
      <c r="Q1004" s="9"/>
    </row>
    <row r="1005" spans="1:17" x14ac:dyDescent="0.25">
      <c r="A1005" s="17">
        <v>44666</v>
      </c>
      <c r="B1005" s="11" t="s">
        <v>835</v>
      </c>
      <c r="C1005" s="11" t="s">
        <v>2928</v>
      </c>
      <c r="D1005" s="7">
        <v>8</v>
      </c>
      <c r="E1005" s="12">
        <f t="shared" si="45"/>
        <v>1000</v>
      </c>
      <c r="F1005" s="13">
        <f t="shared" si="46"/>
        <v>8000</v>
      </c>
      <c r="G1005" s="14">
        <f>Data_input!$F1005*IF(Data_input!$E1005&lt;3000,70%,60%)</f>
        <v>5600</v>
      </c>
      <c r="H1005" s="14">
        <f>Data_input!$F1005*10%</f>
        <v>800</v>
      </c>
      <c r="I1005" s="14">
        <f>Data_input!$F1005*10%</f>
        <v>800</v>
      </c>
      <c r="J1005" s="14">
        <f>SUM(Table1[[#This Row],[COGS]:[OPERATIONAL COST]])</f>
        <v>7200</v>
      </c>
      <c r="K1005" s="14">
        <f>Data_input!$F1005-Data_input!$G1005-Data_input!$H1005-Data_input!$I1005</f>
        <v>800</v>
      </c>
      <c r="L1005" s="8" t="s">
        <v>2943</v>
      </c>
      <c r="M1005" s="16" t="str">
        <f>TEXT(Table1[[#This Row],[DATE]],"mmm")</f>
        <v>Apr</v>
      </c>
      <c r="N1005" s="7">
        <f t="shared" si="47"/>
        <v>2022</v>
      </c>
      <c r="O1005" s="7">
        <f>IF(COUNTIF(B$4:$B1005,B1005)=1,1,0)</f>
        <v>1</v>
      </c>
      <c r="P1005" s="8" t="s">
        <v>2919</v>
      </c>
      <c r="Q1005" s="9"/>
    </row>
    <row r="1006" spans="1:17" x14ac:dyDescent="0.25">
      <c r="A1006" s="17">
        <v>44666</v>
      </c>
      <c r="B1006" s="11" t="s">
        <v>836</v>
      </c>
      <c r="C1006" s="11" t="s">
        <v>2930</v>
      </c>
      <c r="D1006" s="7">
        <v>1</v>
      </c>
      <c r="E1006" s="12">
        <f t="shared" si="45"/>
        <v>4000</v>
      </c>
      <c r="F1006" s="13">
        <f t="shared" si="46"/>
        <v>4000</v>
      </c>
      <c r="G1006" s="14">
        <f>Data_input!$F1006*IF(Data_input!$E1006&lt;3000,70%,60%)</f>
        <v>2400</v>
      </c>
      <c r="H1006" s="14">
        <f>Data_input!$F1006*10%</f>
        <v>400</v>
      </c>
      <c r="I1006" s="14">
        <f>Data_input!$F1006*10%</f>
        <v>400</v>
      </c>
      <c r="J1006" s="14">
        <f>SUM(Table1[[#This Row],[COGS]:[OPERATIONAL COST]])</f>
        <v>3200</v>
      </c>
      <c r="K1006" s="14">
        <f>Data_input!$F1006-Data_input!$G1006-Data_input!$H1006-Data_input!$I1006</f>
        <v>800</v>
      </c>
      <c r="L1006" s="15" t="s">
        <v>2948</v>
      </c>
      <c r="M1006" s="16" t="str">
        <f>TEXT(Table1[[#This Row],[DATE]],"mmm")</f>
        <v>Apr</v>
      </c>
      <c r="N1006" s="7">
        <f t="shared" si="47"/>
        <v>2022</v>
      </c>
      <c r="O1006" s="7">
        <f>IF(COUNTIF(B$4:$B1006,B1006)=1,1,0)</f>
        <v>1</v>
      </c>
      <c r="P1006" s="8" t="s">
        <v>2919</v>
      </c>
      <c r="Q1006" s="9"/>
    </row>
    <row r="1007" spans="1:17" x14ac:dyDescent="0.25">
      <c r="A1007" s="17">
        <v>44666</v>
      </c>
      <c r="B1007" s="11" t="s">
        <v>837</v>
      </c>
      <c r="C1007" s="11" t="s">
        <v>2920</v>
      </c>
      <c r="D1007" s="7">
        <v>1</v>
      </c>
      <c r="E1007" s="12">
        <f t="shared" si="45"/>
        <v>1000</v>
      </c>
      <c r="F1007" s="13">
        <f t="shared" si="46"/>
        <v>1000</v>
      </c>
      <c r="G1007" s="14">
        <f>Data_input!$F1007*IF(Data_input!$E1007&lt;3000,70%,60%)</f>
        <v>700</v>
      </c>
      <c r="H1007" s="14">
        <f>Data_input!$F1007*10%</f>
        <v>100</v>
      </c>
      <c r="I1007" s="14">
        <f>Data_input!$F1007*10%</f>
        <v>100</v>
      </c>
      <c r="J1007" s="14">
        <f>SUM(Table1[[#This Row],[COGS]:[OPERATIONAL COST]])</f>
        <v>900</v>
      </c>
      <c r="K1007" s="14">
        <f>Data_input!$F1007-Data_input!$G1007-Data_input!$H1007-Data_input!$I1007</f>
        <v>100</v>
      </c>
      <c r="L1007" s="8" t="s">
        <v>2944</v>
      </c>
      <c r="M1007" s="16" t="str">
        <f>TEXT(Table1[[#This Row],[DATE]],"mmm")</f>
        <v>Apr</v>
      </c>
      <c r="N1007" s="7">
        <f t="shared" si="47"/>
        <v>2022</v>
      </c>
      <c r="O1007" s="7">
        <f>IF(COUNTIF(B$4:$B1007,B1007)=1,1,0)</f>
        <v>1</v>
      </c>
      <c r="P1007" s="8" t="s">
        <v>2919</v>
      </c>
      <c r="Q1007" s="9"/>
    </row>
    <row r="1008" spans="1:17" x14ac:dyDescent="0.25">
      <c r="A1008" s="17">
        <v>44666</v>
      </c>
      <c r="B1008" s="11" t="s">
        <v>837</v>
      </c>
      <c r="C1008" s="11" t="s">
        <v>2923</v>
      </c>
      <c r="D1008" s="7">
        <v>3</v>
      </c>
      <c r="E1008" s="12">
        <f t="shared" si="45"/>
        <v>2500</v>
      </c>
      <c r="F1008" s="13">
        <f t="shared" si="46"/>
        <v>7500</v>
      </c>
      <c r="G1008" s="14">
        <f>Data_input!$F1008*IF(Data_input!$E1008&lt;3000,70%,60%)</f>
        <v>5250</v>
      </c>
      <c r="H1008" s="14">
        <f>Data_input!$F1008*10%</f>
        <v>750</v>
      </c>
      <c r="I1008" s="14">
        <f>Data_input!$F1008*10%</f>
        <v>750</v>
      </c>
      <c r="J1008" s="14">
        <f>SUM(Table1[[#This Row],[COGS]:[OPERATIONAL COST]])</f>
        <v>6750</v>
      </c>
      <c r="K1008" s="14">
        <f>Data_input!$F1008-Data_input!$G1008-Data_input!$H1008-Data_input!$I1008</f>
        <v>750</v>
      </c>
      <c r="L1008" s="15" t="s">
        <v>2944</v>
      </c>
      <c r="M1008" s="16" t="str">
        <f>TEXT(Table1[[#This Row],[DATE]],"mmm")</f>
        <v>Apr</v>
      </c>
      <c r="N1008" s="7">
        <f t="shared" si="47"/>
        <v>2022</v>
      </c>
      <c r="O1008" s="7">
        <f>IF(COUNTIF(B$4:$B1008,B1008)=1,1,0)</f>
        <v>0</v>
      </c>
      <c r="P1008" s="8" t="s">
        <v>2919</v>
      </c>
      <c r="Q1008" s="9"/>
    </row>
    <row r="1009" spans="1:17" x14ac:dyDescent="0.25">
      <c r="A1009" s="17">
        <v>44666</v>
      </c>
      <c r="B1009" s="11" t="s">
        <v>837</v>
      </c>
      <c r="C1009" s="11" t="s">
        <v>2920</v>
      </c>
      <c r="D1009" s="7">
        <v>6</v>
      </c>
      <c r="E1009" s="12">
        <f t="shared" si="45"/>
        <v>1000</v>
      </c>
      <c r="F1009" s="13">
        <f t="shared" si="46"/>
        <v>6000</v>
      </c>
      <c r="G1009" s="14">
        <f>Data_input!$F1009*IF(Data_input!$E1009&lt;3000,70%,60%)</f>
        <v>4200</v>
      </c>
      <c r="H1009" s="14">
        <f>Data_input!$F1009*10%</f>
        <v>600</v>
      </c>
      <c r="I1009" s="14">
        <f>Data_input!$F1009*10%</f>
        <v>600</v>
      </c>
      <c r="J1009" s="14">
        <f>SUM(Table1[[#This Row],[COGS]:[OPERATIONAL COST]])</f>
        <v>5400</v>
      </c>
      <c r="K1009" s="14">
        <f>Data_input!$F1009-Data_input!$G1009-Data_input!$H1009-Data_input!$I1009</f>
        <v>600</v>
      </c>
      <c r="L1009" s="8" t="s">
        <v>2944</v>
      </c>
      <c r="M1009" s="16" t="str">
        <f>TEXT(Table1[[#This Row],[DATE]],"mmm")</f>
        <v>Apr</v>
      </c>
      <c r="N1009" s="7">
        <f t="shared" si="47"/>
        <v>2022</v>
      </c>
      <c r="O1009" s="7">
        <f>IF(COUNTIF(B$4:$B1009,B1009)=1,1,0)</f>
        <v>0</v>
      </c>
      <c r="P1009" s="8" t="s">
        <v>2919</v>
      </c>
      <c r="Q1009" s="9"/>
    </row>
    <row r="1010" spans="1:17" x14ac:dyDescent="0.25">
      <c r="A1010" s="17">
        <v>44667</v>
      </c>
      <c r="B1010" s="11" t="s">
        <v>838</v>
      </c>
      <c r="C1010" s="11" t="s">
        <v>2923</v>
      </c>
      <c r="D1010" s="7">
        <v>15</v>
      </c>
      <c r="E1010" s="12">
        <f t="shared" si="45"/>
        <v>2500</v>
      </c>
      <c r="F1010" s="13">
        <f t="shared" si="46"/>
        <v>37500</v>
      </c>
      <c r="G1010" s="14">
        <f>Data_input!$F1010*IF(Data_input!$E1010&lt;3000,70%,60%)</f>
        <v>26250</v>
      </c>
      <c r="H1010" s="14">
        <f>Data_input!$F1010*10%</f>
        <v>3750</v>
      </c>
      <c r="I1010" s="14">
        <f>Data_input!$F1010*10%</f>
        <v>3750</v>
      </c>
      <c r="J1010" s="14">
        <f>SUM(Table1[[#This Row],[COGS]:[OPERATIONAL COST]])</f>
        <v>33750</v>
      </c>
      <c r="K1010" s="14">
        <f>Data_input!$F1010-Data_input!$G1010-Data_input!$H1010-Data_input!$I1010</f>
        <v>3750</v>
      </c>
      <c r="L1010" s="15" t="s">
        <v>2945</v>
      </c>
      <c r="M1010" s="16" t="str">
        <f>TEXT(Table1[[#This Row],[DATE]],"mmm")</f>
        <v>Apr</v>
      </c>
      <c r="N1010" s="7">
        <f t="shared" si="47"/>
        <v>2022</v>
      </c>
      <c r="O1010" s="7">
        <f>IF(COUNTIF(B$4:$B1010,B1010)=1,1,0)</f>
        <v>1</v>
      </c>
      <c r="P1010" s="8" t="s">
        <v>2919</v>
      </c>
      <c r="Q1010" s="9"/>
    </row>
    <row r="1011" spans="1:17" x14ac:dyDescent="0.25">
      <c r="A1011" s="17">
        <v>44667</v>
      </c>
      <c r="B1011" s="11" t="s">
        <v>839</v>
      </c>
      <c r="C1011" s="11" t="s">
        <v>2930</v>
      </c>
      <c r="D1011" s="7">
        <v>1</v>
      </c>
      <c r="E1011" s="12">
        <f t="shared" si="45"/>
        <v>4000</v>
      </c>
      <c r="F1011" s="13">
        <f t="shared" si="46"/>
        <v>4000</v>
      </c>
      <c r="G1011" s="14">
        <f>Data_input!$F1011*IF(Data_input!$E1011&lt;3000,70%,60%)</f>
        <v>2400</v>
      </c>
      <c r="H1011" s="14">
        <f>Data_input!$F1011*10%</f>
        <v>400</v>
      </c>
      <c r="I1011" s="14">
        <f>Data_input!$F1011*10%</f>
        <v>400</v>
      </c>
      <c r="J1011" s="14">
        <f>SUM(Table1[[#This Row],[COGS]:[OPERATIONAL COST]])</f>
        <v>3200</v>
      </c>
      <c r="K1011" s="14">
        <f>Data_input!$F1011-Data_input!$G1011-Data_input!$H1011-Data_input!$I1011</f>
        <v>800</v>
      </c>
      <c r="L1011" s="8" t="s">
        <v>2943</v>
      </c>
      <c r="M1011" s="16" t="str">
        <f>TEXT(Table1[[#This Row],[DATE]],"mmm")</f>
        <v>Apr</v>
      </c>
      <c r="N1011" s="7">
        <f t="shared" si="47"/>
        <v>2022</v>
      </c>
      <c r="O1011" s="7">
        <f>IF(COUNTIF(B$4:$B1011,B1011)=1,1,0)</f>
        <v>1</v>
      </c>
      <c r="P1011" s="8" t="s">
        <v>2919</v>
      </c>
      <c r="Q1011" s="9"/>
    </row>
    <row r="1012" spans="1:17" x14ac:dyDescent="0.25">
      <c r="A1012" s="17">
        <v>44667</v>
      </c>
      <c r="B1012" s="11" t="s">
        <v>840</v>
      </c>
      <c r="C1012" s="11" t="s">
        <v>2924</v>
      </c>
      <c r="D1012" s="7">
        <v>1</v>
      </c>
      <c r="E1012" s="12">
        <f t="shared" si="45"/>
        <v>3500</v>
      </c>
      <c r="F1012" s="13">
        <f t="shared" si="46"/>
        <v>3500</v>
      </c>
      <c r="G1012" s="14">
        <f>Data_input!$F1012*IF(Data_input!$E1012&lt;3000,70%,60%)</f>
        <v>2100</v>
      </c>
      <c r="H1012" s="14">
        <f>Data_input!$F1012*10%</f>
        <v>350</v>
      </c>
      <c r="I1012" s="14">
        <f>Data_input!$F1012*10%</f>
        <v>350</v>
      </c>
      <c r="J1012" s="14">
        <f>SUM(Table1[[#This Row],[COGS]:[OPERATIONAL COST]])</f>
        <v>2800</v>
      </c>
      <c r="K1012" s="14">
        <f>Data_input!$F1012-Data_input!$G1012-Data_input!$H1012-Data_input!$I1012</f>
        <v>700</v>
      </c>
      <c r="L1012" s="15" t="s">
        <v>2948</v>
      </c>
      <c r="M1012" s="16" t="str">
        <f>TEXT(Table1[[#This Row],[DATE]],"mmm")</f>
        <v>Apr</v>
      </c>
      <c r="N1012" s="7">
        <f t="shared" si="47"/>
        <v>2022</v>
      </c>
      <c r="O1012" s="7">
        <f>IF(COUNTIF(B$4:$B1012,B1012)=1,1,0)</f>
        <v>1</v>
      </c>
      <c r="P1012" s="8" t="s">
        <v>2919</v>
      </c>
      <c r="Q1012" s="9"/>
    </row>
    <row r="1013" spans="1:17" x14ac:dyDescent="0.25">
      <c r="A1013" s="17">
        <v>44667</v>
      </c>
      <c r="B1013" s="11" t="s">
        <v>841</v>
      </c>
      <c r="C1013" s="11" t="s">
        <v>2925</v>
      </c>
      <c r="D1013" s="7">
        <v>4</v>
      </c>
      <c r="E1013" s="12">
        <f t="shared" si="45"/>
        <v>1200</v>
      </c>
      <c r="F1013" s="13">
        <f t="shared" si="46"/>
        <v>4800</v>
      </c>
      <c r="G1013" s="14">
        <f>Data_input!$F1013*IF(Data_input!$E1013&lt;3000,70%,60%)</f>
        <v>3360</v>
      </c>
      <c r="H1013" s="14">
        <f>Data_input!$F1013*10%</f>
        <v>480</v>
      </c>
      <c r="I1013" s="14">
        <f>Data_input!$F1013*10%</f>
        <v>480</v>
      </c>
      <c r="J1013" s="14">
        <f>SUM(Table1[[#This Row],[COGS]:[OPERATIONAL COST]])</f>
        <v>4320</v>
      </c>
      <c r="K1013" s="14">
        <f>Data_input!$F1013-Data_input!$G1013-Data_input!$H1013-Data_input!$I1013</f>
        <v>480</v>
      </c>
      <c r="L1013" s="8" t="s">
        <v>2944</v>
      </c>
      <c r="M1013" s="16" t="str">
        <f>TEXT(Table1[[#This Row],[DATE]],"mmm")</f>
        <v>Apr</v>
      </c>
      <c r="N1013" s="7">
        <f t="shared" si="47"/>
        <v>2022</v>
      </c>
      <c r="O1013" s="7">
        <f>IF(COUNTIF(B$4:$B1013,B1013)=1,1,0)</f>
        <v>1</v>
      </c>
      <c r="P1013" s="8" t="s">
        <v>2918</v>
      </c>
      <c r="Q1013" s="9"/>
    </row>
    <row r="1014" spans="1:17" x14ac:dyDescent="0.25">
      <c r="A1014" s="17">
        <v>44667</v>
      </c>
      <c r="B1014" s="11" t="s">
        <v>842</v>
      </c>
      <c r="C1014" s="11" t="s">
        <v>2926</v>
      </c>
      <c r="D1014" s="7">
        <v>10</v>
      </c>
      <c r="E1014" s="12">
        <f t="shared" si="45"/>
        <v>450</v>
      </c>
      <c r="F1014" s="13">
        <f t="shared" si="46"/>
        <v>4500</v>
      </c>
      <c r="G1014" s="14">
        <f>Data_input!$F1014*IF(Data_input!$E1014&lt;3000,70%,60%)</f>
        <v>3150</v>
      </c>
      <c r="H1014" s="14">
        <f>Data_input!$F1014*10%</f>
        <v>450</v>
      </c>
      <c r="I1014" s="14">
        <f>Data_input!$F1014*10%</f>
        <v>450</v>
      </c>
      <c r="J1014" s="14">
        <f>SUM(Table1[[#This Row],[COGS]:[OPERATIONAL COST]])</f>
        <v>4050</v>
      </c>
      <c r="K1014" s="14">
        <f>Data_input!$F1014-Data_input!$G1014-Data_input!$H1014-Data_input!$I1014</f>
        <v>450</v>
      </c>
      <c r="L1014" s="15" t="s">
        <v>2946</v>
      </c>
      <c r="M1014" s="16" t="str">
        <f>TEXT(Table1[[#This Row],[DATE]],"mmm")</f>
        <v>Apr</v>
      </c>
      <c r="N1014" s="7">
        <f t="shared" si="47"/>
        <v>2022</v>
      </c>
      <c r="O1014" s="7">
        <f>IF(COUNTIF(B$4:$B1014,B1014)=1,1,0)</f>
        <v>1</v>
      </c>
      <c r="P1014" s="8" t="s">
        <v>2919</v>
      </c>
      <c r="Q1014" s="9"/>
    </row>
    <row r="1015" spans="1:17" x14ac:dyDescent="0.25">
      <c r="A1015" s="17">
        <v>44667</v>
      </c>
      <c r="B1015" s="11" t="s">
        <v>843</v>
      </c>
      <c r="C1015" s="11" t="s">
        <v>2920</v>
      </c>
      <c r="D1015" s="7">
        <v>5</v>
      </c>
      <c r="E1015" s="12">
        <f t="shared" si="45"/>
        <v>1000</v>
      </c>
      <c r="F1015" s="13">
        <f t="shared" si="46"/>
        <v>5000</v>
      </c>
      <c r="G1015" s="14">
        <f>Data_input!$F1015*IF(Data_input!$E1015&lt;3000,70%,60%)</f>
        <v>3500</v>
      </c>
      <c r="H1015" s="14">
        <f>Data_input!$F1015*10%</f>
        <v>500</v>
      </c>
      <c r="I1015" s="14">
        <f>Data_input!$F1015*10%</f>
        <v>500</v>
      </c>
      <c r="J1015" s="14">
        <f>SUM(Table1[[#This Row],[COGS]:[OPERATIONAL COST]])</f>
        <v>4500</v>
      </c>
      <c r="K1015" s="14">
        <f>Data_input!$F1015-Data_input!$G1015-Data_input!$H1015-Data_input!$I1015</f>
        <v>500</v>
      </c>
      <c r="L1015" s="8" t="s">
        <v>2947</v>
      </c>
      <c r="M1015" s="16" t="str">
        <f>TEXT(Table1[[#This Row],[DATE]],"mmm")</f>
        <v>Apr</v>
      </c>
      <c r="N1015" s="7">
        <f t="shared" si="47"/>
        <v>2022</v>
      </c>
      <c r="O1015" s="7">
        <f>IF(COUNTIF(B$4:$B1015,B1015)=1,1,0)</f>
        <v>1</v>
      </c>
      <c r="P1015" s="8" t="s">
        <v>2919</v>
      </c>
      <c r="Q1015" s="9"/>
    </row>
    <row r="1016" spans="1:17" x14ac:dyDescent="0.25">
      <c r="A1016" s="17">
        <v>44667</v>
      </c>
      <c r="B1016" s="11" t="s">
        <v>844</v>
      </c>
      <c r="C1016" s="11" t="s">
        <v>2930</v>
      </c>
      <c r="D1016" s="7">
        <v>1</v>
      </c>
      <c r="E1016" s="12">
        <f t="shared" si="45"/>
        <v>4000</v>
      </c>
      <c r="F1016" s="13">
        <f t="shared" si="46"/>
        <v>4000</v>
      </c>
      <c r="G1016" s="14">
        <f>Data_input!$F1016*IF(Data_input!$E1016&lt;3000,70%,60%)</f>
        <v>2400</v>
      </c>
      <c r="H1016" s="14">
        <f>Data_input!$F1016*10%</f>
        <v>400</v>
      </c>
      <c r="I1016" s="14">
        <f>Data_input!$F1016*10%</f>
        <v>400</v>
      </c>
      <c r="J1016" s="14">
        <f>SUM(Table1[[#This Row],[COGS]:[OPERATIONAL COST]])</f>
        <v>3200</v>
      </c>
      <c r="K1016" s="14">
        <f>Data_input!$F1016-Data_input!$G1016-Data_input!$H1016-Data_input!$I1016</f>
        <v>800</v>
      </c>
      <c r="L1016" s="15" t="s">
        <v>2946</v>
      </c>
      <c r="M1016" s="16" t="str">
        <f>TEXT(Table1[[#This Row],[DATE]],"mmm")</f>
        <v>Apr</v>
      </c>
      <c r="N1016" s="7">
        <f t="shared" si="47"/>
        <v>2022</v>
      </c>
      <c r="O1016" s="7">
        <f>IF(COUNTIF(B$4:$B1016,B1016)=1,1,0)</f>
        <v>1</v>
      </c>
      <c r="P1016" s="8" t="s">
        <v>2918</v>
      </c>
      <c r="Q1016" s="9"/>
    </row>
    <row r="1017" spans="1:17" x14ac:dyDescent="0.25">
      <c r="A1017" s="17">
        <v>44667</v>
      </c>
      <c r="B1017" s="11" t="s">
        <v>845</v>
      </c>
      <c r="C1017" s="11" t="s">
        <v>2923</v>
      </c>
      <c r="D1017" s="7">
        <v>1</v>
      </c>
      <c r="E1017" s="12">
        <f t="shared" si="45"/>
        <v>2500</v>
      </c>
      <c r="F1017" s="13">
        <f t="shared" si="46"/>
        <v>2500</v>
      </c>
      <c r="G1017" s="14">
        <f>Data_input!$F1017*IF(Data_input!$E1017&lt;3000,70%,60%)</f>
        <v>1750</v>
      </c>
      <c r="H1017" s="14">
        <f>Data_input!$F1017*10%</f>
        <v>250</v>
      </c>
      <c r="I1017" s="14">
        <f>Data_input!$F1017*10%</f>
        <v>250</v>
      </c>
      <c r="J1017" s="14">
        <f>SUM(Table1[[#This Row],[COGS]:[OPERATIONAL COST]])</f>
        <v>2250</v>
      </c>
      <c r="K1017" s="14">
        <f>Data_input!$F1017-Data_input!$G1017-Data_input!$H1017-Data_input!$I1017</f>
        <v>250</v>
      </c>
      <c r="L1017" s="8" t="s">
        <v>2947</v>
      </c>
      <c r="M1017" s="16" t="str">
        <f>TEXT(Table1[[#This Row],[DATE]],"mmm")</f>
        <v>Apr</v>
      </c>
      <c r="N1017" s="7">
        <f t="shared" si="47"/>
        <v>2022</v>
      </c>
      <c r="O1017" s="7">
        <f>IF(COUNTIF(B$4:$B1017,B1017)=1,1,0)</f>
        <v>1</v>
      </c>
      <c r="P1017" s="8" t="s">
        <v>2918</v>
      </c>
      <c r="Q1017" s="9"/>
    </row>
    <row r="1018" spans="1:17" x14ac:dyDescent="0.25">
      <c r="A1018" s="17">
        <v>44668</v>
      </c>
      <c r="B1018" s="11" t="s">
        <v>846</v>
      </c>
      <c r="C1018" s="11" t="s">
        <v>2924</v>
      </c>
      <c r="D1018" s="7">
        <v>1</v>
      </c>
      <c r="E1018" s="12">
        <f t="shared" si="45"/>
        <v>3500</v>
      </c>
      <c r="F1018" s="13">
        <f t="shared" si="46"/>
        <v>3500</v>
      </c>
      <c r="G1018" s="14">
        <f>Data_input!$F1018*IF(Data_input!$E1018&lt;3000,70%,60%)</f>
        <v>2100</v>
      </c>
      <c r="H1018" s="14">
        <f>Data_input!$F1018*10%</f>
        <v>350</v>
      </c>
      <c r="I1018" s="14">
        <f>Data_input!$F1018*10%</f>
        <v>350</v>
      </c>
      <c r="J1018" s="14">
        <f>SUM(Table1[[#This Row],[COGS]:[OPERATIONAL COST]])</f>
        <v>2800</v>
      </c>
      <c r="K1018" s="14">
        <f>Data_input!$F1018-Data_input!$G1018-Data_input!$H1018-Data_input!$I1018</f>
        <v>700</v>
      </c>
      <c r="L1018" s="15" t="s">
        <v>2945</v>
      </c>
      <c r="M1018" s="16" t="str">
        <f>TEXT(Table1[[#This Row],[DATE]],"mmm")</f>
        <v>Apr</v>
      </c>
      <c r="N1018" s="7">
        <f t="shared" si="47"/>
        <v>2022</v>
      </c>
      <c r="O1018" s="7">
        <f>IF(COUNTIF(B$4:$B1018,B1018)=1,1,0)</f>
        <v>1</v>
      </c>
      <c r="P1018" s="8" t="s">
        <v>2918</v>
      </c>
      <c r="Q1018" s="9"/>
    </row>
    <row r="1019" spans="1:17" x14ac:dyDescent="0.25">
      <c r="A1019" s="17">
        <v>44668</v>
      </c>
      <c r="B1019" s="11" t="s">
        <v>847</v>
      </c>
      <c r="C1019" s="11" t="s">
        <v>2928</v>
      </c>
      <c r="D1019" s="7">
        <v>1</v>
      </c>
      <c r="E1019" s="12">
        <f t="shared" si="45"/>
        <v>1000</v>
      </c>
      <c r="F1019" s="13">
        <f t="shared" si="46"/>
        <v>1000</v>
      </c>
      <c r="G1019" s="14">
        <f>Data_input!$F1019*IF(Data_input!$E1019&lt;3000,70%,60%)</f>
        <v>700</v>
      </c>
      <c r="H1019" s="14">
        <f>Data_input!$F1019*10%</f>
        <v>100</v>
      </c>
      <c r="I1019" s="14">
        <f>Data_input!$F1019*10%</f>
        <v>100</v>
      </c>
      <c r="J1019" s="14">
        <f>SUM(Table1[[#This Row],[COGS]:[OPERATIONAL COST]])</f>
        <v>900</v>
      </c>
      <c r="K1019" s="14">
        <f>Data_input!$F1019-Data_input!$G1019-Data_input!$H1019-Data_input!$I1019</f>
        <v>100</v>
      </c>
      <c r="L1019" s="8" t="s">
        <v>2943</v>
      </c>
      <c r="M1019" s="16" t="str">
        <f>TEXT(Table1[[#This Row],[DATE]],"mmm")</f>
        <v>Apr</v>
      </c>
      <c r="N1019" s="7">
        <f t="shared" si="47"/>
        <v>2022</v>
      </c>
      <c r="O1019" s="7">
        <f>IF(COUNTIF(B$4:$B1019,B1019)=1,1,0)</f>
        <v>1</v>
      </c>
      <c r="P1019" s="8" t="s">
        <v>2919</v>
      </c>
      <c r="Q1019" s="9"/>
    </row>
    <row r="1020" spans="1:17" x14ac:dyDescent="0.25">
      <c r="A1020" s="17">
        <v>44668</v>
      </c>
      <c r="B1020" s="11" t="s">
        <v>848</v>
      </c>
      <c r="C1020" s="11" t="s">
        <v>2926</v>
      </c>
      <c r="D1020" s="7">
        <v>5</v>
      </c>
      <c r="E1020" s="12">
        <f t="shared" si="45"/>
        <v>450</v>
      </c>
      <c r="F1020" s="13">
        <f t="shared" si="46"/>
        <v>2250</v>
      </c>
      <c r="G1020" s="14">
        <f>Data_input!$F1020*IF(Data_input!$E1020&lt;3000,70%,60%)</f>
        <v>1575</v>
      </c>
      <c r="H1020" s="14">
        <f>Data_input!$F1020*10%</f>
        <v>225</v>
      </c>
      <c r="I1020" s="14">
        <f>Data_input!$F1020*10%</f>
        <v>225</v>
      </c>
      <c r="J1020" s="14">
        <f>SUM(Table1[[#This Row],[COGS]:[OPERATIONAL COST]])</f>
        <v>2025</v>
      </c>
      <c r="K1020" s="14">
        <f>Data_input!$F1020-Data_input!$G1020-Data_input!$H1020-Data_input!$I1020</f>
        <v>225</v>
      </c>
      <c r="L1020" s="15" t="s">
        <v>2948</v>
      </c>
      <c r="M1020" s="16" t="str">
        <f>TEXT(Table1[[#This Row],[DATE]],"mmm")</f>
        <v>Apr</v>
      </c>
      <c r="N1020" s="7">
        <f t="shared" si="47"/>
        <v>2022</v>
      </c>
      <c r="O1020" s="7">
        <f>IF(COUNTIF(B$4:$B1020,B1020)=1,1,0)</f>
        <v>1</v>
      </c>
      <c r="P1020" s="8" t="s">
        <v>2919</v>
      </c>
      <c r="Q1020" s="9"/>
    </row>
    <row r="1021" spans="1:17" x14ac:dyDescent="0.25">
      <c r="A1021" s="17">
        <v>44668</v>
      </c>
      <c r="B1021" s="11" t="s">
        <v>849</v>
      </c>
      <c r="C1021" s="11" t="s">
        <v>2927</v>
      </c>
      <c r="D1021" s="7">
        <v>1</v>
      </c>
      <c r="E1021" s="12">
        <f t="shared" si="45"/>
        <v>500</v>
      </c>
      <c r="F1021" s="13">
        <f t="shared" si="46"/>
        <v>500</v>
      </c>
      <c r="G1021" s="14">
        <f>Data_input!$F1021*IF(Data_input!$E1021&lt;3000,70%,60%)</f>
        <v>350</v>
      </c>
      <c r="H1021" s="14">
        <f>Data_input!$F1021*10%</f>
        <v>50</v>
      </c>
      <c r="I1021" s="14">
        <f>Data_input!$F1021*10%</f>
        <v>50</v>
      </c>
      <c r="J1021" s="14">
        <f>SUM(Table1[[#This Row],[COGS]:[OPERATIONAL COST]])</f>
        <v>450</v>
      </c>
      <c r="K1021" s="14">
        <f>Data_input!$F1021-Data_input!$G1021-Data_input!$H1021-Data_input!$I1021</f>
        <v>50</v>
      </c>
      <c r="L1021" s="8" t="s">
        <v>2944</v>
      </c>
      <c r="M1021" s="16" t="str">
        <f>TEXT(Table1[[#This Row],[DATE]],"mmm")</f>
        <v>Apr</v>
      </c>
      <c r="N1021" s="7">
        <f t="shared" si="47"/>
        <v>2022</v>
      </c>
      <c r="O1021" s="7">
        <f>IF(COUNTIF(B$4:$B1021,B1021)=1,1,0)</f>
        <v>1</v>
      </c>
      <c r="P1021" s="8" t="s">
        <v>2919</v>
      </c>
      <c r="Q1021" s="9"/>
    </row>
    <row r="1022" spans="1:17" x14ac:dyDescent="0.25">
      <c r="A1022" s="17">
        <v>44668</v>
      </c>
      <c r="B1022" s="11" t="s">
        <v>850</v>
      </c>
      <c r="C1022" s="11" t="s">
        <v>2927</v>
      </c>
      <c r="D1022" s="7">
        <v>3</v>
      </c>
      <c r="E1022" s="12">
        <f t="shared" si="45"/>
        <v>500</v>
      </c>
      <c r="F1022" s="13">
        <f t="shared" si="46"/>
        <v>1500</v>
      </c>
      <c r="G1022" s="14">
        <f>Data_input!$F1022*IF(Data_input!$E1022&lt;3000,70%,60%)</f>
        <v>1050</v>
      </c>
      <c r="H1022" s="14">
        <f>Data_input!$F1022*10%</f>
        <v>150</v>
      </c>
      <c r="I1022" s="14">
        <f>Data_input!$F1022*10%</f>
        <v>150</v>
      </c>
      <c r="J1022" s="14">
        <f>SUM(Table1[[#This Row],[COGS]:[OPERATIONAL COST]])</f>
        <v>1350</v>
      </c>
      <c r="K1022" s="14">
        <f>Data_input!$F1022-Data_input!$G1022-Data_input!$H1022-Data_input!$I1022</f>
        <v>150</v>
      </c>
      <c r="L1022" s="15" t="s">
        <v>2945</v>
      </c>
      <c r="M1022" s="16" t="str">
        <f>TEXT(Table1[[#This Row],[DATE]],"mmm")</f>
        <v>Apr</v>
      </c>
      <c r="N1022" s="7">
        <f t="shared" si="47"/>
        <v>2022</v>
      </c>
      <c r="O1022" s="7">
        <f>IF(COUNTIF(B$4:$B1022,B1022)=1,1,0)</f>
        <v>1</v>
      </c>
      <c r="P1022" s="8" t="s">
        <v>2918</v>
      </c>
      <c r="Q1022" s="9"/>
    </row>
    <row r="1023" spans="1:17" x14ac:dyDescent="0.25">
      <c r="A1023" s="17">
        <v>44668</v>
      </c>
      <c r="B1023" s="11" t="s">
        <v>851</v>
      </c>
      <c r="C1023" s="11" t="s">
        <v>2920</v>
      </c>
      <c r="D1023" s="7">
        <v>5</v>
      </c>
      <c r="E1023" s="12">
        <f t="shared" si="45"/>
        <v>1000</v>
      </c>
      <c r="F1023" s="13">
        <f t="shared" si="46"/>
        <v>5000</v>
      </c>
      <c r="G1023" s="14">
        <f>Data_input!$F1023*IF(Data_input!$E1023&lt;3000,70%,60%)</f>
        <v>3500</v>
      </c>
      <c r="H1023" s="14">
        <f>Data_input!$F1023*10%</f>
        <v>500</v>
      </c>
      <c r="I1023" s="14">
        <f>Data_input!$F1023*10%</f>
        <v>500</v>
      </c>
      <c r="J1023" s="14">
        <f>SUM(Table1[[#This Row],[COGS]:[OPERATIONAL COST]])</f>
        <v>4500</v>
      </c>
      <c r="K1023" s="14">
        <f>Data_input!$F1023-Data_input!$G1023-Data_input!$H1023-Data_input!$I1023</f>
        <v>500</v>
      </c>
      <c r="L1023" s="8" t="s">
        <v>2943</v>
      </c>
      <c r="M1023" s="16" t="str">
        <f>TEXT(Table1[[#This Row],[DATE]],"mmm")</f>
        <v>Apr</v>
      </c>
      <c r="N1023" s="7">
        <f t="shared" si="47"/>
        <v>2022</v>
      </c>
      <c r="O1023" s="7">
        <f>IF(COUNTIF(B$4:$B1023,B1023)=1,1,0)</f>
        <v>1</v>
      </c>
      <c r="P1023" s="8" t="s">
        <v>2919</v>
      </c>
      <c r="Q1023" s="9"/>
    </row>
    <row r="1024" spans="1:17" x14ac:dyDescent="0.25">
      <c r="A1024" s="17">
        <v>44668</v>
      </c>
      <c r="B1024" s="11" t="s">
        <v>852</v>
      </c>
      <c r="C1024" s="11" t="s">
        <v>2924</v>
      </c>
      <c r="D1024" s="7">
        <v>1</v>
      </c>
      <c r="E1024" s="12">
        <f t="shared" si="45"/>
        <v>3500</v>
      </c>
      <c r="F1024" s="13">
        <f t="shared" si="46"/>
        <v>3500</v>
      </c>
      <c r="G1024" s="14">
        <f>Data_input!$F1024*IF(Data_input!$E1024&lt;3000,70%,60%)</f>
        <v>2100</v>
      </c>
      <c r="H1024" s="14">
        <f>Data_input!$F1024*10%</f>
        <v>350</v>
      </c>
      <c r="I1024" s="14">
        <f>Data_input!$F1024*10%</f>
        <v>350</v>
      </c>
      <c r="J1024" s="14">
        <f>SUM(Table1[[#This Row],[COGS]:[OPERATIONAL COST]])</f>
        <v>2800</v>
      </c>
      <c r="K1024" s="14">
        <f>Data_input!$F1024-Data_input!$G1024-Data_input!$H1024-Data_input!$I1024</f>
        <v>700</v>
      </c>
      <c r="L1024" s="15" t="s">
        <v>2948</v>
      </c>
      <c r="M1024" s="16" t="str">
        <f>TEXT(Table1[[#This Row],[DATE]],"mmm")</f>
        <v>Apr</v>
      </c>
      <c r="N1024" s="7">
        <f t="shared" si="47"/>
        <v>2022</v>
      </c>
      <c r="O1024" s="7">
        <f>IF(COUNTIF(B$4:$B1024,B1024)=1,1,0)</f>
        <v>1</v>
      </c>
      <c r="P1024" s="8" t="s">
        <v>2919</v>
      </c>
      <c r="Q1024" s="9"/>
    </row>
    <row r="1025" spans="1:17" x14ac:dyDescent="0.25">
      <c r="A1025" s="17">
        <v>44668</v>
      </c>
      <c r="B1025" s="11" t="s">
        <v>853</v>
      </c>
      <c r="C1025" s="11" t="s">
        <v>2923</v>
      </c>
      <c r="D1025" s="7">
        <v>1</v>
      </c>
      <c r="E1025" s="12">
        <f t="shared" si="45"/>
        <v>2500</v>
      </c>
      <c r="F1025" s="13">
        <f t="shared" si="46"/>
        <v>2500</v>
      </c>
      <c r="G1025" s="14">
        <f>Data_input!$F1025*IF(Data_input!$E1025&lt;3000,70%,60%)</f>
        <v>1750</v>
      </c>
      <c r="H1025" s="14">
        <f>Data_input!$F1025*10%</f>
        <v>250</v>
      </c>
      <c r="I1025" s="14">
        <f>Data_input!$F1025*10%</f>
        <v>250</v>
      </c>
      <c r="J1025" s="14">
        <f>SUM(Table1[[#This Row],[COGS]:[OPERATIONAL COST]])</f>
        <v>2250</v>
      </c>
      <c r="K1025" s="14">
        <f>Data_input!$F1025-Data_input!$G1025-Data_input!$H1025-Data_input!$I1025</f>
        <v>250</v>
      </c>
      <c r="L1025" s="8" t="s">
        <v>2943</v>
      </c>
      <c r="M1025" s="16" t="str">
        <f>TEXT(Table1[[#This Row],[DATE]],"mmm")</f>
        <v>Apr</v>
      </c>
      <c r="N1025" s="7">
        <f t="shared" si="47"/>
        <v>2022</v>
      </c>
      <c r="O1025" s="7">
        <f>IF(COUNTIF(B$4:$B1025,B1025)=1,1,0)</f>
        <v>1</v>
      </c>
      <c r="P1025" s="8" t="s">
        <v>2919</v>
      </c>
      <c r="Q1025" s="9"/>
    </row>
    <row r="1026" spans="1:17" x14ac:dyDescent="0.25">
      <c r="A1026" s="17">
        <v>44668</v>
      </c>
      <c r="B1026" s="11" t="s">
        <v>853</v>
      </c>
      <c r="C1026" s="11" t="s">
        <v>2929</v>
      </c>
      <c r="D1026" s="7">
        <v>3</v>
      </c>
      <c r="E1026" s="12">
        <f t="shared" si="45"/>
        <v>3200</v>
      </c>
      <c r="F1026" s="13">
        <f t="shared" si="46"/>
        <v>9600</v>
      </c>
      <c r="G1026" s="14">
        <f>Data_input!$F1026*IF(Data_input!$E1026&lt;3000,70%,60%)</f>
        <v>5760</v>
      </c>
      <c r="H1026" s="14">
        <f>Data_input!$F1026*10%</f>
        <v>960</v>
      </c>
      <c r="I1026" s="14">
        <f>Data_input!$F1026*10%</f>
        <v>960</v>
      </c>
      <c r="J1026" s="14">
        <f>SUM(Table1[[#This Row],[COGS]:[OPERATIONAL COST]])</f>
        <v>7680</v>
      </c>
      <c r="K1026" s="14">
        <f>Data_input!$F1026-Data_input!$G1026-Data_input!$H1026-Data_input!$I1026</f>
        <v>1920</v>
      </c>
      <c r="L1026" s="15" t="s">
        <v>2943</v>
      </c>
      <c r="M1026" s="16" t="str">
        <f>TEXT(Table1[[#This Row],[DATE]],"mmm")</f>
        <v>Apr</v>
      </c>
      <c r="N1026" s="7">
        <f t="shared" si="47"/>
        <v>2022</v>
      </c>
      <c r="O1026" s="7">
        <f>IF(COUNTIF(B$4:$B1026,B1026)=1,1,0)</f>
        <v>0</v>
      </c>
      <c r="P1026" s="8" t="s">
        <v>2919</v>
      </c>
      <c r="Q1026" s="9"/>
    </row>
    <row r="1027" spans="1:17" x14ac:dyDescent="0.25">
      <c r="A1027" s="17">
        <v>44668</v>
      </c>
      <c r="B1027" s="11" t="s">
        <v>853</v>
      </c>
      <c r="C1027" s="11" t="s">
        <v>2929</v>
      </c>
      <c r="D1027" s="7">
        <v>2</v>
      </c>
      <c r="E1027" s="12">
        <f t="shared" si="45"/>
        <v>3200</v>
      </c>
      <c r="F1027" s="13">
        <f t="shared" si="46"/>
        <v>6400</v>
      </c>
      <c r="G1027" s="14">
        <f>Data_input!$F1027*IF(Data_input!$E1027&lt;3000,70%,60%)</f>
        <v>3840</v>
      </c>
      <c r="H1027" s="14">
        <f>Data_input!$F1027*10%</f>
        <v>640</v>
      </c>
      <c r="I1027" s="14">
        <f>Data_input!$F1027*10%</f>
        <v>640</v>
      </c>
      <c r="J1027" s="14">
        <f>SUM(Table1[[#This Row],[COGS]:[OPERATIONAL COST]])</f>
        <v>5120</v>
      </c>
      <c r="K1027" s="14">
        <f>Data_input!$F1027-Data_input!$G1027-Data_input!$H1027-Data_input!$I1027</f>
        <v>1280</v>
      </c>
      <c r="L1027" s="8" t="s">
        <v>2943</v>
      </c>
      <c r="M1027" s="16" t="str">
        <f>TEXT(Table1[[#This Row],[DATE]],"mmm")</f>
        <v>Apr</v>
      </c>
      <c r="N1027" s="7">
        <f t="shared" si="47"/>
        <v>2022</v>
      </c>
      <c r="O1027" s="7">
        <f>IF(COUNTIF(B$4:$B1027,B1027)=1,1,0)</f>
        <v>0</v>
      </c>
      <c r="P1027" s="8" t="s">
        <v>2919</v>
      </c>
      <c r="Q1027" s="9"/>
    </row>
    <row r="1028" spans="1:17" x14ac:dyDescent="0.25">
      <c r="A1028" s="17">
        <v>44669</v>
      </c>
      <c r="B1028" s="11" t="s">
        <v>854</v>
      </c>
      <c r="C1028" s="11" t="s">
        <v>2924</v>
      </c>
      <c r="D1028" s="7">
        <v>1</v>
      </c>
      <c r="E1028" s="12">
        <f t="shared" ref="E1028:E1091" si="48">VLOOKUP(C1028,$R$4:$S$12,2,FALSE)</f>
        <v>3500</v>
      </c>
      <c r="F1028" s="13">
        <f t="shared" ref="F1028:F1091" si="49">D1028*E1028</f>
        <v>3500</v>
      </c>
      <c r="G1028" s="14">
        <f>Data_input!$F1028*IF(Data_input!$E1028&lt;3000,70%,60%)</f>
        <v>2100</v>
      </c>
      <c r="H1028" s="14">
        <f>Data_input!$F1028*10%</f>
        <v>350</v>
      </c>
      <c r="I1028" s="14">
        <f>Data_input!$F1028*10%</f>
        <v>350</v>
      </c>
      <c r="J1028" s="14">
        <f>SUM(Table1[[#This Row],[COGS]:[OPERATIONAL COST]])</f>
        <v>2800</v>
      </c>
      <c r="K1028" s="14">
        <f>Data_input!$F1028-Data_input!$G1028-Data_input!$H1028-Data_input!$I1028</f>
        <v>700</v>
      </c>
      <c r="L1028" s="15" t="s">
        <v>2945</v>
      </c>
      <c r="M1028" s="16" t="str">
        <f>TEXT(Table1[[#This Row],[DATE]],"mmm")</f>
        <v>Apr</v>
      </c>
      <c r="N1028" s="7">
        <f t="shared" ref="N1028:N1091" si="50">YEAR(A1028)</f>
        <v>2022</v>
      </c>
      <c r="O1028" s="7">
        <f>IF(COUNTIF(B$4:$B1028,B1028)=1,1,0)</f>
        <v>1</v>
      </c>
      <c r="P1028" s="8" t="s">
        <v>2919</v>
      </c>
      <c r="Q1028" s="9"/>
    </row>
    <row r="1029" spans="1:17" x14ac:dyDescent="0.25">
      <c r="A1029" s="17">
        <v>44669</v>
      </c>
      <c r="B1029" s="11" t="s">
        <v>855</v>
      </c>
      <c r="C1029" s="11" t="s">
        <v>2927</v>
      </c>
      <c r="D1029" s="7">
        <v>4</v>
      </c>
      <c r="E1029" s="12">
        <f t="shared" si="48"/>
        <v>500</v>
      </c>
      <c r="F1029" s="13">
        <f t="shared" si="49"/>
        <v>2000</v>
      </c>
      <c r="G1029" s="14">
        <f>Data_input!$F1029*IF(Data_input!$E1029&lt;3000,70%,60%)</f>
        <v>1400</v>
      </c>
      <c r="H1029" s="14">
        <f>Data_input!$F1029*10%</f>
        <v>200</v>
      </c>
      <c r="I1029" s="14">
        <f>Data_input!$F1029*10%</f>
        <v>200</v>
      </c>
      <c r="J1029" s="14">
        <f>SUM(Table1[[#This Row],[COGS]:[OPERATIONAL COST]])</f>
        <v>1800</v>
      </c>
      <c r="K1029" s="14">
        <f>Data_input!$F1029-Data_input!$G1029-Data_input!$H1029-Data_input!$I1029</f>
        <v>200</v>
      </c>
      <c r="L1029" s="8" t="s">
        <v>2943</v>
      </c>
      <c r="M1029" s="16" t="str">
        <f>TEXT(Table1[[#This Row],[DATE]],"mmm")</f>
        <v>Apr</v>
      </c>
      <c r="N1029" s="7">
        <f t="shared" si="50"/>
        <v>2022</v>
      </c>
      <c r="O1029" s="7">
        <f>IF(COUNTIF(B$4:$B1029,B1029)=1,1,0)</f>
        <v>1</v>
      </c>
      <c r="P1029" s="8" t="s">
        <v>2919</v>
      </c>
      <c r="Q1029" s="9"/>
    </row>
    <row r="1030" spans="1:17" x14ac:dyDescent="0.25">
      <c r="A1030" s="17">
        <v>44669</v>
      </c>
      <c r="B1030" s="11" t="s">
        <v>856</v>
      </c>
      <c r="C1030" s="11" t="s">
        <v>2923</v>
      </c>
      <c r="D1030" s="7">
        <v>10</v>
      </c>
      <c r="E1030" s="12">
        <f t="shared" si="48"/>
        <v>2500</v>
      </c>
      <c r="F1030" s="13">
        <f t="shared" si="49"/>
        <v>25000</v>
      </c>
      <c r="G1030" s="14">
        <f>Data_input!$F1030*IF(Data_input!$E1030&lt;3000,70%,60%)</f>
        <v>17500</v>
      </c>
      <c r="H1030" s="14">
        <f>Data_input!$F1030*10%</f>
        <v>2500</v>
      </c>
      <c r="I1030" s="14">
        <f>Data_input!$F1030*10%</f>
        <v>2500</v>
      </c>
      <c r="J1030" s="14">
        <f>SUM(Table1[[#This Row],[COGS]:[OPERATIONAL COST]])</f>
        <v>22500</v>
      </c>
      <c r="K1030" s="14">
        <f>Data_input!$F1030-Data_input!$G1030-Data_input!$H1030-Data_input!$I1030</f>
        <v>2500</v>
      </c>
      <c r="L1030" s="15" t="s">
        <v>2948</v>
      </c>
      <c r="M1030" s="16" t="str">
        <f>TEXT(Table1[[#This Row],[DATE]],"mmm")</f>
        <v>Apr</v>
      </c>
      <c r="N1030" s="7">
        <f t="shared" si="50"/>
        <v>2022</v>
      </c>
      <c r="O1030" s="7">
        <f>IF(COUNTIF(B$4:$B1030,B1030)=1,1,0)</f>
        <v>1</v>
      </c>
      <c r="P1030" s="8" t="s">
        <v>2919</v>
      </c>
      <c r="Q1030" s="9"/>
    </row>
    <row r="1031" spans="1:17" x14ac:dyDescent="0.25">
      <c r="A1031" s="17">
        <v>44669</v>
      </c>
      <c r="B1031" s="11" t="s">
        <v>857</v>
      </c>
      <c r="C1031" s="11" t="s">
        <v>2925</v>
      </c>
      <c r="D1031" s="7">
        <v>7</v>
      </c>
      <c r="E1031" s="12">
        <f t="shared" si="48"/>
        <v>1200</v>
      </c>
      <c r="F1031" s="13">
        <f t="shared" si="49"/>
        <v>8400</v>
      </c>
      <c r="G1031" s="14">
        <f>Data_input!$F1031*IF(Data_input!$E1031&lt;3000,70%,60%)</f>
        <v>5880</v>
      </c>
      <c r="H1031" s="14">
        <f>Data_input!$F1031*10%</f>
        <v>840</v>
      </c>
      <c r="I1031" s="14">
        <f>Data_input!$F1031*10%</f>
        <v>840</v>
      </c>
      <c r="J1031" s="14">
        <f>SUM(Table1[[#This Row],[COGS]:[OPERATIONAL COST]])</f>
        <v>7560</v>
      </c>
      <c r="K1031" s="14">
        <f>Data_input!$F1031-Data_input!$G1031-Data_input!$H1031-Data_input!$I1031</f>
        <v>840</v>
      </c>
      <c r="L1031" s="8" t="s">
        <v>2944</v>
      </c>
      <c r="M1031" s="16" t="str">
        <f>TEXT(Table1[[#This Row],[DATE]],"mmm")</f>
        <v>Apr</v>
      </c>
      <c r="N1031" s="7">
        <f t="shared" si="50"/>
        <v>2022</v>
      </c>
      <c r="O1031" s="7">
        <f>IF(COUNTIF(B$4:$B1031,B1031)=1,1,0)</f>
        <v>1</v>
      </c>
      <c r="P1031" s="8" t="s">
        <v>2918</v>
      </c>
      <c r="Q1031" s="9"/>
    </row>
    <row r="1032" spans="1:17" x14ac:dyDescent="0.25">
      <c r="A1032" s="17">
        <v>44669</v>
      </c>
      <c r="B1032" s="11" t="s">
        <v>858</v>
      </c>
      <c r="C1032" s="11" t="s">
        <v>2920</v>
      </c>
      <c r="D1032" s="7">
        <v>4</v>
      </c>
      <c r="E1032" s="12">
        <f t="shared" si="48"/>
        <v>1000</v>
      </c>
      <c r="F1032" s="13">
        <f t="shared" si="49"/>
        <v>4000</v>
      </c>
      <c r="G1032" s="14">
        <f>Data_input!$F1032*IF(Data_input!$E1032&lt;3000,70%,60%)</f>
        <v>2800</v>
      </c>
      <c r="H1032" s="14">
        <f>Data_input!$F1032*10%</f>
        <v>400</v>
      </c>
      <c r="I1032" s="14">
        <f>Data_input!$F1032*10%</f>
        <v>400</v>
      </c>
      <c r="J1032" s="14">
        <f>SUM(Table1[[#This Row],[COGS]:[OPERATIONAL COST]])</f>
        <v>3600</v>
      </c>
      <c r="K1032" s="14">
        <f>Data_input!$F1032-Data_input!$G1032-Data_input!$H1032-Data_input!$I1032</f>
        <v>400</v>
      </c>
      <c r="L1032" s="15" t="s">
        <v>2946</v>
      </c>
      <c r="M1032" s="16" t="str">
        <f>TEXT(Table1[[#This Row],[DATE]],"mmm")</f>
        <v>Apr</v>
      </c>
      <c r="N1032" s="7">
        <f t="shared" si="50"/>
        <v>2022</v>
      </c>
      <c r="O1032" s="7">
        <f>IF(COUNTIF(B$4:$B1032,B1032)=1,1,0)</f>
        <v>1</v>
      </c>
      <c r="P1032" s="8" t="s">
        <v>2918</v>
      </c>
      <c r="Q1032" s="9"/>
    </row>
    <row r="1033" spans="1:17" x14ac:dyDescent="0.25">
      <c r="A1033" s="17">
        <v>44669</v>
      </c>
      <c r="B1033" s="11" t="s">
        <v>859</v>
      </c>
      <c r="C1033" s="11" t="s">
        <v>2930</v>
      </c>
      <c r="D1033" s="7">
        <v>1</v>
      </c>
      <c r="E1033" s="12">
        <f t="shared" si="48"/>
        <v>4000</v>
      </c>
      <c r="F1033" s="13">
        <f t="shared" si="49"/>
        <v>4000</v>
      </c>
      <c r="G1033" s="14">
        <f>Data_input!$F1033*IF(Data_input!$E1033&lt;3000,70%,60%)</f>
        <v>2400</v>
      </c>
      <c r="H1033" s="14">
        <f>Data_input!$F1033*10%</f>
        <v>400</v>
      </c>
      <c r="I1033" s="14">
        <f>Data_input!$F1033*10%</f>
        <v>400</v>
      </c>
      <c r="J1033" s="14">
        <f>SUM(Table1[[#This Row],[COGS]:[OPERATIONAL COST]])</f>
        <v>3200</v>
      </c>
      <c r="K1033" s="14">
        <f>Data_input!$F1033-Data_input!$G1033-Data_input!$H1033-Data_input!$I1033</f>
        <v>800</v>
      </c>
      <c r="L1033" s="8" t="s">
        <v>2947</v>
      </c>
      <c r="M1033" s="16" t="str">
        <f>TEXT(Table1[[#This Row],[DATE]],"mmm")</f>
        <v>Apr</v>
      </c>
      <c r="N1033" s="7">
        <f t="shared" si="50"/>
        <v>2022</v>
      </c>
      <c r="O1033" s="7">
        <f>IF(COUNTIF(B$4:$B1033,B1033)=1,1,0)</f>
        <v>1</v>
      </c>
      <c r="P1033" s="8" t="s">
        <v>2919</v>
      </c>
      <c r="Q1033" s="9"/>
    </row>
    <row r="1034" spans="1:17" x14ac:dyDescent="0.25">
      <c r="A1034" s="17">
        <v>44669</v>
      </c>
      <c r="B1034" s="11" t="s">
        <v>860</v>
      </c>
      <c r="C1034" s="11" t="s">
        <v>2920</v>
      </c>
      <c r="D1034" s="7">
        <v>5</v>
      </c>
      <c r="E1034" s="12">
        <f t="shared" si="48"/>
        <v>1000</v>
      </c>
      <c r="F1034" s="13">
        <f t="shared" si="49"/>
        <v>5000</v>
      </c>
      <c r="G1034" s="14">
        <f>Data_input!$F1034*IF(Data_input!$E1034&lt;3000,70%,60%)</f>
        <v>3500</v>
      </c>
      <c r="H1034" s="14">
        <f>Data_input!$F1034*10%</f>
        <v>500</v>
      </c>
      <c r="I1034" s="14">
        <f>Data_input!$F1034*10%</f>
        <v>500</v>
      </c>
      <c r="J1034" s="14">
        <f>SUM(Table1[[#This Row],[COGS]:[OPERATIONAL COST]])</f>
        <v>4500</v>
      </c>
      <c r="K1034" s="14">
        <f>Data_input!$F1034-Data_input!$G1034-Data_input!$H1034-Data_input!$I1034</f>
        <v>500</v>
      </c>
      <c r="L1034" s="15" t="s">
        <v>2948</v>
      </c>
      <c r="M1034" s="16" t="str">
        <f>TEXT(Table1[[#This Row],[DATE]],"mmm")</f>
        <v>Apr</v>
      </c>
      <c r="N1034" s="7">
        <f t="shared" si="50"/>
        <v>2022</v>
      </c>
      <c r="O1034" s="7">
        <f>IF(COUNTIF(B$4:$B1034,B1034)=1,1,0)</f>
        <v>1</v>
      </c>
      <c r="P1034" s="8" t="s">
        <v>2919</v>
      </c>
      <c r="Q1034" s="9"/>
    </row>
    <row r="1035" spans="1:17" x14ac:dyDescent="0.25">
      <c r="A1035" s="17">
        <v>44669</v>
      </c>
      <c r="B1035" s="11" t="s">
        <v>861</v>
      </c>
      <c r="C1035" s="11" t="s">
        <v>2924</v>
      </c>
      <c r="D1035" s="7">
        <v>1</v>
      </c>
      <c r="E1035" s="12">
        <f t="shared" si="48"/>
        <v>3500</v>
      </c>
      <c r="F1035" s="13">
        <f t="shared" si="49"/>
        <v>3500</v>
      </c>
      <c r="G1035" s="14">
        <f>Data_input!$F1035*IF(Data_input!$E1035&lt;3000,70%,60%)</f>
        <v>2100</v>
      </c>
      <c r="H1035" s="14">
        <f>Data_input!$F1035*10%</f>
        <v>350</v>
      </c>
      <c r="I1035" s="14">
        <f>Data_input!$F1035*10%</f>
        <v>350</v>
      </c>
      <c r="J1035" s="14">
        <f>SUM(Table1[[#This Row],[COGS]:[OPERATIONAL COST]])</f>
        <v>2800</v>
      </c>
      <c r="K1035" s="14">
        <f>Data_input!$F1035-Data_input!$G1035-Data_input!$H1035-Data_input!$I1035</f>
        <v>700</v>
      </c>
      <c r="L1035" s="8" t="s">
        <v>2944</v>
      </c>
      <c r="M1035" s="16" t="str">
        <f>TEXT(Table1[[#This Row],[DATE]],"mmm")</f>
        <v>Apr</v>
      </c>
      <c r="N1035" s="7">
        <f t="shared" si="50"/>
        <v>2022</v>
      </c>
      <c r="O1035" s="7">
        <f>IF(COUNTIF(B$4:$B1035,B1035)=1,1,0)</f>
        <v>1</v>
      </c>
      <c r="P1035" s="8" t="s">
        <v>2919</v>
      </c>
      <c r="Q1035" s="9"/>
    </row>
    <row r="1036" spans="1:17" x14ac:dyDescent="0.25">
      <c r="A1036" s="17">
        <v>44670</v>
      </c>
      <c r="B1036" s="11" t="s">
        <v>862</v>
      </c>
      <c r="C1036" s="11" t="s">
        <v>2923</v>
      </c>
      <c r="D1036" s="7">
        <v>1</v>
      </c>
      <c r="E1036" s="12">
        <f t="shared" si="48"/>
        <v>2500</v>
      </c>
      <c r="F1036" s="13">
        <f t="shared" si="49"/>
        <v>2500</v>
      </c>
      <c r="G1036" s="14">
        <f>Data_input!$F1036*IF(Data_input!$E1036&lt;3000,70%,60%)</f>
        <v>1750</v>
      </c>
      <c r="H1036" s="14">
        <f>Data_input!$F1036*10%</f>
        <v>250</v>
      </c>
      <c r="I1036" s="14">
        <f>Data_input!$F1036*10%</f>
        <v>250</v>
      </c>
      <c r="J1036" s="14">
        <f>SUM(Table1[[#This Row],[COGS]:[OPERATIONAL COST]])</f>
        <v>2250</v>
      </c>
      <c r="K1036" s="14">
        <f>Data_input!$F1036-Data_input!$G1036-Data_input!$H1036-Data_input!$I1036</f>
        <v>250</v>
      </c>
      <c r="L1036" s="15" t="s">
        <v>2946</v>
      </c>
      <c r="M1036" s="16" t="str">
        <f>TEXT(Table1[[#This Row],[DATE]],"mmm")</f>
        <v>Apr</v>
      </c>
      <c r="N1036" s="7">
        <f t="shared" si="50"/>
        <v>2022</v>
      </c>
      <c r="O1036" s="7">
        <f>IF(COUNTIF(B$4:$B1036,B1036)=1,1,0)</f>
        <v>1</v>
      </c>
      <c r="P1036" s="8" t="s">
        <v>2919</v>
      </c>
      <c r="Q1036" s="9"/>
    </row>
    <row r="1037" spans="1:17" x14ac:dyDescent="0.25">
      <c r="A1037" s="17">
        <v>44670</v>
      </c>
      <c r="B1037" s="11" t="s">
        <v>863</v>
      </c>
      <c r="C1037" s="11" t="s">
        <v>2923</v>
      </c>
      <c r="D1037" s="7">
        <v>1</v>
      </c>
      <c r="E1037" s="12">
        <f t="shared" si="48"/>
        <v>2500</v>
      </c>
      <c r="F1037" s="13">
        <f t="shared" si="49"/>
        <v>2500</v>
      </c>
      <c r="G1037" s="14">
        <f>Data_input!$F1037*IF(Data_input!$E1037&lt;3000,70%,60%)</f>
        <v>1750</v>
      </c>
      <c r="H1037" s="14">
        <f>Data_input!$F1037*10%</f>
        <v>250</v>
      </c>
      <c r="I1037" s="14">
        <f>Data_input!$F1037*10%</f>
        <v>250</v>
      </c>
      <c r="J1037" s="14">
        <f>SUM(Table1[[#This Row],[COGS]:[OPERATIONAL COST]])</f>
        <v>2250</v>
      </c>
      <c r="K1037" s="14">
        <f>Data_input!$F1037-Data_input!$G1037-Data_input!$H1037-Data_input!$I1037</f>
        <v>250</v>
      </c>
      <c r="L1037" s="8" t="s">
        <v>2947</v>
      </c>
      <c r="M1037" s="16" t="str">
        <f>TEXT(Table1[[#This Row],[DATE]],"mmm")</f>
        <v>Apr</v>
      </c>
      <c r="N1037" s="7">
        <f t="shared" si="50"/>
        <v>2022</v>
      </c>
      <c r="O1037" s="7">
        <f>IF(COUNTIF(B$4:$B1037,B1037)=1,1,0)</f>
        <v>1</v>
      </c>
      <c r="P1037" s="8" t="s">
        <v>2918</v>
      </c>
      <c r="Q1037" s="9"/>
    </row>
    <row r="1038" spans="1:17" x14ac:dyDescent="0.25">
      <c r="A1038" s="17">
        <v>44670</v>
      </c>
      <c r="B1038" s="11" t="s">
        <v>864</v>
      </c>
      <c r="C1038" s="11" t="s">
        <v>2920</v>
      </c>
      <c r="D1038" s="7">
        <v>1</v>
      </c>
      <c r="E1038" s="12">
        <f t="shared" si="48"/>
        <v>1000</v>
      </c>
      <c r="F1038" s="13">
        <f t="shared" si="49"/>
        <v>1000</v>
      </c>
      <c r="G1038" s="14">
        <f>Data_input!$F1038*IF(Data_input!$E1038&lt;3000,70%,60%)</f>
        <v>700</v>
      </c>
      <c r="H1038" s="14">
        <f>Data_input!$F1038*10%</f>
        <v>100</v>
      </c>
      <c r="I1038" s="14">
        <f>Data_input!$F1038*10%</f>
        <v>100</v>
      </c>
      <c r="J1038" s="14">
        <f>SUM(Table1[[#This Row],[COGS]:[OPERATIONAL COST]])</f>
        <v>900</v>
      </c>
      <c r="K1038" s="14">
        <f>Data_input!$F1038-Data_input!$G1038-Data_input!$H1038-Data_input!$I1038</f>
        <v>100</v>
      </c>
      <c r="L1038" s="15" t="s">
        <v>2945</v>
      </c>
      <c r="M1038" s="16" t="str">
        <f>TEXT(Table1[[#This Row],[DATE]],"mmm")</f>
        <v>Apr</v>
      </c>
      <c r="N1038" s="7">
        <f t="shared" si="50"/>
        <v>2022</v>
      </c>
      <c r="O1038" s="7">
        <f>IF(COUNTIF(B$4:$B1038,B1038)=1,1,0)</f>
        <v>1</v>
      </c>
      <c r="P1038" s="8" t="s">
        <v>2918</v>
      </c>
      <c r="Q1038" s="9"/>
    </row>
    <row r="1039" spans="1:17" x14ac:dyDescent="0.25">
      <c r="A1039" s="17">
        <v>44670</v>
      </c>
      <c r="B1039" s="11" t="s">
        <v>865</v>
      </c>
      <c r="C1039" s="11" t="s">
        <v>2923</v>
      </c>
      <c r="D1039" s="7">
        <v>5</v>
      </c>
      <c r="E1039" s="12">
        <f t="shared" si="48"/>
        <v>2500</v>
      </c>
      <c r="F1039" s="13">
        <f t="shared" si="49"/>
        <v>12500</v>
      </c>
      <c r="G1039" s="14">
        <f>Data_input!$F1039*IF(Data_input!$E1039&lt;3000,70%,60%)</f>
        <v>8750</v>
      </c>
      <c r="H1039" s="14">
        <f>Data_input!$F1039*10%</f>
        <v>1250</v>
      </c>
      <c r="I1039" s="14">
        <f>Data_input!$F1039*10%</f>
        <v>1250</v>
      </c>
      <c r="J1039" s="14">
        <f>SUM(Table1[[#This Row],[COGS]:[OPERATIONAL COST]])</f>
        <v>11250</v>
      </c>
      <c r="K1039" s="14">
        <f>Data_input!$F1039-Data_input!$G1039-Data_input!$H1039-Data_input!$I1039</f>
        <v>1250</v>
      </c>
      <c r="L1039" s="8" t="s">
        <v>2943</v>
      </c>
      <c r="M1039" s="16" t="str">
        <f>TEXT(Table1[[#This Row],[DATE]],"mmm")</f>
        <v>Apr</v>
      </c>
      <c r="N1039" s="7">
        <f t="shared" si="50"/>
        <v>2022</v>
      </c>
      <c r="O1039" s="7">
        <f>IF(COUNTIF(B$4:$B1039,B1039)=1,1,0)</f>
        <v>1</v>
      </c>
      <c r="P1039" s="8" t="s">
        <v>2918</v>
      </c>
      <c r="Q1039" s="9"/>
    </row>
    <row r="1040" spans="1:17" x14ac:dyDescent="0.25">
      <c r="A1040" s="17">
        <v>44670</v>
      </c>
      <c r="B1040" s="11" t="s">
        <v>866</v>
      </c>
      <c r="C1040" s="11" t="s">
        <v>2924</v>
      </c>
      <c r="D1040" s="7">
        <v>1</v>
      </c>
      <c r="E1040" s="12">
        <f t="shared" si="48"/>
        <v>3500</v>
      </c>
      <c r="F1040" s="13">
        <f t="shared" si="49"/>
        <v>3500</v>
      </c>
      <c r="G1040" s="14">
        <f>Data_input!$F1040*IF(Data_input!$E1040&lt;3000,70%,60%)</f>
        <v>2100</v>
      </c>
      <c r="H1040" s="14">
        <f>Data_input!$F1040*10%</f>
        <v>350</v>
      </c>
      <c r="I1040" s="14">
        <f>Data_input!$F1040*10%</f>
        <v>350</v>
      </c>
      <c r="J1040" s="14">
        <f>SUM(Table1[[#This Row],[COGS]:[OPERATIONAL COST]])</f>
        <v>2800</v>
      </c>
      <c r="K1040" s="14">
        <f>Data_input!$F1040-Data_input!$G1040-Data_input!$H1040-Data_input!$I1040</f>
        <v>700</v>
      </c>
      <c r="L1040" s="15" t="s">
        <v>2948</v>
      </c>
      <c r="M1040" s="16" t="str">
        <f>TEXT(Table1[[#This Row],[DATE]],"mmm")</f>
        <v>Apr</v>
      </c>
      <c r="N1040" s="7">
        <f t="shared" si="50"/>
        <v>2022</v>
      </c>
      <c r="O1040" s="7">
        <f>IF(COUNTIF(B$4:$B1040,B1040)=1,1,0)</f>
        <v>1</v>
      </c>
      <c r="P1040" s="8" t="s">
        <v>2919</v>
      </c>
      <c r="Q1040" s="9"/>
    </row>
    <row r="1041" spans="1:17" x14ac:dyDescent="0.25">
      <c r="A1041" s="17">
        <v>44670</v>
      </c>
      <c r="B1041" s="11" t="s">
        <v>867</v>
      </c>
      <c r="C1041" s="11" t="s">
        <v>2925</v>
      </c>
      <c r="D1041" s="7">
        <v>3</v>
      </c>
      <c r="E1041" s="12">
        <f t="shared" si="48"/>
        <v>1200</v>
      </c>
      <c r="F1041" s="13">
        <f t="shared" si="49"/>
        <v>3600</v>
      </c>
      <c r="G1041" s="14">
        <f>Data_input!$F1041*IF(Data_input!$E1041&lt;3000,70%,60%)</f>
        <v>2520</v>
      </c>
      <c r="H1041" s="14">
        <f>Data_input!$F1041*10%</f>
        <v>360</v>
      </c>
      <c r="I1041" s="14">
        <f>Data_input!$F1041*10%</f>
        <v>360</v>
      </c>
      <c r="J1041" s="14">
        <f>SUM(Table1[[#This Row],[COGS]:[OPERATIONAL COST]])</f>
        <v>3240</v>
      </c>
      <c r="K1041" s="14">
        <f>Data_input!$F1041-Data_input!$G1041-Data_input!$H1041-Data_input!$I1041</f>
        <v>360</v>
      </c>
      <c r="L1041" s="8" t="s">
        <v>2944</v>
      </c>
      <c r="M1041" s="16" t="str">
        <f>TEXT(Table1[[#This Row],[DATE]],"mmm")</f>
        <v>Apr</v>
      </c>
      <c r="N1041" s="7">
        <f t="shared" si="50"/>
        <v>2022</v>
      </c>
      <c r="O1041" s="7">
        <f>IF(COUNTIF(B$4:$B1041,B1041)=1,1,0)</f>
        <v>1</v>
      </c>
      <c r="P1041" s="8" t="s">
        <v>2918</v>
      </c>
      <c r="Q1041" s="9"/>
    </row>
    <row r="1042" spans="1:17" x14ac:dyDescent="0.25">
      <c r="A1042" s="17">
        <v>44670</v>
      </c>
      <c r="B1042" s="11" t="s">
        <v>868</v>
      </c>
      <c r="C1042" s="11" t="s">
        <v>2926</v>
      </c>
      <c r="D1042" s="7">
        <v>5</v>
      </c>
      <c r="E1042" s="12">
        <f t="shared" si="48"/>
        <v>450</v>
      </c>
      <c r="F1042" s="13">
        <f t="shared" si="49"/>
        <v>2250</v>
      </c>
      <c r="G1042" s="14">
        <f>Data_input!$F1042*IF(Data_input!$E1042&lt;3000,70%,60%)</f>
        <v>1575</v>
      </c>
      <c r="H1042" s="14">
        <f>Data_input!$F1042*10%</f>
        <v>225</v>
      </c>
      <c r="I1042" s="14">
        <f>Data_input!$F1042*10%</f>
        <v>225</v>
      </c>
      <c r="J1042" s="14">
        <f>SUM(Table1[[#This Row],[COGS]:[OPERATIONAL COST]])</f>
        <v>2025</v>
      </c>
      <c r="K1042" s="14">
        <f>Data_input!$F1042-Data_input!$G1042-Data_input!$H1042-Data_input!$I1042</f>
        <v>225</v>
      </c>
      <c r="L1042" s="15" t="s">
        <v>2945</v>
      </c>
      <c r="M1042" s="16" t="str">
        <f>TEXT(Table1[[#This Row],[DATE]],"mmm")</f>
        <v>Apr</v>
      </c>
      <c r="N1042" s="7">
        <f t="shared" si="50"/>
        <v>2022</v>
      </c>
      <c r="O1042" s="7">
        <f>IF(COUNTIF(B$4:$B1042,B1042)=1,1,0)</f>
        <v>1</v>
      </c>
      <c r="P1042" s="8" t="s">
        <v>2918</v>
      </c>
      <c r="Q1042" s="9"/>
    </row>
    <row r="1043" spans="1:17" x14ac:dyDescent="0.25">
      <c r="A1043" s="17">
        <v>44670</v>
      </c>
      <c r="B1043" s="11" t="s">
        <v>869</v>
      </c>
      <c r="C1043" s="11" t="s">
        <v>2927</v>
      </c>
      <c r="D1043" s="7">
        <v>1</v>
      </c>
      <c r="E1043" s="12">
        <f t="shared" si="48"/>
        <v>500</v>
      </c>
      <c r="F1043" s="13">
        <f t="shared" si="49"/>
        <v>500</v>
      </c>
      <c r="G1043" s="14">
        <f>Data_input!$F1043*IF(Data_input!$E1043&lt;3000,70%,60%)</f>
        <v>350</v>
      </c>
      <c r="H1043" s="14">
        <f>Data_input!$F1043*10%</f>
        <v>50</v>
      </c>
      <c r="I1043" s="14">
        <f>Data_input!$F1043*10%</f>
        <v>50</v>
      </c>
      <c r="J1043" s="14">
        <f>SUM(Table1[[#This Row],[COGS]:[OPERATIONAL COST]])</f>
        <v>450</v>
      </c>
      <c r="K1043" s="14">
        <f>Data_input!$F1043-Data_input!$G1043-Data_input!$H1043-Data_input!$I1043</f>
        <v>50</v>
      </c>
      <c r="L1043" s="8" t="s">
        <v>2943</v>
      </c>
      <c r="M1043" s="16" t="str">
        <f>TEXT(Table1[[#This Row],[DATE]],"mmm")</f>
        <v>Apr</v>
      </c>
      <c r="N1043" s="7">
        <f t="shared" si="50"/>
        <v>2022</v>
      </c>
      <c r="O1043" s="7">
        <f>IF(COUNTIF(B$4:$B1043,B1043)=1,1,0)</f>
        <v>1</v>
      </c>
      <c r="P1043" s="8" t="s">
        <v>2919</v>
      </c>
      <c r="Q1043" s="9"/>
    </row>
    <row r="1044" spans="1:17" x14ac:dyDescent="0.25">
      <c r="A1044" s="17">
        <v>44670</v>
      </c>
      <c r="B1044" s="11" t="s">
        <v>869</v>
      </c>
      <c r="C1044" s="11" t="s">
        <v>2928</v>
      </c>
      <c r="D1044" s="7">
        <v>1</v>
      </c>
      <c r="E1044" s="12">
        <f t="shared" si="48"/>
        <v>1000</v>
      </c>
      <c r="F1044" s="13">
        <f t="shared" si="49"/>
        <v>1000</v>
      </c>
      <c r="G1044" s="14">
        <f>Data_input!$F1044*IF(Data_input!$E1044&lt;3000,70%,60%)</f>
        <v>700</v>
      </c>
      <c r="H1044" s="14">
        <f>Data_input!$F1044*10%</f>
        <v>100</v>
      </c>
      <c r="I1044" s="14">
        <f>Data_input!$F1044*10%</f>
        <v>100</v>
      </c>
      <c r="J1044" s="14">
        <f>SUM(Table1[[#This Row],[COGS]:[OPERATIONAL COST]])</f>
        <v>900</v>
      </c>
      <c r="K1044" s="14">
        <f>Data_input!$F1044-Data_input!$G1044-Data_input!$H1044-Data_input!$I1044</f>
        <v>100</v>
      </c>
      <c r="L1044" s="15" t="s">
        <v>2943</v>
      </c>
      <c r="M1044" s="16" t="str">
        <f>TEXT(Table1[[#This Row],[DATE]],"mmm")</f>
        <v>Apr</v>
      </c>
      <c r="N1044" s="7">
        <f t="shared" si="50"/>
        <v>2022</v>
      </c>
      <c r="O1044" s="7">
        <f>IF(COUNTIF(B$4:$B1044,B1044)=1,1,0)</f>
        <v>0</v>
      </c>
      <c r="P1044" s="8" t="s">
        <v>2919</v>
      </c>
      <c r="Q1044" s="9"/>
    </row>
    <row r="1045" spans="1:17" x14ac:dyDescent="0.25">
      <c r="A1045" s="17">
        <v>44670</v>
      </c>
      <c r="B1045" s="11" t="s">
        <v>869</v>
      </c>
      <c r="C1045" s="11" t="s">
        <v>2929</v>
      </c>
      <c r="D1045" s="7">
        <v>3</v>
      </c>
      <c r="E1045" s="12">
        <f t="shared" si="48"/>
        <v>3200</v>
      </c>
      <c r="F1045" s="13">
        <f t="shared" si="49"/>
        <v>9600</v>
      </c>
      <c r="G1045" s="14">
        <f>Data_input!$F1045*IF(Data_input!$E1045&lt;3000,70%,60%)</f>
        <v>5760</v>
      </c>
      <c r="H1045" s="14">
        <f>Data_input!$F1045*10%</f>
        <v>960</v>
      </c>
      <c r="I1045" s="14">
        <f>Data_input!$F1045*10%</f>
        <v>960</v>
      </c>
      <c r="J1045" s="14">
        <f>SUM(Table1[[#This Row],[COGS]:[OPERATIONAL COST]])</f>
        <v>7680</v>
      </c>
      <c r="K1045" s="14">
        <f>Data_input!$F1045-Data_input!$G1045-Data_input!$H1045-Data_input!$I1045</f>
        <v>1920</v>
      </c>
      <c r="L1045" s="8" t="s">
        <v>2943</v>
      </c>
      <c r="M1045" s="16" t="str">
        <f>TEXT(Table1[[#This Row],[DATE]],"mmm")</f>
        <v>Apr</v>
      </c>
      <c r="N1045" s="7">
        <f t="shared" si="50"/>
        <v>2022</v>
      </c>
      <c r="O1045" s="7">
        <f>IF(COUNTIF(B$4:$B1045,B1045)=1,1,0)</f>
        <v>0</v>
      </c>
      <c r="P1045" s="8" t="s">
        <v>2919</v>
      </c>
      <c r="Q1045" s="9"/>
    </row>
    <row r="1046" spans="1:17" x14ac:dyDescent="0.25">
      <c r="A1046" s="17">
        <v>44670</v>
      </c>
      <c r="B1046" s="11" t="s">
        <v>869</v>
      </c>
      <c r="C1046" s="11" t="s">
        <v>2930</v>
      </c>
      <c r="D1046" s="7">
        <v>1</v>
      </c>
      <c r="E1046" s="12">
        <f t="shared" si="48"/>
        <v>4000</v>
      </c>
      <c r="F1046" s="13">
        <f t="shared" si="49"/>
        <v>4000</v>
      </c>
      <c r="G1046" s="14">
        <f>Data_input!$F1046*IF(Data_input!$E1046&lt;3000,70%,60%)</f>
        <v>2400</v>
      </c>
      <c r="H1046" s="14">
        <f>Data_input!$F1046*10%</f>
        <v>400</v>
      </c>
      <c r="I1046" s="14">
        <f>Data_input!$F1046*10%</f>
        <v>400</v>
      </c>
      <c r="J1046" s="14">
        <f>SUM(Table1[[#This Row],[COGS]:[OPERATIONAL COST]])</f>
        <v>3200</v>
      </c>
      <c r="K1046" s="14">
        <f>Data_input!$F1046-Data_input!$G1046-Data_input!$H1046-Data_input!$I1046</f>
        <v>800</v>
      </c>
      <c r="L1046" s="15" t="s">
        <v>2943</v>
      </c>
      <c r="M1046" s="16" t="str">
        <f>TEXT(Table1[[#This Row],[DATE]],"mmm")</f>
        <v>Apr</v>
      </c>
      <c r="N1046" s="7">
        <f t="shared" si="50"/>
        <v>2022</v>
      </c>
      <c r="O1046" s="7">
        <f>IF(COUNTIF(B$4:$B1046,B1046)=1,1,0)</f>
        <v>0</v>
      </c>
      <c r="P1046" s="8" t="s">
        <v>2919</v>
      </c>
      <c r="Q1046" s="9"/>
    </row>
    <row r="1047" spans="1:17" x14ac:dyDescent="0.25">
      <c r="A1047" s="17">
        <v>44670</v>
      </c>
      <c r="B1047" s="11" t="s">
        <v>869</v>
      </c>
      <c r="C1047" s="11" t="s">
        <v>2930</v>
      </c>
      <c r="D1047" s="7">
        <v>1</v>
      </c>
      <c r="E1047" s="12">
        <f t="shared" si="48"/>
        <v>4000</v>
      </c>
      <c r="F1047" s="13">
        <f t="shared" si="49"/>
        <v>4000</v>
      </c>
      <c r="G1047" s="14">
        <f>Data_input!$F1047*IF(Data_input!$E1047&lt;3000,70%,60%)</f>
        <v>2400</v>
      </c>
      <c r="H1047" s="14">
        <f>Data_input!$F1047*10%</f>
        <v>400</v>
      </c>
      <c r="I1047" s="14">
        <f>Data_input!$F1047*10%</f>
        <v>400</v>
      </c>
      <c r="J1047" s="14">
        <f>SUM(Table1[[#This Row],[COGS]:[OPERATIONAL COST]])</f>
        <v>3200</v>
      </c>
      <c r="K1047" s="14">
        <f>Data_input!$F1047-Data_input!$G1047-Data_input!$H1047-Data_input!$I1047</f>
        <v>800</v>
      </c>
      <c r="L1047" s="8" t="s">
        <v>2943</v>
      </c>
      <c r="M1047" s="16" t="str">
        <f>TEXT(Table1[[#This Row],[DATE]],"mmm")</f>
        <v>Apr</v>
      </c>
      <c r="N1047" s="7">
        <f t="shared" si="50"/>
        <v>2022</v>
      </c>
      <c r="O1047" s="7">
        <f>IF(COUNTIF(B$4:$B1047,B1047)=1,1,0)</f>
        <v>0</v>
      </c>
      <c r="P1047" s="8" t="s">
        <v>2919</v>
      </c>
      <c r="Q1047" s="9"/>
    </row>
    <row r="1048" spans="1:17" x14ac:dyDescent="0.25">
      <c r="A1048" s="17">
        <v>44670</v>
      </c>
      <c r="B1048" s="11" t="s">
        <v>869</v>
      </c>
      <c r="C1048" s="11" t="s">
        <v>2930</v>
      </c>
      <c r="D1048" s="7">
        <v>1</v>
      </c>
      <c r="E1048" s="12">
        <f t="shared" si="48"/>
        <v>4000</v>
      </c>
      <c r="F1048" s="13">
        <f t="shared" si="49"/>
        <v>4000</v>
      </c>
      <c r="G1048" s="14">
        <f>Data_input!$F1048*IF(Data_input!$E1048&lt;3000,70%,60%)</f>
        <v>2400</v>
      </c>
      <c r="H1048" s="14">
        <f>Data_input!$F1048*10%</f>
        <v>400</v>
      </c>
      <c r="I1048" s="14">
        <f>Data_input!$F1048*10%</f>
        <v>400</v>
      </c>
      <c r="J1048" s="14">
        <f>SUM(Table1[[#This Row],[COGS]:[OPERATIONAL COST]])</f>
        <v>3200</v>
      </c>
      <c r="K1048" s="14">
        <f>Data_input!$F1048-Data_input!$G1048-Data_input!$H1048-Data_input!$I1048</f>
        <v>800</v>
      </c>
      <c r="L1048" s="15" t="s">
        <v>2943</v>
      </c>
      <c r="M1048" s="16" t="str">
        <f>TEXT(Table1[[#This Row],[DATE]],"mmm")</f>
        <v>Apr</v>
      </c>
      <c r="N1048" s="7">
        <f t="shared" si="50"/>
        <v>2022</v>
      </c>
      <c r="O1048" s="7">
        <f>IF(COUNTIF(B$4:$B1048,B1048)=1,1,0)</f>
        <v>0</v>
      </c>
      <c r="P1048" s="8" t="s">
        <v>2919</v>
      </c>
      <c r="Q1048" s="9"/>
    </row>
    <row r="1049" spans="1:17" x14ac:dyDescent="0.25">
      <c r="A1049" s="17">
        <v>44670</v>
      </c>
      <c r="B1049" s="11" t="s">
        <v>869</v>
      </c>
      <c r="C1049" s="11" t="s">
        <v>2924</v>
      </c>
      <c r="D1049" s="7">
        <v>2</v>
      </c>
      <c r="E1049" s="12">
        <f t="shared" si="48"/>
        <v>3500</v>
      </c>
      <c r="F1049" s="13">
        <f t="shared" si="49"/>
        <v>7000</v>
      </c>
      <c r="G1049" s="14">
        <f>Data_input!$F1049*IF(Data_input!$E1049&lt;3000,70%,60%)</f>
        <v>4200</v>
      </c>
      <c r="H1049" s="14">
        <f>Data_input!$F1049*10%</f>
        <v>700</v>
      </c>
      <c r="I1049" s="14">
        <f>Data_input!$F1049*10%</f>
        <v>700</v>
      </c>
      <c r="J1049" s="14">
        <f>SUM(Table1[[#This Row],[COGS]:[OPERATIONAL COST]])</f>
        <v>5600</v>
      </c>
      <c r="K1049" s="14">
        <f>Data_input!$F1049-Data_input!$G1049-Data_input!$H1049-Data_input!$I1049</f>
        <v>1400</v>
      </c>
      <c r="L1049" s="8" t="s">
        <v>2943</v>
      </c>
      <c r="M1049" s="16" t="str">
        <f>TEXT(Table1[[#This Row],[DATE]],"mmm")</f>
        <v>Apr</v>
      </c>
      <c r="N1049" s="7">
        <f t="shared" si="50"/>
        <v>2022</v>
      </c>
      <c r="O1049" s="7">
        <f>IF(COUNTIF(B$4:$B1049,B1049)=1,1,0)</f>
        <v>0</v>
      </c>
      <c r="P1049" s="8" t="s">
        <v>2919</v>
      </c>
      <c r="Q1049" s="9"/>
    </row>
    <row r="1050" spans="1:17" x14ac:dyDescent="0.25">
      <c r="A1050" s="17">
        <v>44670</v>
      </c>
      <c r="B1050" s="11" t="s">
        <v>869</v>
      </c>
      <c r="C1050" s="11" t="s">
        <v>2925</v>
      </c>
      <c r="D1050" s="7">
        <v>4</v>
      </c>
      <c r="E1050" s="12">
        <f t="shared" si="48"/>
        <v>1200</v>
      </c>
      <c r="F1050" s="13">
        <f t="shared" si="49"/>
        <v>4800</v>
      </c>
      <c r="G1050" s="14">
        <f>Data_input!$F1050*IF(Data_input!$E1050&lt;3000,70%,60%)</f>
        <v>3360</v>
      </c>
      <c r="H1050" s="14">
        <f>Data_input!$F1050*10%</f>
        <v>480</v>
      </c>
      <c r="I1050" s="14">
        <f>Data_input!$F1050*10%</f>
        <v>480</v>
      </c>
      <c r="J1050" s="14">
        <f>SUM(Table1[[#This Row],[COGS]:[OPERATIONAL COST]])</f>
        <v>4320</v>
      </c>
      <c r="K1050" s="14">
        <f>Data_input!$F1050-Data_input!$G1050-Data_input!$H1050-Data_input!$I1050</f>
        <v>480</v>
      </c>
      <c r="L1050" s="15" t="s">
        <v>2943</v>
      </c>
      <c r="M1050" s="16" t="str">
        <f>TEXT(Table1[[#This Row],[DATE]],"mmm")</f>
        <v>Apr</v>
      </c>
      <c r="N1050" s="7">
        <f t="shared" si="50"/>
        <v>2022</v>
      </c>
      <c r="O1050" s="7">
        <f>IF(COUNTIF(B$4:$B1050,B1050)=1,1,0)</f>
        <v>0</v>
      </c>
      <c r="P1050" s="8" t="s">
        <v>2919</v>
      </c>
      <c r="Q1050" s="9"/>
    </row>
    <row r="1051" spans="1:17" x14ac:dyDescent="0.25">
      <c r="A1051" s="17">
        <v>44671</v>
      </c>
      <c r="B1051" s="11" t="s">
        <v>870</v>
      </c>
      <c r="C1051" s="11" t="s">
        <v>2926</v>
      </c>
      <c r="D1051" s="7">
        <v>3</v>
      </c>
      <c r="E1051" s="12">
        <f t="shared" si="48"/>
        <v>450</v>
      </c>
      <c r="F1051" s="13">
        <f t="shared" si="49"/>
        <v>1350</v>
      </c>
      <c r="G1051" s="14">
        <f>Data_input!$F1051*IF(Data_input!$E1051&lt;3000,70%,60%)</f>
        <v>944.99999999999989</v>
      </c>
      <c r="H1051" s="14">
        <f>Data_input!$F1051*10%</f>
        <v>135</v>
      </c>
      <c r="I1051" s="14">
        <f>Data_input!$F1051*10%</f>
        <v>135</v>
      </c>
      <c r="J1051" s="14">
        <f>SUM(Table1[[#This Row],[COGS]:[OPERATIONAL COST]])</f>
        <v>1215</v>
      </c>
      <c r="K1051" s="14">
        <f>Data_input!$F1051-Data_input!$G1051-Data_input!$H1051-Data_input!$I1051</f>
        <v>135.00000000000011</v>
      </c>
      <c r="L1051" s="8" t="s">
        <v>2943</v>
      </c>
      <c r="M1051" s="16" t="str">
        <f>TEXT(Table1[[#This Row],[DATE]],"mmm")</f>
        <v>Apr</v>
      </c>
      <c r="N1051" s="7">
        <f t="shared" si="50"/>
        <v>2022</v>
      </c>
      <c r="O1051" s="7">
        <f>IF(COUNTIF(B$4:$B1051,B1051)=1,1,0)</f>
        <v>1</v>
      </c>
      <c r="P1051" s="8" t="s">
        <v>2919</v>
      </c>
      <c r="Q1051" s="9"/>
    </row>
    <row r="1052" spans="1:17" x14ac:dyDescent="0.25">
      <c r="A1052" s="17">
        <v>44671</v>
      </c>
      <c r="B1052" s="11" t="s">
        <v>871</v>
      </c>
      <c r="C1052" s="11" t="s">
        <v>2927</v>
      </c>
      <c r="D1052" s="7">
        <v>1</v>
      </c>
      <c r="E1052" s="12">
        <f t="shared" si="48"/>
        <v>500</v>
      </c>
      <c r="F1052" s="13">
        <f t="shared" si="49"/>
        <v>500</v>
      </c>
      <c r="G1052" s="14">
        <f>Data_input!$F1052*IF(Data_input!$E1052&lt;3000,70%,60%)</f>
        <v>350</v>
      </c>
      <c r="H1052" s="14">
        <f>Data_input!$F1052*10%</f>
        <v>50</v>
      </c>
      <c r="I1052" s="14">
        <f>Data_input!$F1052*10%</f>
        <v>50</v>
      </c>
      <c r="J1052" s="14">
        <f>SUM(Table1[[#This Row],[COGS]:[OPERATIONAL COST]])</f>
        <v>450</v>
      </c>
      <c r="K1052" s="14">
        <f>Data_input!$F1052-Data_input!$G1052-Data_input!$H1052-Data_input!$I1052</f>
        <v>50</v>
      </c>
      <c r="L1052" s="15" t="s">
        <v>2948</v>
      </c>
      <c r="M1052" s="16" t="str">
        <f>TEXT(Table1[[#This Row],[DATE]],"mmm")</f>
        <v>Apr</v>
      </c>
      <c r="N1052" s="7">
        <f t="shared" si="50"/>
        <v>2022</v>
      </c>
      <c r="O1052" s="7">
        <f>IF(COUNTIF(B$4:$B1052,B1052)=1,1,0)</f>
        <v>1</v>
      </c>
      <c r="P1052" s="8" t="s">
        <v>2919</v>
      </c>
      <c r="Q1052" s="9"/>
    </row>
    <row r="1053" spans="1:17" x14ac:dyDescent="0.25">
      <c r="A1053" s="17">
        <v>44671</v>
      </c>
      <c r="B1053" s="11" t="s">
        <v>872</v>
      </c>
      <c r="C1053" s="11" t="s">
        <v>2928</v>
      </c>
      <c r="D1053" s="7">
        <v>2</v>
      </c>
      <c r="E1053" s="12">
        <f t="shared" si="48"/>
        <v>1000</v>
      </c>
      <c r="F1053" s="13">
        <f t="shared" si="49"/>
        <v>2000</v>
      </c>
      <c r="G1053" s="14">
        <f>Data_input!$F1053*IF(Data_input!$E1053&lt;3000,70%,60%)</f>
        <v>1400</v>
      </c>
      <c r="H1053" s="14">
        <f>Data_input!$F1053*10%</f>
        <v>200</v>
      </c>
      <c r="I1053" s="14">
        <f>Data_input!$F1053*10%</f>
        <v>200</v>
      </c>
      <c r="J1053" s="14">
        <f>SUM(Table1[[#This Row],[COGS]:[OPERATIONAL COST]])</f>
        <v>1800</v>
      </c>
      <c r="K1053" s="14">
        <f>Data_input!$F1053-Data_input!$G1053-Data_input!$H1053-Data_input!$I1053</f>
        <v>200</v>
      </c>
      <c r="L1053" s="8" t="s">
        <v>2944</v>
      </c>
      <c r="M1053" s="16" t="str">
        <f>TEXT(Table1[[#This Row],[DATE]],"mmm")</f>
        <v>Apr</v>
      </c>
      <c r="N1053" s="7">
        <f t="shared" si="50"/>
        <v>2022</v>
      </c>
      <c r="O1053" s="7">
        <f>IF(COUNTIF(B$4:$B1053,B1053)=1,1,0)</f>
        <v>1</v>
      </c>
      <c r="P1053" s="8" t="s">
        <v>2919</v>
      </c>
      <c r="Q1053" s="9"/>
    </row>
    <row r="1054" spans="1:17" x14ac:dyDescent="0.25">
      <c r="A1054" s="17">
        <v>44671</v>
      </c>
      <c r="B1054" s="11" t="s">
        <v>873</v>
      </c>
      <c r="C1054" s="11" t="s">
        <v>2928</v>
      </c>
      <c r="D1054" s="7">
        <v>4</v>
      </c>
      <c r="E1054" s="12">
        <f t="shared" si="48"/>
        <v>1000</v>
      </c>
      <c r="F1054" s="13">
        <f t="shared" si="49"/>
        <v>4000</v>
      </c>
      <c r="G1054" s="14">
        <f>Data_input!$F1054*IF(Data_input!$E1054&lt;3000,70%,60%)</f>
        <v>2800</v>
      </c>
      <c r="H1054" s="14">
        <f>Data_input!$F1054*10%</f>
        <v>400</v>
      </c>
      <c r="I1054" s="14">
        <f>Data_input!$F1054*10%</f>
        <v>400</v>
      </c>
      <c r="J1054" s="14">
        <f>SUM(Table1[[#This Row],[COGS]:[OPERATIONAL COST]])</f>
        <v>3600</v>
      </c>
      <c r="K1054" s="14">
        <f>Data_input!$F1054-Data_input!$G1054-Data_input!$H1054-Data_input!$I1054</f>
        <v>400</v>
      </c>
      <c r="L1054" s="15" t="s">
        <v>2945</v>
      </c>
      <c r="M1054" s="16" t="str">
        <f>TEXT(Table1[[#This Row],[DATE]],"mmm")</f>
        <v>Apr</v>
      </c>
      <c r="N1054" s="7">
        <f t="shared" si="50"/>
        <v>2022</v>
      </c>
      <c r="O1054" s="7">
        <f>IF(COUNTIF(B$4:$B1054,B1054)=1,1,0)</f>
        <v>1</v>
      </c>
      <c r="P1054" s="8" t="s">
        <v>2919</v>
      </c>
      <c r="Q1054" s="9"/>
    </row>
    <row r="1055" spans="1:17" x14ac:dyDescent="0.25">
      <c r="A1055" s="17">
        <v>44671</v>
      </c>
      <c r="B1055" s="11" t="s">
        <v>874</v>
      </c>
      <c r="C1055" s="11" t="s">
        <v>2930</v>
      </c>
      <c r="D1055" s="7">
        <v>1</v>
      </c>
      <c r="E1055" s="12">
        <f t="shared" si="48"/>
        <v>4000</v>
      </c>
      <c r="F1055" s="13">
        <f t="shared" si="49"/>
        <v>4000</v>
      </c>
      <c r="G1055" s="14">
        <f>Data_input!$F1055*IF(Data_input!$E1055&lt;3000,70%,60%)</f>
        <v>2400</v>
      </c>
      <c r="H1055" s="14">
        <f>Data_input!$F1055*10%</f>
        <v>400</v>
      </c>
      <c r="I1055" s="14">
        <f>Data_input!$F1055*10%</f>
        <v>400</v>
      </c>
      <c r="J1055" s="14">
        <f>SUM(Table1[[#This Row],[COGS]:[OPERATIONAL COST]])</f>
        <v>3200</v>
      </c>
      <c r="K1055" s="14">
        <f>Data_input!$F1055-Data_input!$G1055-Data_input!$H1055-Data_input!$I1055</f>
        <v>800</v>
      </c>
      <c r="L1055" s="8" t="s">
        <v>2943</v>
      </c>
      <c r="M1055" s="16" t="str">
        <f>TEXT(Table1[[#This Row],[DATE]],"mmm")</f>
        <v>Apr</v>
      </c>
      <c r="N1055" s="7">
        <f t="shared" si="50"/>
        <v>2022</v>
      </c>
      <c r="O1055" s="7">
        <f>IF(COUNTIF(B$4:$B1055,B1055)=1,1,0)</f>
        <v>1</v>
      </c>
      <c r="P1055" s="8" t="s">
        <v>2919</v>
      </c>
      <c r="Q1055" s="9"/>
    </row>
    <row r="1056" spans="1:17" x14ac:dyDescent="0.25">
      <c r="A1056" s="17">
        <v>44671</v>
      </c>
      <c r="B1056" s="11" t="s">
        <v>875</v>
      </c>
      <c r="C1056" s="11" t="s">
        <v>2920</v>
      </c>
      <c r="D1056" s="7">
        <v>8</v>
      </c>
      <c r="E1056" s="12">
        <f t="shared" si="48"/>
        <v>1000</v>
      </c>
      <c r="F1056" s="13">
        <f t="shared" si="49"/>
        <v>8000</v>
      </c>
      <c r="G1056" s="14">
        <f>Data_input!$F1056*IF(Data_input!$E1056&lt;3000,70%,60%)</f>
        <v>5600</v>
      </c>
      <c r="H1056" s="14">
        <f>Data_input!$F1056*10%</f>
        <v>800</v>
      </c>
      <c r="I1056" s="14">
        <f>Data_input!$F1056*10%</f>
        <v>800</v>
      </c>
      <c r="J1056" s="14">
        <f>SUM(Table1[[#This Row],[COGS]:[OPERATIONAL COST]])</f>
        <v>7200</v>
      </c>
      <c r="K1056" s="14">
        <f>Data_input!$F1056-Data_input!$G1056-Data_input!$H1056-Data_input!$I1056</f>
        <v>800</v>
      </c>
      <c r="L1056" s="15" t="s">
        <v>2948</v>
      </c>
      <c r="M1056" s="16" t="str">
        <f>TEXT(Table1[[#This Row],[DATE]],"mmm")</f>
        <v>Apr</v>
      </c>
      <c r="N1056" s="7">
        <f t="shared" si="50"/>
        <v>2022</v>
      </c>
      <c r="O1056" s="7">
        <f>IF(COUNTIF(B$4:$B1056,B1056)=1,1,0)</f>
        <v>1</v>
      </c>
      <c r="P1056" s="8" t="s">
        <v>2919</v>
      </c>
      <c r="Q1056" s="9"/>
    </row>
    <row r="1057" spans="1:17" x14ac:dyDescent="0.25">
      <c r="A1057" s="17">
        <v>44671</v>
      </c>
      <c r="B1057" s="11" t="s">
        <v>876</v>
      </c>
      <c r="C1057" s="11" t="s">
        <v>2923</v>
      </c>
      <c r="D1057" s="7">
        <v>2</v>
      </c>
      <c r="E1057" s="12">
        <f t="shared" si="48"/>
        <v>2500</v>
      </c>
      <c r="F1057" s="13">
        <f t="shared" si="49"/>
        <v>5000</v>
      </c>
      <c r="G1057" s="14">
        <f>Data_input!$F1057*IF(Data_input!$E1057&lt;3000,70%,60%)</f>
        <v>3500</v>
      </c>
      <c r="H1057" s="14">
        <f>Data_input!$F1057*10%</f>
        <v>500</v>
      </c>
      <c r="I1057" s="14">
        <f>Data_input!$F1057*10%</f>
        <v>500</v>
      </c>
      <c r="J1057" s="14">
        <f>SUM(Table1[[#This Row],[COGS]:[OPERATIONAL COST]])</f>
        <v>4500</v>
      </c>
      <c r="K1057" s="14">
        <f>Data_input!$F1057-Data_input!$G1057-Data_input!$H1057-Data_input!$I1057</f>
        <v>500</v>
      </c>
      <c r="L1057" s="8" t="s">
        <v>2944</v>
      </c>
      <c r="M1057" s="16" t="str">
        <f>TEXT(Table1[[#This Row],[DATE]],"mmm")</f>
        <v>Apr</v>
      </c>
      <c r="N1057" s="7">
        <f t="shared" si="50"/>
        <v>2022</v>
      </c>
      <c r="O1057" s="7">
        <f>IF(COUNTIF(B$4:$B1057,B1057)=1,1,0)</f>
        <v>1</v>
      </c>
      <c r="P1057" s="8" t="s">
        <v>2918</v>
      </c>
      <c r="Q1057" s="9"/>
    </row>
    <row r="1058" spans="1:17" x14ac:dyDescent="0.25">
      <c r="A1058" s="17">
        <v>44671</v>
      </c>
      <c r="B1058" s="11" t="s">
        <v>877</v>
      </c>
      <c r="C1058" s="11" t="s">
        <v>2920</v>
      </c>
      <c r="D1058" s="7">
        <v>1</v>
      </c>
      <c r="E1058" s="12">
        <f t="shared" si="48"/>
        <v>1000</v>
      </c>
      <c r="F1058" s="13">
        <f t="shared" si="49"/>
        <v>1000</v>
      </c>
      <c r="G1058" s="14">
        <f>Data_input!$F1058*IF(Data_input!$E1058&lt;3000,70%,60%)</f>
        <v>700</v>
      </c>
      <c r="H1058" s="14">
        <f>Data_input!$F1058*10%</f>
        <v>100</v>
      </c>
      <c r="I1058" s="14">
        <f>Data_input!$F1058*10%</f>
        <v>100</v>
      </c>
      <c r="J1058" s="14">
        <f>SUM(Table1[[#This Row],[COGS]:[OPERATIONAL COST]])</f>
        <v>900</v>
      </c>
      <c r="K1058" s="14">
        <f>Data_input!$F1058-Data_input!$G1058-Data_input!$H1058-Data_input!$I1058</f>
        <v>100</v>
      </c>
      <c r="L1058" s="15" t="s">
        <v>2945</v>
      </c>
      <c r="M1058" s="16" t="str">
        <f>TEXT(Table1[[#This Row],[DATE]],"mmm")</f>
        <v>Apr</v>
      </c>
      <c r="N1058" s="7">
        <f t="shared" si="50"/>
        <v>2022</v>
      </c>
      <c r="O1058" s="7">
        <f>IF(COUNTIF(B$4:$B1058,B1058)=1,1,0)</f>
        <v>1</v>
      </c>
      <c r="P1058" s="8" t="s">
        <v>2919</v>
      </c>
      <c r="Q1058" s="9"/>
    </row>
    <row r="1059" spans="1:17" x14ac:dyDescent="0.25">
      <c r="A1059" s="17">
        <v>44672</v>
      </c>
      <c r="B1059" s="11" t="s">
        <v>878</v>
      </c>
      <c r="C1059" s="11" t="s">
        <v>2923</v>
      </c>
      <c r="D1059" s="7">
        <v>7</v>
      </c>
      <c r="E1059" s="12">
        <f t="shared" si="48"/>
        <v>2500</v>
      </c>
      <c r="F1059" s="13">
        <f t="shared" si="49"/>
        <v>17500</v>
      </c>
      <c r="G1059" s="14">
        <f>Data_input!$F1059*IF(Data_input!$E1059&lt;3000,70%,60%)</f>
        <v>12250</v>
      </c>
      <c r="H1059" s="14">
        <f>Data_input!$F1059*10%</f>
        <v>1750</v>
      </c>
      <c r="I1059" s="14">
        <f>Data_input!$F1059*10%</f>
        <v>1750</v>
      </c>
      <c r="J1059" s="14">
        <f>SUM(Table1[[#This Row],[COGS]:[OPERATIONAL COST]])</f>
        <v>15750</v>
      </c>
      <c r="K1059" s="14">
        <f>Data_input!$F1059-Data_input!$G1059-Data_input!$H1059-Data_input!$I1059</f>
        <v>1750</v>
      </c>
      <c r="L1059" s="8" t="s">
        <v>2943</v>
      </c>
      <c r="M1059" s="16" t="str">
        <f>TEXT(Table1[[#This Row],[DATE]],"mmm")</f>
        <v>Apr</v>
      </c>
      <c r="N1059" s="7">
        <f t="shared" si="50"/>
        <v>2022</v>
      </c>
      <c r="O1059" s="7">
        <f>IF(COUNTIF(B$4:$B1059,B1059)=1,1,0)</f>
        <v>1</v>
      </c>
      <c r="P1059" s="8" t="s">
        <v>2919</v>
      </c>
      <c r="Q1059" s="9"/>
    </row>
    <row r="1060" spans="1:17" x14ac:dyDescent="0.25">
      <c r="A1060" s="17">
        <v>44672</v>
      </c>
      <c r="B1060" s="11" t="s">
        <v>879</v>
      </c>
      <c r="C1060" s="11" t="s">
        <v>2930</v>
      </c>
      <c r="D1060" s="7">
        <v>1</v>
      </c>
      <c r="E1060" s="12">
        <f t="shared" si="48"/>
        <v>4000</v>
      </c>
      <c r="F1060" s="13">
        <f t="shared" si="49"/>
        <v>4000</v>
      </c>
      <c r="G1060" s="14">
        <f>Data_input!$F1060*IF(Data_input!$E1060&lt;3000,70%,60%)</f>
        <v>2400</v>
      </c>
      <c r="H1060" s="14">
        <f>Data_input!$F1060*10%</f>
        <v>400</v>
      </c>
      <c r="I1060" s="14">
        <f>Data_input!$F1060*10%</f>
        <v>400</v>
      </c>
      <c r="J1060" s="14">
        <f>SUM(Table1[[#This Row],[COGS]:[OPERATIONAL COST]])</f>
        <v>3200</v>
      </c>
      <c r="K1060" s="14">
        <f>Data_input!$F1060-Data_input!$G1060-Data_input!$H1060-Data_input!$I1060</f>
        <v>800</v>
      </c>
      <c r="L1060" s="15" t="s">
        <v>2948</v>
      </c>
      <c r="M1060" s="16" t="str">
        <f>TEXT(Table1[[#This Row],[DATE]],"mmm")</f>
        <v>Apr</v>
      </c>
      <c r="N1060" s="7">
        <f t="shared" si="50"/>
        <v>2022</v>
      </c>
      <c r="O1060" s="7">
        <f>IF(COUNTIF(B$4:$B1060,B1060)=1,1,0)</f>
        <v>1</v>
      </c>
      <c r="P1060" s="8" t="s">
        <v>2918</v>
      </c>
      <c r="Q1060" s="9"/>
    </row>
    <row r="1061" spans="1:17" x14ac:dyDescent="0.25">
      <c r="A1061" s="17">
        <v>44672</v>
      </c>
      <c r="B1061" s="11" t="s">
        <v>880</v>
      </c>
      <c r="C1061" s="11" t="s">
        <v>2924</v>
      </c>
      <c r="D1061" s="7">
        <v>1</v>
      </c>
      <c r="E1061" s="12">
        <f t="shared" si="48"/>
        <v>3500</v>
      </c>
      <c r="F1061" s="13">
        <f t="shared" si="49"/>
        <v>3500</v>
      </c>
      <c r="G1061" s="14">
        <f>Data_input!$F1061*IF(Data_input!$E1061&lt;3000,70%,60%)</f>
        <v>2100</v>
      </c>
      <c r="H1061" s="14">
        <f>Data_input!$F1061*10%</f>
        <v>350</v>
      </c>
      <c r="I1061" s="14">
        <f>Data_input!$F1061*10%</f>
        <v>350</v>
      </c>
      <c r="J1061" s="14">
        <f>SUM(Table1[[#This Row],[COGS]:[OPERATIONAL COST]])</f>
        <v>2800</v>
      </c>
      <c r="K1061" s="14">
        <f>Data_input!$F1061-Data_input!$G1061-Data_input!$H1061-Data_input!$I1061</f>
        <v>700</v>
      </c>
      <c r="L1061" s="8" t="s">
        <v>2944</v>
      </c>
      <c r="M1061" s="16" t="str">
        <f>TEXT(Table1[[#This Row],[DATE]],"mmm")</f>
        <v>Apr</v>
      </c>
      <c r="N1061" s="7">
        <f t="shared" si="50"/>
        <v>2022</v>
      </c>
      <c r="O1061" s="7">
        <f>IF(COUNTIF(B$4:$B1061,B1061)=1,1,0)</f>
        <v>1</v>
      </c>
      <c r="P1061" s="8" t="s">
        <v>2919</v>
      </c>
      <c r="Q1061" s="9"/>
    </row>
    <row r="1062" spans="1:17" x14ac:dyDescent="0.25">
      <c r="A1062" s="17">
        <v>44672</v>
      </c>
      <c r="B1062" s="11" t="s">
        <v>881</v>
      </c>
      <c r="C1062" s="11" t="s">
        <v>2925</v>
      </c>
      <c r="D1062" s="7">
        <v>2</v>
      </c>
      <c r="E1062" s="12">
        <f t="shared" si="48"/>
        <v>1200</v>
      </c>
      <c r="F1062" s="13">
        <f t="shared" si="49"/>
        <v>2400</v>
      </c>
      <c r="G1062" s="14">
        <f>Data_input!$F1062*IF(Data_input!$E1062&lt;3000,70%,60%)</f>
        <v>1680</v>
      </c>
      <c r="H1062" s="14">
        <f>Data_input!$F1062*10%</f>
        <v>240</v>
      </c>
      <c r="I1062" s="14">
        <f>Data_input!$F1062*10%</f>
        <v>240</v>
      </c>
      <c r="J1062" s="14">
        <f>SUM(Table1[[#This Row],[COGS]:[OPERATIONAL COST]])</f>
        <v>2160</v>
      </c>
      <c r="K1062" s="14">
        <f>Data_input!$F1062-Data_input!$G1062-Data_input!$H1062-Data_input!$I1062</f>
        <v>240</v>
      </c>
      <c r="L1062" s="15" t="s">
        <v>2946</v>
      </c>
      <c r="M1062" s="16" t="str">
        <f>TEXT(Table1[[#This Row],[DATE]],"mmm")</f>
        <v>Apr</v>
      </c>
      <c r="N1062" s="7">
        <f t="shared" si="50"/>
        <v>2022</v>
      </c>
      <c r="O1062" s="7">
        <f>IF(COUNTIF(B$4:$B1062,B1062)=1,1,0)</f>
        <v>1</v>
      </c>
      <c r="P1062" s="8" t="s">
        <v>2918</v>
      </c>
      <c r="Q1062" s="9"/>
    </row>
    <row r="1063" spans="1:17" x14ac:dyDescent="0.25">
      <c r="A1063" s="17">
        <v>44672</v>
      </c>
      <c r="B1063" s="11" t="s">
        <v>882</v>
      </c>
      <c r="C1063" s="11" t="s">
        <v>2926</v>
      </c>
      <c r="D1063" s="7">
        <v>4</v>
      </c>
      <c r="E1063" s="12">
        <f t="shared" si="48"/>
        <v>450</v>
      </c>
      <c r="F1063" s="13">
        <f t="shared" si="49"/>
        <v>1800</v>
      </c>
      <c r="G1063" s="14">
        <f>Data_input!$F1063*IF(Data_input!$E1063&lt;3000,70%,60%)</f>
        <v>1260</v>
      </c>
      <c r="H1063" s="14">
        <f>Data_input!$F1063*10%</f>
        <v>180</v>
      </c>
      <c r="I1063" s="14">
        <f>Data_input!$F1063*10%</f>
        <v>180</v>
      </c>
      <c r="J1063" s="14">
        <f>SUM(Table1[[#This Row],[COGS]:[OPERATIONAL COST]])</f>
        <v>1620</v>
      </c>
      <c r="K1063" s="14">
        <f>Data_input!$F1063-Data_input!$G1063-Data_input!$H1063-Data_input!$I1063</f>
        <v>180</v>
      </c>
      <c r="L1063" s="8" t="s">
        <v>2947</v>
      </c>
      <c r="M1063" s="16" t="str">
        <f>TEXT(Table1[[#This Row],[DATE]],"mmm")</f>
        <v>Apr</v>
      </c>
      <c r="N1063" s="7">
        <f t="shared" si="50"/>
        <v>2022</v>
      </c>
      <c r="O1063" s="7">
        <f>IF(COUNTIF(B$4:$B1063,B1063)=1,1,0)</f>
        <v>1</v>
      </c>
      <c r="P1063" s="8" t="s">
        <v>2919</v>
      </c>
      <c r="Q1063" s="9"/>
    </row>
    <row r="1064" spans="1:17" x14ac:dyDescent="0.25">
      <c r="A1064" s="17">
        <v>44672</v>
      </c>
      <c r="B1064" s="11" t="s">
        <v>883</v>
      </c>
      <c r="C1064" s="11" t="s">
        <v>2920</v>
      </c>
      <c r="D1064" s="7">
        <v>6</v>
      </c>
      <c r="E1064" s="12">
        <f t="shared" si="48"/>
        <v>1000</v>
      </c>
      <c r="F1064" s="13">
        <f t="shared" si="49"/>
        <v>6000</v>
      </c>
      <c r="G1064" s="14">
        <f>Data_input!$F1064*IF(Data_input!$E1064&lt;3000,70%,60%)</f>
        <v>4200</v>
      </c>
      <c r="H1064" s="14">
        <f>Data_input!$F1064*10%</f>
        <v>600</v>
      </c>
      <c r="I1064" s="14">
        <f>Data_input!$F1064*10%</f>
        <v>600</v>
      </c>
      <c r="J1064" s="14">
        <f>SUM(Table1[[#This Row],[COGS]:[OPERATIONAL COST]])</f>
        <v>5400</v>
      </c>
      <c r="K1064" s="14">
        <f>Data_input!$F1064-Data_input!$G1064-Data_input!$H1064-Data_input!$I1064</f>
        <v>600</v>
      </c>
      <c r="L1064" s="15" t="s">
        <v>2945</v>
      </c>
      <c r="M1064" s="16" t="str">
        <f>TEXT(Table1[[#This Row],[DATE]],"mmm")</f>
        <v>Apr</v>
      </c>
      <c r="N1064" s="7">
        <f t="shared" si="50"/>
        <v>2022</v>
      </c>
      <c r="O1064" s="7">
        <f>IF(COUNTIF(B$4:$B1064,B1064)=1,1,0)</f>
        <v>1</v>
      </c>
      <c r="P1064" s="8" t="s">
        <v>2919</v>
      </c>
      <c r="Q1064" s="9"/>
    </row>
    <row r="1065" spans="1:17" x14ac:dyDescent="0.25">
      <c r="A1065" s="17">
        <v>44672</v>
      </c>
      <c r="B1065" s="11" t="s">
        <v>884</v>
      </c>
      <c r="C1065" s="11" t="s">
        <v>2930</v>
      </c>
      <c r="D1065" s="7">
        <v>1</v>
      </c>
      <c r="E1065" s="12">
        <f t="shared" si="48"/>
        <v>4000</v>
      </c>
      <c r="F1065" s="13">
        <f t="shared" si="49"/>
        <v>4000</v>
      </c>
      <c r="G1065" s="14">
        <f>Data_input!$F1065*IF(Data_input!$E1065&lt;3000,70%,60%)</f>
        <v>2400</v>
      </c>
      <c r="H1065" s="14">
        <f>Data_input!$F1065*10%</f>
        <v>400</v>
      </c>
      <c r="I1065" s="14">
        <f>Data_input!$F1065*10%</f>
        <v>400</v>
      </c>
      <c r="J1065" s="14">
        <f>SUM(Table1[[#This Row],[COGS]:[OPERATIONAL COST]])</f>
        <v>3200</v>
      </c>
      <c r="K1065" s="14">
        <f>Data_input!$F1065-Data_input!$G1065-Data_input!$H1065-Data_input!$I1065</f>
        <v>800</v>
      </c>
      <c r="L1065" s="8" t="s">
        <v>2943</v>
      </c>
      <c r="M1065" s="16" t="str">
        <f>TEXT(Table1[[#This Row],[DATE]],"mmm")</f>
        <v>Apr</v>
      </c>
      <c r="N1065" s="7">
        <f t="shared" si="50"/>
        <v>2022</v>
      </c>
      <c r="O1065" s="7">
        <f>IF(COUNTIF(B$4:$B1065,B1065)=1,1,0)</f>
        <v>1</v>
      </c>
      <c r="P1065" s="8" t="s">
        <v>2919</v>
      </c>
      <c r="Q1065" s="9"/>
    </row>
    <row r="1066" spans="1:17" x14ac:dyDescent="0.25">
      <c r="A1066" s="17">
        <v>44672</v>
      </c>
      <c r="B1066" s="11" t="s">
        <v>885</v>
      </c>
      <c r="C1066" s="11" t="s">
        <v>2923</v>
      </c>
      <c r="D1066" s="7">
        <v>4</v>
      </c>
      <c r="E1066" s="12">
        <f t="shared" si="48"/>
        <v>2500</v>
      </c>
      <c r="F1066" s="13">
        <f t="shared" si="49"/>
        <v>10000</v>
      </c>
      <c r="G1066" s="14">
        <f>Data_input!$F1066*IF(Data_input!$E1066&lt;3000,70%,60%)</f>
        <v>7000</v>
      </c>
      <c r="H1066" s="14">
        <f>Data_input!$F1066*10%</f>
        <v>1000</v>
      </c>
      <c r="I1066" s="14">
        <f>Data_input!$F1066*10%</f>
        <v>1000</v>
      </c>
      <c r="J1066" s="14">
        <f>SUM(Table1[[#This Row],[COGS]:[OPERATIONAL COST]])</f>
        <v>9000</v>
      </c>
      <c r="K1066" s="14">
        <f>Data_input!$F1066-Data_input!$G1066-Data_input!$H1066-Data_input!$I1066</f>
        <v>1000</v>
      </c>
      <c r="L1066" s="15" t="s">
        <v>2945</v>
      </c>
      <c r="M1066" s="16" t="str">
        <f>TEXT(Table1[[#This Row],[DATE]],"mmm")</f>
        <v>Apr</v>
      </c>
      <c r="N1066" s="7">
        <f t="shared" si="50"/>
        <v>2022</v>
      </c>
      <c r="O1066" s="7">
        <f>IF(COUNTIF(B$4:$B1066,B1066)=1,1,0)</f>
        <v>1</v>
      </c>
      <c r="P1066" s="8" t="s">
        <v>2918</v>
      </c>
      <c r="Q1066" s="9"/>
    </row>
    <row r="1067" spans="1:17" x14ac:dyDescent="0.25">
      <c r="A1067" s="17">
        <v>44672</v>
      </c>
      <c r="B1067" s="11" t="s">
        <v>885</v>
      </c>
      <c r="C1067" s="11" t="s">
        <v>2924</v>
      </c>
      <c r="D1067" s="7">
        <v>1</v>
      </c>
      <c r="E1067" s="12">
        <f t="shared" si="48"/>
        <v>3500</v>
      </c>
      <c r="F1067" s="13">
        <f t="shared" si="49"/>
        <v>3500</v>
      </c>
      <c r="G1067" s="14">
        <f>Data_input!$F1067*IF(Data_input!$E1067&lt;3000,70%,60%)</f>
        <v>2100</v>
      </c>
      <c r="H1067" s="14">
        <f>Data_input!$F1067*10%</f>
        <v>350</v>
      </c>
      <c r="I1067" s="14">
        <f>Data_input!$F1067*10%</f>
        <v>350</v>
      </c>
      <c r="J1067" s="14">
        <f>SUM(Table1[[#This Row],[COGS]:[OPERATIONAL COST]])</f>
        <v>2800</v>
      </c>
      <c r="K1067" s="14">
        <f>Data_input!$F1067-Data_input!$G1067-Data_input!$H1067-Data_input!$I1067</f>
        <v>700</v>
      </c>
      <c r="L1067" s="8" t="s">
        <v>2945</v>
      </c>
      <c r="M1067" s="16" t="str">
        <f>TEXT(Table1[[#This Row],[DATE]],"mmm")</f>
        <v>Apr</v>
      </c>
      <c r="N1067" s="7">
        <f t="shared" si="50"/>
        <v>2022</v>
      </c>
      <c r="O1067" s="7">
        <f>IF(COUNTIF(B$4:$B1067,B1067)=1,1,0)</f>
        <v>0</v>
      </c>
      <c r="P1067" s="8" t="s">
        <v>2918</v>
      </c>
      <c r="Q1067" s="9"/>
    </row>
    <row r="1068" spans="1:17" x14ac:dyDescent="0.25">
      <c r="A1068" s="17">
        <v>44672</v>
      </c>
      <c r="B1068" s="11" t="s">
        <v>885</v>
      </c>
      <c r="C1068" s="11" t="s">
        <v>2928</v>
      </c>
      <c r="D1068" s="7">
        <v>2</v>
      </c>
      <c r="E1068" s="12">
        <f t="shared" si="48"/>
        <v>1000</v>
      </c>
      <c r="F1068" s="13">
        <f t="shared" si="49"/>
        <v>2000</v>
      </c>
      <c r="G1068" s="14">
        <f>Data_input!$F1068*IF(Data_input!$E1068&lt;3000,70%,60%)</f>
        <v>1400</v>
      </c>
      <c r="H1068" s="14">
        <f>Data_input!$F1068*10%</f>
        <v>200</v>
      </c>
      <c r="I1068" s="14">
        <f>Data_input!$F1068*10%</f>
        <v>200</v>
      </c>
      <c r="J1068" s="14">
        <f>SUM(Table1[[#This Row],[COGS]:[OPERATIONAL COST]])</f>
        <v>1800</v>
      </c>
      <c r="K1068" s="14">
        <f>Data_input!$F1068-Data_input!$G1068-Data_input!$H1068-Data_input!$I1068</f>
        <v>200</v>
      </c>
      <c r="L1068" s="15" t="s">
        <v>2945</v>
      </c>
      <c r="M1068" s="16" t="str">
        <f>TEXT(Table1[[#This Row],[DATE]],"mmm")</f>
        <v>Apr</v>
      </c>
      <c r="N1068" s="7">
        <f t="shared" si="50"/>
        <v>2022</v>
      </c>
      <c r="O1068" s="7">
        <f>IF(COUNTIF(B$4:$B1068,B1068)=1,1,0)</f>
        <v>0</v>
      </c>
      <c r="P1068" s="8" t="s">
        <v>2918</v>
      </c>
      <c r="Q1068" s="9"/>
    </row>
    <row r="1069" spans="1:17" x14ac:dyDescent="0.25">
      <c r="A1069" s="17">
        <v>44673</v>
      </c>
      <c r="B1069" s="11" t="s">
        <v>886</v>
      </c>
      <c r="C1069" s="11" t="s">
        <v>2926</v>
      </c>
      <c r="D1069" s="7">
        <v>1</v>
      </c>
      <c r="E1069" s="12">
        <f t="shared" si="48"/>
        <v>450</v>
      </c>
      <c r="F1069" s="13">
        <f t="shared" si="49"/>
        <v>450</v>
      </c>
      <c r="G1069" s="14">
        <f>Data_input!$F1069*IF(Data_input!$E1069&lt;3000,70%,60%)</f>
        <v>315</v>
      </c>
      <c r="H1069" s="14">
        <f>Data_input!$F1069*10%</f>
        <v>45</v>
      </c>
      <c r="I1069" s="14">
        <f>Data_input!$F1069*10%</f>
        <v>45</v>
      </c>
      <c r="J1069" s="14">
        <f>SUM(Table1[[#This Row],[COGS]:[OPERATIONAL COST]])</f>
        <v>405</v>
      </c>
      <c r="K1069" s="14">
        <f>Data_input!$F1069-Data_input!$G1069-Data_input!$H1069-Data_input!$I1069</f>
        <v>45</v>
      </c>
      <c r="L1069" s="8" t="s">
        <v>2947</v>
      </c>
      <c r="M1069" s="16" t="str">
        <f>TEXT(Table1[[#This Row],[DATE]],"mmm")</f>
        <v>Apr</v>
      </c>
      <c r="N1069" s="7">
        <f t="shared" si="50"/>
        <v>2022</v>
      </c>
      <c r="O1069" s="7">
        <f>IF(COUNTIF(B$4:$B1069,B1069)=1,1,0)</f>
        <v>1</v>
      </c>
      <c r="P1069" s="8" t="s">
        <v>2919</v>
      </c>
      <c r="Q1069" s="9"/>
    </row>
    <row r="1070" spans="1:17" x14ac:dyDescent="0.25">
      <c r="A1070" s="17">
        <v>44673</v>
      </c>
      <c r="B1070" s="11" t="s">
        <v>887</v>
      </c>
      <c r="C1070" s="11" t="s">
        <v>2927</v>
      </c>
      <c r="D1070" s="7">
        <v>1</v>
      </c>
      <c r="E1070" s="12">
        <f t="shared" si="48"/>
        <v>500</v>
      </c>
      <c r="F1070" s="13">
        <f t="shared" si="49"/>
        <v>500</v>
      </c>
      <c r="G1070" s="14">
        <f>Data_input!$F1070*IF(Data_input!$E1070&lt;3000,70%,60%)</f>
        <v>350</v>
      </c>
      <c r="H1070" s="14">
        <f>Data_input!$F1070*10%</f>
        <v>50</v>
      </c>
      <c r="I1070" s="14">
        <f>Data_input!$F1070*10%</f>
        <v>50</v>
      </c>
      <c r="J1070" s="14">
        <f>SUM(Table1[[#This Row],[COGS]:[OPERATIONAL COST]])</f>
        <v>450</v>
      </c>
      <c r="K1070" s="14">
        <f>Data_input!$F1070-Data_input!$G1070-Data_input!$H1070-Data_input!$I1070</f>
        <v>50</v>
      </c>
      <c r="L1070" s="15" t="s">
        <v>2946</v>
      </c>
      <c r="M1070" s="16" t="str">
        <f>TEXT(Table1[[#This Row],[DATE]],"mmm")</f>
        <v>Apr</v>
      </c>
      <c r="N1070" s="7">
        <f t="shared" si="50"/>
        <v>2022</v>
      </c>
      <c r="O1070" s="7">
        <f>IF(COUNTIF(B$4:$B1070,B1070)=1,1,0)</f>
        <v>1</v>
      </c>
      <c r="P1070" s="8" t="s">
        <v>2919</v>
      </c>
      <c r="Q1070" s="9"/>
    </row>
    <row r="1071" spans="1:17" x14ac:dyDescent="0.25">
      <c r="A1071" s="17">
        <v>44673</v>
      </c>
      <c r="B1071" s="11" t="s">
        <v>888</v>
      </c>
      <c r="C1071" s="11" t="s">
        <v>2927</v>
      </c>
      <c r="D1071" s="7">
        <v>2</v>
      </c>
      <c r="E1071" s="12">
        <f t="shared" si="48"/>
        <v>500</v>
      </c>
      <c r="F1071" s="13">
        <f t="shared" si="49"/>
        <v>1000</v>
      </c>
      <c r="G1071" s="14">
        <f>Data_input!$F1071*IF(Data_input!$E1071&lt;3000,70%,60%)</f>
        <v>700</v>
      </c>
      <c r="H1071" s="14">
        <f>Data_input!$F1071*10%</f>
        <v>100</v>
      </c>
      <c r="I1071" s="14">
        <f>Data_input!$F1071*10%</f>
        <v>100</v>
      </c>
      <c r="J1071" s="14">
        <f>SUM(Table1[[#This Row],[COGS]:[OPERATIONAL COST]])</f>
        <v>900</v>
      </c>
      <c r="K1071" s="14">
        <f>Data_input!$F1071-Data_input!$G1071-Data_input!$H1071-Data_input!$I1071</f>
        <v>100</v>
      </c>
      <c r="L1071" s="8" t="s">
        <v>2947</v>
      </c>
      <c r="M1071" s="16" t="str">
        <f>TEXT(Table1[[#This Row],[DATE]],"mmm")</f>
        <v>Apr</v>
      </c>
      <c r="N1071" s="7">
        <f t="shared" si="50"/>
        <v>2022</v>
      </c>
      <c r="O1071" s="7">
        <f>IF(COUNTIF(B$4:$B1071,B1071)=1,1,0)</f>
        <v>1</v>
      </c>
      <c r="P1071" s="8" t="s">
        <v>2919</v>
      </c>
      <c r="Q1071" s="9"/>
    </row>
    <row r="1072" spans="1:17" x14ac:dyDescent="0.25">
      <c r="A1072" s="17">
        <v>44673</v>
      </c>
      <c r="B1072" s="11" t="s">
        <v>889</v>
      </c>
      <c r="C1072" s="11" t="s">
        <v>2920</v>
      </c>
      <c r="D1072" s="7">
        <v>1</v>
      </c>
      <c r="E1072" s="12">
        <f t="shared" si="48"/>
        <v>1000</v>
      </c>
      <c r="F1072" s="13">
        <f t="shared" si="49"/>
        <v>1000</v>
      </c>
      <c r="G1072" s="14">
        <f>Data_input!$F1072*IF(Data_input!$E1072&lt;3000,70%,60%)</f>
        <v>700</v>
      </c>
      <c r="H1072" s="14">
        <f>Data_input!$F1072*10%</f>
        <v>100</v>
      </c>
      <c r="I1072" s="14">
        <f>Data_input!$F1072*10%</f>
        <v>100</v>
      </c>
      <c r="J1072" s="14">
        <f>SUM(Table1[[#This Row],[COGS]:[OPERATIONAL COST]])</f>
        <v>900</v>
      </c>
      <c r="K1072" s="14">
        <f>Data_input!$F1072-Data_input!$G1072-Data_input!$H1072-Data_input!$I1072</f>
        <v>100</v>
      </c>
      <c r="L1072" s="15" t="s">
        <v>2945</v>
      </c>
      <c r="M1072" s="16" t="str">
        <f>TEXT(Table1[[#This Row],[DATE]],"mmm")</f>
        <v>Apr</v>
      </c>
      <c r="N1072" s="7">
        <f t="shared" si="50"/>
        <v>2022</v>
      </c>
      <c r="O1072" s="7">
        <f>IF(COUNTIF(B$4:$B1072,B1072)=1,1,0)</f>
        <v>1</v>
      </c>
      <c r="P1072" s="8" t="s">
        <v>2919</v>
      </c>
      <c r="Q1072" s="9"/>
    </row>
    <row r="1073" spans="1:17" x14ac:dyDescent="0.25">
      <c r="A1073" s="17">
        <v>44673</v>
      </c>
      <c r="B1073" s="11" t="s">
        <v>890</v>
      </c>
      <c r="C1073" s="11" t="s">
        <v>2924</v>
      </c>
      <c r="D1073" s="7">
        <v>3</v>
      </c>
      <c r="E1073" s="12">
        <f t="shared" si="48"/>
        <v>3500</v>
      </c>
      <c r="F1073" s="13">
        <f t="shared" si="49"/>
        <v>10500</v>
      </c>
      <c r="G1073" s="14">
        <f>Data_input!$F1073*IF(Data_input!$E1073&lt;3000,70%,60%)</f>
        <v>6300</v>
      </c>
      <c r="H1073" s="14">
        <f>Data_input!$F1073*10%</f>
        <v>1050</v>
      </c>
      <c r="I1073" s="14">
        <f>Data_input!$F1073*10%</f>
        <v>1050</v>
      </c>
      <c r="J1073" s="14">
        <f>SUM(Table1[[#This Row],[COGS]:[OPERATIONAL COST]])</f>
        <v>8400</v>
      </c>
      <c r="K1073" s="14">
        <f>Data_input!$F1073-Data_input!$G1073-Data_input!$H1073-Data_input!$I1073</f>
        <v>2100</v>
      </c>
      <c r="L1073" s="8" t="s">
        <v>2943</v>
      </c>
      <c r="M1073" s="16" t="str">
        <f>TEXT(Table1[[#This Row],[DATE]],"mmm")</f>
        <v>Apr</v>
      </c>
      <c r="N1073" s="7">
        <f t="shared" si="50"/>
        <v>2022</v>
      </c>
      <c r="O1073" s="7">
        <f>IF(COUNTIF(B$4:$B1073,B1073)=1,1,0)</f>
        <v>1</v>
      </c>
      <c r="P1073" s="8" t="s">
        <v>2918</v>
      </c>
      <c r="Q1073" s="9"/>
    </row>
    <row r="1074" spans="1:17" x14ac:dyDescent="0.25">
      <c r="A1074" s="17">
        <v>44673</v>
      </c>
      <c r="B1074" s="11" t="s">
        <v>891</v>
      </c>
      <c r="C1074" s="11" t="s">
        <v>2923</v>
      </c>
      <c r="D1074" s="7">
        <v>1</v>
      </c>
      <c r="E1074" s="12">
        <f t="shared" si="48"/>
        <v>2500</v>
      </c>
      <c r="F1074" s="13">
        <f t="shared" si="49"/>
        <v>2500</v>
      </c>
      <c r="G1074" s="14">
        <f>Data_input!$F1074*IF(Data_input!$E1074&lt;3000,70%,60%)</f>
        <v>1750</v>
      </c>
      <c r="H1074" s="14">
        <f>Data_input!$F1074*10%</f>
        <v>250</v>
      </c>
      <c r="I1074" s="14">
        <f>Data_input!$F1074*10%</f>
        <v>250</v>
      </c>
      <c r="J1074" s="14">
        <f>SUM(Table1[[#This Row],[COGS]:[OPERATIONAL COST]])</f>
        <v>2250</v>
      </c>
      <c r="K1074" s="14">
        <f>Data_input!$F1074-Data_input!$G1074-Data_input!$H1074-Data_input!$I1074</f>
        <v>250</v>
      </c>
      <c r="L1074" s="15" t="s">
        <v>2948</v>
      </c>
      <c r="M1074" s="16" t="str">
        <f>TEXT(Table1[[#This Row],[DATE]],"mmm")</f>
        <v>Apr</v>
      </c>
      <c r="N1074" s="7">
        <f t="shared" si="50"/>
        <v>2022</v>
      </c>
      <c r="O1074" s="7">
        <f>IF(COUNTIF(B$4:$B1074,B1074)=1,1,0)</f>
        <v>1</v>
      </c>
      <c r="P1074" s="8" t="s">
        <v>2918</v>
      </c>
      <c r="Q1074" s="9"/>
    </row>
    <row r="1075" spans="1:17" x14ac:dyDescent="0.25">
      <c r="A1075" s="17">
        <v>44673</v>
      </c>
      <c r="B1075" s="11" t="s">
        <v>892</v>
      </c>
      <c r="C1075" s="11" t="s">
        <v>2929</v>
      </c>
      <c r="D1075" s="7">
        <v>2</v>
      </c>
      <c r="E1075" s="12">
        <f t="shared" si="48"/>
        <v>3200</v>
      </c>
      <c r="F1075" s="13">
        <f t="shared" si="49"/>
        <v>6400</v>
      </c>
      <c r="G1075" s="14">
        <f>Data_input!$F1075*IF(Data_input!$E1075&lt;3000,70%,60%)</f>
        <v>3840</v>
      </c>
      <c r="H1075" s="14">
        <f>Data_input!$F1075*10%</f>
        <v>640</v>
      </c>
      <c r="I1075" s="14">
        <f>Data_input!$F1075*10%</f>
        <v>640</v>
      </c>
      <c r="J1075" s="14">
        <f>SUM(Table1[[#This Row],[COGS]:[OPERATIONAL COST]])</f>
        <v>5120</v>
      </c>
      <c r="K1075" s="14">
        <f>Data_input!$F1075-Data_input!$G1075-Data_input!$H1075-Data_input!$I1075</f>
        <v>1280</v>
      </c>
      <c r="L1075" s="8" t="s">
        <v>2944</v>
      </c>
      <c r="M1075" s="16" t="str">
        <f>TEXT(Table1[[#This Row],[DATE]],"mmm")</f>
        <v>Apr</v>
      </c>
      <c r="N1075" s="7">
        <f t="shared" si="50"/>
        <v>2022</v>
      </c>
      <c r="O1075" s="7">
        <f>IF(COUNTIF(B$4:$B1075,B1075)=1,1,0)</f>
        <v>1</v>
      </c>
      <c r="P1075" s="8" t="s">
        <v>2919</v>
      </c>
      <c r="Q1075" s="9"/>
    </row>
    <row r="1076" spans="1:17" x14ac:dyDescent="0.25">
      <c r="A1076" s="17">
        <v>44673</v>
      </c>
      <c r="B1076" s="11" t="s">
        <v>893</v>
      </c>
      <c r="C1076" s="11" t="s">
        <v>2929</v>
      </c>
      <c r="D1076" s="7">
        <v>4</v>
      </c>
      <c r="E1076" s="12">
        <f t="shared" si="48"/>
        <v>3200</v>
      </c>
      <c r="F1076" s="13">
        <f t="shared" si="49"/>
        <v>12800</v>
      </c>
      <c r="G1076" s="14">
        <f>Data_input!$F1076*IF(Data_input!$E1076&lt;3000,70%,60%)</f>
        <v>7680</v>
      </c>
      <c r="H1076" s="14">
        <f>Data_input!$F1076*10%</f>
        <v>1280</v>
      </c>
      <c r="I1076" s="14">
        <f>Data_input!$F1076*10%</f>
        <v>1280</v>
      </c>
      <c r="J1076" s="14">
        <f>SUM(Table1[[#This Row],[COGS]:[OPERATIONAL COST]])</f>
        <v>10240</v>
      </c>
      <c r="K1076" s="14">
        <f>Data_input!$F1076-Data_input!$G1076-Data_input!$H1076-Data_input!$I1076</f>
        <v>2560</v>
      </c>
      <c r="L1076" s="15" t="s">
        <v>2945</v>
      </c>
      <c r="M1076" s="16" t="str">
        <f>TEXT(Table1[[#This Row],[DATE]],"mmm")</f>
        <v>Apr</v>
      </c>
      <c r="N1076" s="7">
        <f t="shared" si="50"/>
        <v>2022</v>
      </c>
      <c r="O1076" s="7">
        <f>IF(COUNTIF(B$4:$B1076,B1076)=1,1,0)</f>
        <v>1</v>
      </c>
      <c r="P1076" s="8" t="s">
        <v>2919</v>
      </c>
      <c r="Q1076" s="9"/>
    </row>
    <row r="1077" spans="1:17" x14ac:dyDescent="0.25">
      <c r="A1077" s="17">
        <v>44674</v>
      </c>
      <c r="B1077" s="11" t="s">
        <v>894</v>
      </c>
      <c r="C1077" s="11" t="s">
        <v>2924</v>
      </c>
      <c r="D1077" s="7">
        <v>3</v>
      </c>
      <c r="E1077" s="12">
        <f t="shared" si="48"/>
        <v>3500</v>
      </c>
      <c r="F1077" s="13">
        <f t="shared" si="49"/>
        <v>10500</v>
      </c>
      <c r="G1077" s="14">
        <f>Data_input!$F1077*IF(Data_input!$E1077&lt;3000,70%,60%)</f>
        <v>6300</v>
      </c>
      <c r="H1077" s="14">
        <f>Data_input!$F1077*10%</f>
        <v>1050</v>
      </c>
      <c r="I1077" s="14">
        <f>Data_input!$F1077*10%</f>
        <v>1050</v>
      </c>
      <c r="J1077" s="14">
        <f>SUM(Table1[[#This Row],[COGS]:[OPERATIONAL COST]])</f>
        <v>8400</v>
      </c>
      <c r="K1077" s="14">
        <f>Data_input!$F1077-Data_input!$G1077-Data_input!$H1077-Data_input!$I1077</f>
        <v>2100</v>
      </c>
      <c r="L1077" s="8" t="s">
        <v>2943</v>
      </c>
      <c r="M1077" s="16" t="str">
        <f>TEXT(Table1[[#This Row],[DATE]],"mmm")</f>
        <v>Apr</v>
      </c>
      <c r="N1077" s="7">
        <f t="shared" si="50"/>
        <v>2022</v>
      </c>
      <c r="O1077" s="7">
        <f>IF(COUNTIF(B$4:$B1077,B1077)=1,1,0)</f>
        <v>1</v>
      </c>
      <c r="P1077" s="8" t="s">
        <v>2919</v>
      </c>
      <c r="Q1077" s="9"/>
    </row>
    <row r="1078" spans="1:17" x14ac:dyDescent="0.25">
      <c r="A1078" s="17">
        <v>44674</v>
      </c>
      <c r="B1078" s="11" t="s">
        <v>895</v>
      </c>
      <c r="C1078" s="11" t="s">
        <v>2927</v>
      </c>
      <c r="D1078" s="7">
        <v>1</v>
      </c>
      <c r="E1078" s="12">
        <f t="shared" si="48"/>
        <v>500</v>
      </c>
      <c r="F1078" s="13">
        <f t="shared" si="49"/>
        <v>500</v>
      </c>
      <c r="G1078" s="14">
        <f>Data_input!$F1078*IF(Data_input!$E1078&lt;3000,70%,60%)</f>
        <v>350</v>
      </c>
      <c r="H1078" s="14">
        <f>Data_input!$F1078*10%</f>
        <v>50</v>
      </c>
      <c r="I1078" s="14">
        <f>Data_input!$F1078*10%</f>
        <v>50</v>
      </c>
      <c r="J1078" s="14">
        <f>SUM(Table1[[#This Row],[COGS]:[OPERATIONAL COST]])</f>
        <v>450</v>
      </c>
      <c r="K1078" s="14">
        <f>Data_input!$F1078-Data_input!$G1078-Data_input!$H1078-Data_input!$I1078</f>
        <v>50</v>
      </c>
      <c r="L1078" s="15" t="s">
        <v>2948</v>
      </c>
      <c r="M1078" s="16" t="str">
        <f>TEXT(Table1[[#This Row],[DATE]],"mmm")</f>
        <v>Apr</v>
      </c>
      <c r="N1078" s="7">
        <f t="shared" si="50"/>
        <v>2022</v>
      </c>
      <c r="O1078" s="7">
        <f>IF(COUNTIF(B$4:$B1078,B1078)=1,1,0)</f>
        <v>1</v>
      </c>
      <c r="P1078" s="8" t="s">
        <v>2918</v>
      </c>
      <c r="Q1078" s="9"/>
    </row>
    <row r="1079" spans="1:17" x14ac:dyDescent="0.25">
      <c r="A1079" s="17">
        <v>44674</v>
      </c>
      <c r="B1079" s="11" t="s">
        <v>896</v>
      </c>
      <c r="C1079" s="11" t="s">
        <v>2923</v>
      </c>
      <c r="D1079" s="7">
        <v>2</v>
      </c>
      <c r="E1079" s="12">
        <f t="shared" si="48"/>
        <v>2500</v>
      </c>
      <c r="F1079" s="13">
        <f t="shared" si="49"/>
        <v>5000</v>
      </c>
      <c r="G1079" s="14">
        <f>Data_input!$F1079*IF(Data_input!$E1079&lt;3000,70%,60%)</f>
        <v>3500</v>
      </c>
      <c r="H1079" s="14">
        <f>Data_input!$F1079*10%</f>
        <v>500</v>
      </c>
      <c r="I1079" s="14">
        <f>Data_input!$F1079*10%</f>
        <v>500</v>
      </c>
      <c r="J1079" s="14">
        <f>SUM(Table1[[#This Row],[COGS]:[OPERATIONAL COST]])</f>
        <v>4500</v>
      </c>
      <c r="K1079" s="14">
        <f>Data_input!$F1079-Data_input!$G1079-Data_input!$H1079-Data_input!$I1079</f>
        <v>500</v>
      </c>
      <c r="L1079" s="8" t="s">
        <v>2944</v>
      </c>
      <c r="M1079" s="16" t="str">
        <f>TEXT(Table1[[#This Row],[DATE]],"mmm")</f>
        <v>Apr</v>
      </c>
      <c r="N1079" s="7">
        <f t="shared" si="50"/>
        <v>2022</v>
      </c>
      <c r="O1079" s="7">
        <f>IF(COUNTIF(B$4:$B1079,B1079)=1,1,0)</f>
        <v>1</v>
      </c>
      <c r="P1079" s="8" t="s">
        <v>2919</v>
      </c>
      <c r="Q1079" s="9"/>
    </row>
    <row r="1080" spans="1:17" x14ac:dyDescent="0.25">
      <c r="A1080" s="17">
        <v>44674</v>
      </c>
      <c r="B1080" s="11" t="s">
        <v>897</v>
      </c>
      <c r="C1080" s="11" t="s">
        <v>2925</v>
      </c>
      <c r="D1080" s="7">
        <v>4</v>
      </c>
      <c r="E1080" s="12">
        <f t="shared" si="48"/>
        <v>1200</v>
      </c>
      <c r="F1080" s="13">
        <f t="shared" si="49"/>
        <v>4800</v>
      </c>
      <c r="G1080" s="14">
        <f>Data_input!$F1080*IF(Data_input!$E1080&lt;3000,70%,60%)</f>
        <v>3360</v>
      </c>
      <c r="H1080" s="14">
        <f>Data_input!$F1080*10%</f>
        <v>480</v>
      </c>
      <c r="I1080" s="14">
        <f>Data_input!$F1080*10%</f>
        <v>480</v>
      </c>
      <c r="J1080" s="14">
        <f>SUM(Table1[[#This Row],[COGS]:[OPERATIONAL COST]])</f>
        <v>4320</v>
      </c>
      <c r="K1080" s="14">
        <f>Data_input!$F1080-Data_input!$G1080-Data_input!$H1080-Data_input!$I1080</f>
        <v>480</v>
      </c>
      <c r="L1080" s="15" t="s">
        <v>2946</v>
      </c>
      <c r="M1080" s="16" t="str">
        <f>TEXT(Table1[[#This Row],[DATE]],"mmm")</f>
        <v>Apr</v>
      </c>
      <c r="N1080" s="7">
        <f t="shared" si="50"/>
        <v>2022</v>
      </c>
      <c r="O1080" s="7">
        <f>IF(COUNTIF(B$4:$B1080,B1080)=1,1,0)</f>
        <v>1</v>
      </c>
      <c r="P1080" s="8" t="s">
        <v>2919</v>
      </c>
      <c r="Q1080" s="9"/>
    </row>
    <row r="1081" spans="1:17" x14ac:dyDescent="0.25">
      <c r="A1081" s="17">
        <v>44674</v>
      </c>
      <c r="B1081" s="11" t="s">
        <v>898</v>
      </c>
      <c r="C1081" s="11" t="s">
        <v>2920</v>
      </c>
      <c r="D1081" s="7">
        <v>5</v>
      </c>
      <c r="E1081" s="12">
        <f t="shared" si="48"/>
        <v>1000</v>
      </c>
      <c r="F1081" s="13">
        <f t="shared" si="49"/>
        <v>5000</v>
      </c>
      <c r="G1081" s="14">
        <f>Data_input!$F1081*IF(Data_input!$E1081&lt;3000,70%,60%)</f>
        <v>3500</v>
      </c>
      <c r="H1081" s="14">
        <f>Data_input!$F1081*10%</f>
        <v>500</v>
      </c>
      <c r="I1081" s="14">
        <f>Data_input!$F1081*10%</f>
        <v>500</v>
      </c>
      <c r="J1081" s="14">
        <f>SUM(Table1[[#This Row],[COGS]:[OPERATIONAL COST]])</f>
        <v>4500</v>
      </c>
      <c r="K1081" s="14">
        <f>Data_input!$F1081-Data_input!$G1081-Data_input!$H1081-Data_input!$I1081</f>
        <v>500</v>
      </c>
      <c r="L1081" s="8" t="s">
        <v>2947</v>
      </c>
      <c r="M1081" s="16" t="str">
        <f>TEXT(Table1[[#This Row],[DATE]],"mmm")</f>
        <v>Apr</v>
      </c>
      <c r="N1081" s="7">
        <f t="shared" si="50"/>
        <v>2022</v>
      </c>
      <c r="O1081" s="7">
        <f>IF(COUNTIF(B$4:$B1081,B1081)=1,1,0)</f>
        <v>1</v>
      </c>
      <c r="P1081" s="8" t="s">
        <v>2919</v>
      </c>
      <c r="Q1081" s="9"/>
    </row>
    <row r="1082" spans="1:17" x14ac:dyDescent="0.25">
      <c r="A1082" s="17">
        <v>44674</v>
      </c>
      <c r="B1082" s="11" t="s">
        <v>899</v>
      </c>
      <c r="C1082" s="11" t="s">
        <v>2930</v>
      </c>
      <c r="D1082" s="7">
        <v>1</v>
      </c>
      <c r="E1082" s="12">
        <f t="shared" si="48"/>
        <v>4000</v>
      </c>
      <c r="F1082" s="13">
        <f t="shared" si="49"/>
        <v>4000</v>
      </c>
      <c r="G1082" s="14">
        <f>Data_input!$F1082*IF(Data_input!$E1082&lt;3000,70%,60%)</f>
        <v>2400</v>
      </c>
      <c r="H1082" s="14">
        <f>Data_input!$F1082*10%</f>
        <v>400</v>
      </c>
      <c r="I1082" s="14">
        <f>Data_input!$F1082*10%</f>
        <v>400</v>
      </c>
      <c r="J1082" s="14">
        <f>SUM(Table1[[#This Row],[COGS]:[OPERATIONAL COST]])</f>
        <v>3200</v>
      </c>
      <c r="K1082" s="14">
        <f>Data_input!$F1082-Data_input!$G1082-Data_input!$H1082-Data_input!$I1082</f>
        <v>800</v>
      </c>
      <c r="L1082" s="15" t="s">
        <v>2945</v>
      </c>
      <c r="M1082" s="16" t="str">
        <f>TEXT(Table1[[#This Row],[DATE]],"mmm")</f>
        <v>Apr</v>
      </c>
      <c r="N1082" s="7">
        <f t="shared" si="50"/>
        <v>2022</v>
      </c>
      <c r="O1082" s="7">
        <f>IF(COUNTIF(B$4:$B1082,B1082)=1,1,0)</f>
        <v>1</v>
      </c>
      <c r="P1082" s="8" t="s">
        <v>2919</v>
      </c>
      <c r="Q1082" s="9"/>
    </row>
    <row r="1083" spans="1:17" x14ac:dyDescent="0.25">
      <c r="A1083" s="17">
        <v>44674</v>
      </c>
      <c r="B1083" s="11" t="s">
        <v>900</v>
      </c>
      <c r="C1083" s="11" t="s">
        <v>2923</v>
      </c>
      <c r="D1083" s="7">
        <v>2</v>
      </c>
      <c r="E1083" s="12">
        <f t="shared" si="48"/>
        <v>2500</v>
      </c>
      <c r="F1083" s="13">
        <f t="shared" si="49"/>
        <v>5000</v>
      </c>
      <c r="G1083" s="14">
        <f>Data_input!$F1083*IF(Data_input!$E1083&lt;3000,70%,60%)</f>
        <v>3500</v>
      </c>
      <c r="H1083" s="14">
        <f>Data_input!$F1083*10%</f>
        <v>500</v>
      </c>
      <c r="I1083" s="14">
        <f>Data_input!$F1083*10%</f>
        <v>500</v>
      </c>
      <c r="J1083" s="14">
        <f>SUM(Table1[[#This Row],[COGS]:[OPERATIONAL COST]])</f>
        <v>4500</v>
      </c>
      <c r="K1083" s="14">
        <f>Data_input!$F1083-Data_input!$G1083-Data_input!$H1083-Data_input!$I1083</f>
        <v>500</v>
      </c>
      <c r="L1083" s="8" t="s">
        <v>2943</v>
      </c>
      <c r="M1083" s="16" t="str">
        <f>TEXT(Table1[[#This Row],[DATE]],"mmm")</f>
        <v>Apr</v>
      </c>
      <c r="N1083" s="7">
        <f t="shared" si="50"/>
        <v>2022</v>
      </c>
      <c r="O1083" s="7">
        <f>IF(COUNTIF(B$4:$B1083,B1083)=1,1,0)</f>
        <v>1</v>
      </c>
      <c r="P1083" s="8" t="s">
        <v>2919</v>
      </c>
      <c r="Q1083" s="9"/>
    </row>
    <row r="1084" spans="1:17" x14ac:dyDescent="0.25">
      <c r="A1084" s="17">
        <v>44674</v>
      </c>
      <c r="B1084" s="11" t="s">
        <v>901</v>
      </c>
      <c r="C1084" s="11" t="s">
        <v>2924</v>
      </c>
      <c r="D1084" s="7">
        <v>1</v>
      </c>
      <c r="E1084" s="12">
        <f t="shared" si="48"/>
        <v>3500</v>
      </c>
      <c r="F1084" s="13">
        <f t="shared" si="49"/>
        <v>3500</v>
      </c>
      <c r="G1084" s="14">
        <f>Data_input!$F1084*IF(Data_input!$E1084&lt;3000,70%,60%)</f>
        <v>2100</v>
      </c>
      <c r="H1084" s="14">
        <f>Data_input!$F1084*10%</f>
        <v>350</v>
      </c>
      <c r="I1084" s="14">
        <f>Data_input!$F1084*10%</f>
        <v>350</v>
      </c>
      <c r="J1084" s="14">
        <f>SUM(Table1[[#This Row],[COGS]:[OPERATIONAL COST]])</f>
        <v>2800</v>
      </c>
      <c r="K1084" s="14">
        <f>Data_input!$F1084-Data_input!$G1084-Data_input!$H1084-Data_input!$I1084</f>
        <v>700</v>
      </c>
      <c r="L1084" s="15" t="s">
        <v>2944</v>
      </c>
      <c r="M1084" s="16" t="str">
        <f>TEXT(Table1[[#This Row],[DATE]],"mmm")</f>
        <v>Apr</v>
      </c>
      <c r="N1084" s="7">
        <f t="shared" si="50"/>
        <v>2022</v>
      </c>
      <c r="O1084" s="7">
        <f>IF(COUNTIF(B$4:$B1084,B1084)=1,1,0)</f>
        <v>1</v>
      </c>
      <c r="P1084" s="8" t="s">
        <v>2919</v>
      </c>
      <c r="Q1084" s="9"/>
    </row>
    <row r="1085" spans="1:17" x14ac:dyDescent="0.25">
      <c r="A1085" s="17">
        <v>44674</v>
      </c>
      <c r="B1085" s="11" t="s">
        <v>901</v>
      </c>
      <c r="C1085" s="11" t="s">
        <v>2928</v>
      </c>
      <c r="D1085" s="7">
        <v>7</v>
      </c>
      <c r="E1085" s="12">
        <f t="shared" si="48"/>
        <v>1000</v>
      </c>
      <c r="F1085" s="13">
        <f t="shared" si="49"/>
        <v>7000</v>
      </c>
      <c r="G1085" s="14">
        <f>Data_input!$F1085*IF(Data_input!$E1085&lt;3000,70%,60%)</f>
        <v>4900</v>
      </c>
      <c r="H1085" s="14">
        <f>Data_input!$F1085*10%</f>
        <v>700</v>
      </c>
      <c r="I1085" s="14">
        <f>Data_input!$F1085*10%</f>
        <v>700</v>
      </c>
      <c r="J1085" s="14">
        <f>SUM(Table1[[#This Row],[COGS]:[OPERATIONAL COST]])</f>
        <v>6300</v>
      </c>
      <c r="K1085" s="14">
        <f>Data_input!$F1085-Data_input!$G1085-Data_input!$H1085-Data_input!$I1085</f>
        <v>700</v>
      </c>
      <c r="L1085" s="8" t="s">
        <v>2944</v>
      </c>
      <c r="M1085" s="16" t="str">
        <f>TEXT(Table1[[#This Row],[DATE]],"mmm")</f>
        <v>Apr</v>
      </c>
      <c r="N1085" s="7">
        <f t="shared" si="50"/>
        <v>2022</v>
      </c>
      <c r="O1085" s="7">
        <f>IF(COUNTIF(B$4:$B1085,B1085)=1,1,0)</f>
        <v>0</v>
      </c>
      <c r="P1085" s="8" t="s">
        <v>2919</v>
      </c>
      <c r="Q1085" s="9"/>
    </row>
    <row r="1086" spans="1:17" x14ac:dyDescent="0.25">
      <c r="A1086" s="17">
        <v>44674</v>
      </c>
      <c r="B1086" s="11" t="s">
        <v>901</v>
      </c>
      <c r="C1086" s="11" t="s">
        <v>2920</v>
      </c>
      <c r="D1086" s="7">
        <v>8</v>
      </c>
      <c r="E1086" s="12">
        <f t="shared" si="48"/>
        <v>1000</v>
      </c>
      <c r="F1086" s="13">
        <f t="shared" si="49"/>
        <v>8000</v>
      </c>
      <c r="G1086" s="14">
        <f>Data_input!$F1086*IF(Data_input!$E1086&lt;3000,70%,60%)</f>
        <v>5600</v>
      </c>
      <c r="H1086" s="14">
        <f>Data_input!$F1086*10%</f>
        <v>800</v>
      </c>
      <c r="I1086" s="14">
        <f>Data_input!$F1086*10%</f>
        <v>800</v>
      </c>
      <c r="J1086" s="14">
        <f>SUM(Table1[[#This Row],[COGS]:[OPERATIONAL COST]])</f>
        <v>7200</v>
      </c>
      <c r="K1086" s="14">
        <f>Data_input!$F1086-Data_input!$G1086-Data_input!$H1086-Data_input!$I1086</f>
        <v>800</v>
      </c>
      <c r="L1086" s="15" t="s">
        <v>2944</v>
      </c>
      <c r="M1086" s="16" t="str">
        <f>TEXT(Table1[[#This Row],[DATE]],"mmm")</f>
        <v>Apr</v>
      </c>
      <c r="N1086" s="7">
        <f t="shared" si="50"/>
        <v>2022</v>
      </c>
      <c r="O1086" s="7">
        <f>IF(COUNTIF(B$4:$B1086,B1086)=1,1,0)</f>
        <v>0</v>
      </c>
      <c r="P1086" s="8" t="s">
        <v>2919</v>
      </c>
      <c r="Q1086" s="9"/>
    </row>
    <row r="1087" spans="1:17" x14ac:dyDescent="0.25">
      <c r="A1087" s="17">
        <v>44675</v>
      </c>
      <c r="B1087" s="11" t="s">
        <v>902</v>
      </c>
      <c r="C1087" s="11" t="s">
        <v>2923</v>
      </c>
      <c r="D1087" s="7">
        <v>1</v>
      </c>
      <c r="E1087" s="12">
        <f t="shared" si="48"/>
        <v>2500</v>
      </c>
      <c r="F1087" s="13">
        <f t="shared" si="49"/>
        <v>2500</v>
      </c>
      <c r="G1087" s="14">
        <f>Data_input!$F1087*IF(Data_input!$E1087&lt;3000,70%,60%)</f>
        <v>1750</v>
      </c>
      <c r="H1087" s="14">
        <f>Data_input!$F1087*10%</f>
        <v>250</v>
      </c>
      <c r="I1087" s="14">
        <f>Data_input!$F1087*10%</f>
        <v>250</v>
      </c>
      <c r="J1087" s="14">
        <f>SUM(Table1[[#This Row],[COGS]:[OPERATIONAL COST]])</f>
        <v>2250</v>
      </c>
      <c r="K1087" s="14">
        <f>Data_input!$F1087-Data_input!$G1087-Data_input!$H1087-Data_input!$I1087</f>
        <v>250</v>
      </c>
      <c r="L1087" s="8" t="s">
        <v>2947</v>
      </c>
      <c r="M1087" s="16" t="str">
        <f>TEXT(Table1[[#This Row],[DATE]],"mmm")</f>
        <v>Apr</v>
      </c>
      <c r="N1087" s="7">
        <f t="shared" si="50"/>
        <v>2022</v>
      </c>
      <c r="O1087" s="7">
        <f>IF(COUNTIF(B$4:$B1087,B1087)=1,1,0)</f>
        <v>1</v>
      </c>
      <c r="P1087" s="8" t="s">
        <v>2918</v>
      </c>
      <c r="Q1087" s="9"/>
    </row>
    <row r="1088" spans="1:17" x14ac:dyDescent="0.25">
      <c r="A1088" s="17">
        <v>44675</v>
      </c>
      <c r="B1088" s="11" t="s">
        <v>903</v>
      </c>
      <c r="C1088" s="11" t="s">
        <v>2920</v>
      </c>
      <c r="D1088" s="7">
        <v>2</v>
      </c>
      <c r="E1088" s="12">
        <f t="shared" si="48"/>
        <v>1000</v>
      </c>
      <c r="F1088" s="13">
        <f t="shared" si="49"/>
        <v>2000</v>
      </c>
      <c r="G1088" s="14">
        <f>Data_input!$F1088*IF(Data_input!$E1088&lt;3000,70%,60%)</f>
        <v>1400</v>
      </c>
      <c r="H1088" s="14">
        <f>Data_input!$F1088*10%</f>
        <v>200</v>
      </c>
      <c r="I1088" s="14">
        <f>Data_input!$F1088*10%</f>
        <v>200</v>
      </c>
      <c r="J1088" s="14">
        <f>SUM(Table1[[#This Row],[COGS]:[OPERATIONAL COST]])</f>
        <v>1800</v>
      </c>
      <c r="K1088" s="14">
        <f>Data_input!$F1088-Data_input!$G1088-Data_input!$H1088-Data_input!$I1088</f>
        <v>200</v>
      </c>
      <c r="L1088" s="15" t="s">
        <v>2948</v>
      </c>
      <c r="M1088" s="16" t="str">
        <f>TEXT(Table1[[#This Row],[DATE]],"mmm")</f>
        <v>Apr</v>
      </c>
      <c r="N1088" s="7">
        <f t="shared" si="50"/>
        <v>2022</v>
      </c>
      <c r="O1088" s="7">
        <f>IF(COUNTIF(B$4:$B1088,B1088)=1,1,0)</f>
        <v>1</v>
      </c>
      <c r="P1088" s="8" t="s">
        <v>2919</v>
      </c>
      <c r="Q1088" s="9"/>
    </row>
    <row r="1089" spans="1:17" x14ac:dyDescent="0.25">
      <c r="A1089" s="17">
        <v>44675</v>
      </c>
      <c r="B1089" s="11" t="s">
        <v>904</v>
      </c>
      <c r="C1089" s="11" t="s">
        <v>2920</v>
      </c>
      <c r="D1089" s="7">
        <v>4</v>
      </c>
      <c r="E1089" s="12">
        <f t="shared" si="48"/>
        <v>1000</v>
      </c>
      <c r="F1089" s="13">
        <f t="shared" si="49"/>
        <v>4000</v>
      </c>
      <c r="G1089" s="14">
        <f>Data_input!$F1089*IF(Data_input!$E1089&lt;3000,70%,60%)</f>
        <v>2800</v>
      </c>
      <c r="H1089" s="14">
        <f>Data_input!$F1089*10%</f>
        <v>400</v>
      </c>
      <c r="I1089" s="14">
        <f>Data_input!$F1089*10%</f>
        <v>400</v>
      </c>
      <c r="J1089" s="14">
        <f>SUM(Table1[[#This Row],[COGS]:[OPERATIONAL COST]])</f>
        <v>3600</v>
      </c>
      <c r="K1089" s="14">
        <f>Data_input!$F1089-Data_input!$G1089-Data_input!$H1089-Data_input!$I1089</f>
        <v>400</v>
      </c>
      <c r="L1089" s="8" t="s">
        <v>2944</v>
      </c>
      <c r="M1089" s="16" t="str">
        <f>TEXT(Table1[[#This Row],[DATE]],"mmm")</f>
        <v>Apr</v>
      </c>
      <c r="N1089" s="7">
        <f t="shared" si="50"/>
        <v>2022</v>
      </c>
      <c r="O1089" s="7">
        <f>IF(COUNTIF(B$4:$B1089,B1089)=1,1,0)</f>
        <v>1</v>
      </c>
      <c r="P1089" s="8" t="s">
        <v>2918</v>
      </c>
      <c r="Q1089" s="9"/>
    </row>
    <row r="1090" spans="1:17" x14ac:dyDescent="0.25">
      <c r="A1090" s="17">
        <v>44675</v>
      </c>
      <c r="B1090" s="11" t="s">
        <v>905</v>
      </c>
      <c r="C1090" s="11" t="s">
        <v>2923</v>
      </c>
      <c r="D1090" s="7">
        <v>6</v>
      </c>
      <c r="E1090" s="12">
        <f t="shared" si="48"/>
        <v>2500</v>
      </c>
      <c r="F1090" s="13">
        <f t="shared" si="49"/>
        <v>15000</v>
      </c>
      <c r="G1090" s="14">
        <f>Data_input!$F1090*IF(Data_input!$E1090&lt;3000,70%,60%)</f>
        <v>10500</v>
      </c>
      <c r="H1090" s="14">
        <f>Data_input!$F1090*10%</f>
        <v>1500</v>
      </c>
      <c r="I1090" s="14">
        <f>Data_input!$F1090*10%</f>
        <v>1500</v>
      </c>
      <c r="J1090" s="14">
        <f>SUM(Table1[[#This Row],[COGS]:[OPERATIONAL COST]])</f>
        <v>13500</v>
      </c>
      <c r="K1090" s="14">
        <f>Data_input!$F1090-Data_input!$G1090-Data_input!$H1090-Data_input!$I1090</f>
        <v>1500</v>
      </c>
      <c r="L1090" s="15" t="s">
        <v>2946</v>
      </c>
      <c r="M1090" s="16" t="str">
        <f>TEXT(Table1[[#This Row],[DATE]],"mmm")</f>
        <v>Apr</v>
      </c>
      <c r="N1090" s="7">
        <f t="shared" si="50"/>
        <v>2022</v>
      </c>
      <c r="O1090" s="7">
        <f>IF(COUNTIF(B$4:$B1090,B1090)=1,1,0)</f>
        <v>1</v>
      </c>
      <c r="P1090" s="8" t="s">
        <v>2918</v>
      </c>
      <c r="Q1090" s="9"/>
    </row>
    <row r="1091" spans="1:17" x14ac:dyDescent="0.25">
      <c r="A1091" s="17">
        <v>44675</v>
      </c>
      <c r="B1091" s="11" t="s">
        <v>906</v>
      </c>
      <c r="C1091" s="11" t="s">
        <v>2924</v>
      </c>
      <c r="D1091" s="7">
        <v>7</v>
      </c>
      <c r="E1091" s="12">
        <f t="shared" si="48"/>
        <v>3500</v>
      </c>
      <c r="F1091" s="13">
        <f t="shared" si="49"/>
        <v>24500</v>
      </c>
      <c r="G1091" s="14">
        <f>Data_input!$F1091*IF(Data_input!$E1091&lt;3000,70%,60%)</f>
        <v>14700</v>
      </c>
      <c r="H1091" s="14">
        <f>Data_input!$F1091*10%</f>
        <v>2450</v>
      </c>
      <c r="I1091" s="14">
        <f>Data_input!$F1091*10%</f>
        <v>2450</v>
      </c>
      <c r="J1091" s="14">
        <f>SUM(Table1[[#This Row],[COGS]:[OPERATIONAL COST]])</f>
        <v>19600</v>
      </c>
      <c r="K1091" s="14">
        <f>Data_input!$F1091-Data_input!$G1091-Data_input!$H1091-Data_input!$I1091</f>
        <v>4900</v>
      </c>
      <c r="L1091" s="8" t="s">
        <v>2947</v>
      </c>
      <c r="M1091" s="16" t="str">
        <f>TEXT(Table1[[#This Row],[DATE]],"mmm")</f>
        <v>Apr</v>
      </c>
      <c r="N1091" s="7">
        <f t="shared" si="50"/>
        <v>2022</v>
      </c>
      <c r="O1091" s="7">
        <f>IF(COUNTIF(B$4:$B1091,B1091)=1,1,0)</f>
        <v>1</v>
      </c>
      <c r="P1091" s="8" t="s">
        <v>2919</v>
      </c>
      <c r="Q1091" s="9"/>
    </row>
    <row r="1092" spans="1:17" x14ac:dyDescent="0.25">
      <c r="A1092" s="17">
        <v>44675</v>
      </c>
      <c r="B1092" s="11" t="s">
        <v>907</v>
      </c>
      <c r="C1092" s="11" t="s">
        <v>2925</v>
      </c>
      <c r="D1092" s="7">
        <v>4</v>
      </c>
      <c r="E1092" s="12">
        <f t="shared" ref="E1092:E1155" si="51">VLOOKUP(C1092,$R$4:$S$12,2,FALSE)</f>
        <v>1200</v>
      </c>
      <c r="F1092" s="13">
        <f t="shared" ref="F1092:F1155" si="52">D1092*E1092</f>
        <v>4800</v>
      </c>
      <c r="G1092" s="14">
        <f>Data_input!$F1092*IF(Data_input!$E1092&lt;3000,70%,60%)</f>
        <v>3360</v>
      </c>
      <c r="H1092" s="14">
        <f>Data_input!$F1092*10%</f>
        <v>480</v>
      </c>
      <c r="I1092" s="14">
        <f>Data_input!$F1092*10%</f>
        <v>480</v>
      </c>
      <c r="J1092" s="14">
        <f>SUM(Table1[[#This Row],[COGS]:[OPERATIONAL COST]])</f>
        <v>4320</v>
      </c>
      <c r="K1092" s="14">
        <f>Data_input!$F1092-Data_input!$G1092-Data_input!$H1092-Data_input!$I1092</f>
        <v>480</v>
      </c>
      <c r="L1092" s="15" t="s">
        <v>2945</v>
      </c>
      <c r="M1092" s="16" t="str">
        <f>TEXT(Table1[[#This Row],[DATE]],"mmm")</f>
        <v>Apr</v>
      </c>
      <c r="N1092" s="7">
        <f t="shared" ref="N1092:N1155" si="53">YEAR(A1092)</f>
        <v>2022</v>
      </c>
      <c r="O1092" s="7">
        <f>IF(COUNTIF(B$4:$B1092,B1092)=1,1,0)</f>
        <v>1</v>
      </c>
      <c r="P1092" s="8" t="s">
        <v>2919</v>
      </c>
      <c r="Q1092" s="9"/>
    </row>
    <row r="1093" spans="1:17" x14ac:dyDescent="0.25">
      <c r="A1093" s="17">
        <v>44675</v>
      </c>
      <c r="B1093" s="11" t="s">
        <v>908</v>
      </c>
      <c r="C1093" s="11" t="s">
        <v>2926</v>
      </c>
      <c r="D1093" s="7">
        <v>1</v>
      </c>
      <c r="E1093" s="12">
        <f t="shared" si="51"/>
        <v>450</v>
      </c>
      <c r="F1093" s="13">
        <f t="shared" si="52"/>
        <v>450</v>
      </c>
      <c r="G1093" s="14">
        <f>Data_input!$F1093*IF(Data_input!$E1093&lt;3000,70%,60%)</f>
        <v>315</v>
      </c>
      <c r="H1093" s="14">
        <f>Data_input!$F1093*10%</f>
        <v>45</v>
      </c>
      <c r="I1093" s="14">
        <f>Data_input!$F1093*10%</f>
        <v>45</v>
      </c>
      <c r="J1093" s="14">
        <f>SUM(Table1[[#This Row],[COGS]:[OPERATIONAL COST]])</f>
        <v>405</v>
      </c>
      <c r="K1093" s="14">
        <f>Data_input!$F1093-Data_input!$G1093-Data_input!$H1093-Data_input!$I1093</f>
        <v>45</v>
      </c>
      <c r="L1093" s="8" t="s">
        <v>2943</v>
      </c>
      <c r="M1093" s="16" t="str">
        <f>TEXT(Table1[[#This Row],[DATE]],"mmm")</f>
        <v>Apr</v>
      </c>
      <c r="N1093" s="7">
        <f t="shared" si="53"/>
        <v>2022</v>
      </c>
      <c r="O1093" s="7">
        <f>IF(COUNTIF(B$4:$B1093,B1093)=1,1,0)</f>
        <v>1</v>
      </c>
      <c r="P1093" s="8" t="s">
        <v>2919</v>
      </c>
      <c r="Q1093" s="9"/>
    </row>
    <row r="1094" spans="1:17" x14ac:dyDescent="0.25">
      <c r="A1094" s="17">
        <v>44675</v>
      </c>
      <c r="B1094" s="11" t="s">
        <v>909</v>
      </c>
      <c r="C1094" s="11" t="s">
        <v>2927</v>
      </c>
      <c r="D1094" s="7">
        <v>2</v>
      </c>
      <c r="E1094" s="12">
        <f t="shared" si="51"/>
        <v>500</v>
      </c>
      <c r="F1094" s="13">
        <f t="shared" si="52"/>
        <v>1000</v>
      </c>
      <c r="G1094" s="14">
        <f>Data_input!$F1094*IF(Data_input!$E1094&lt;3000,70%,60%)</f>
        <v>700</v>
      </c>
      <c r="H1094" s="14">
        <f>Data_input!$F1094*10%</f>
        <v>100</v>
      </c>
      <c r="I1094" s="14">
        <f>Data_input!$F1094*10%</f>
        <v>100</v>
      </c>
      <c r="J1094" s="14">
        <f>SUM(Table1[[#This Row],[COGS]:[OPERATIONAL COST]])</f>
        <v>900</v>
      </c>
      <c r="K1094" s="14">
        <f>Data_input!$F1094-Data_input!$G1094-Data_input!$H1094-Data_input!$I1094</f>
        <v>100</v>
      </c>
      <c r="L1094" s="15" t="s">
        <v>2948</v>
      </c>
      <c r="M1094" s="16" t="str">
        <f>TEXT(Table1[[#This Row],[DATE]],"mmm")</f>
        <v>Apr</v>
      </c>
      <c r="N1094" s="7">
        <f t="shared" si="53"/>
        <v>2022</v>
      </c>
      <c r="O1094" s="7">
        <f>IF(COUNTIF(B$4:$B1094,B1094)=1,1,0)</f>
        <v>1</v>
      </c>
      <c r="P1094" s="8" t="s">
        <v>2919</v>
      </c>
      <c r="Q1094" s="9"/>
    </row>
    <row r="1095" spans="1:17" x14ac:dyDescent="0.25">
      <c r="A1095" s="17">
        <v>44676</v>
      </c>
      <c r="B1095" s="11" t="s">
        <v>910</v>
      </c>
      <c r="C1095" s="11" t="s">
        <v>2928</v>
      </c>
      <c r="D1095" s="7">
        <v>1</v>
      </c>
      <c r="E1095" s="12">
        <f t="shared" si="51"/>
        <v>1000</v>
      </c>
      <c r="F1095" s="13">
        <f t="shared" si="52"/>
        <v>1000</v>
      </c>
      <c r="G1095" s="14">
        <f>Data_input!$F1095*IF(Data_input!$E1095&lt;3000,70%,60%)</f>
        <v>700</v>
      </c>
      <c r="H1095" s="14">
        <f>Data_input!$F1095*10%</f>
        <v>100</v>
      </c>
      <c r="I1095" s="14">
        <f>Data_input!$F1095*10%</f>
        <v>100</v>
      </c>
      <c r="J1095" s="14">
        <f>SUM(Table1[[#This Row],[COGS]:[OPERATIONAL COST]])</f>
        <v>900</v>
      </c>
      <c r="K1095" s="14">
        <f>Data_input!$F1095-Data_input!$G1095-Data_input!$H1095-Data_input!$I1095</f>
        <v>100</v>
      </c>
      <c r="L1095" s="8" t="s">
        <v>2944</v>
      </c>
      <c r="M1095" s="16" t="str">
        <f>TEXT(Table1[[#This Row],[DATE]],"mmm")</f>
        <v>Apr</v>
      </c>
      <c r="N1095" s="7">
        <f t="shared" si="53"/>
        <v>2022</v>
      </c>
      <c r="O1095" s="7">
        <f>IF(COUNTIF(B$4:$B1095,B1095)=1,1,0)</f>
        <v>1</v>
      </c>
      <c r="P1095" s="8" t="s">
        <v>2918</v>
      </c>
      <c r="Q1095" s="9"/>
    </row>
    <row r="1096" spans="1:17" x14ac:dyDescent="0.25">
      <c r="A1096" s="17">
        <v>44676</v>
      </c>
      <c r="B1096" s="11" t="s">
        <v>911</v>
      </c>
      <c r="C1096" s="11" t="s">
        <v>2929</v>
      </c>
      <c r="D1096" s="7">
        <v>6</v>
      </c>
      <c r="E1096" s="12">
        <f t="shared" si="51"/>
        <v>3200</v>
      </c>
      <c r="F1096" s="13">
        <f t="shared" si="52"/>
        <v>19200</v>
      </c>
      <c r="G1096" s="14">
        <f>Data_input!$F1096*IF(Data_input!$E1096&lt;3000,70%,60%)</f>
        <v>11520</v>
      </c>
      <c r="H1096" s="14">
        <f>Data_input!$F1096*10%</f>
        <v>1920</v>
      </c>
      <c r="I1096" s="14">
        <f>Data_input!$F1096*10%</f>
        <v>1920</v>
      </c>
      <c r="J1096" s="14">
        <f>SUM(Table1[[#This Row],[COGS]:[OPERATIONAL COST]])</f>
        <v>15360</v>
      </c>
      <c r="K1096" s="14">
        <f>Data_input!$F1096-Data_input!$G1096-Data_input!$H1096-Data_input!$I1096</f>
        <v>3840</v>
      </c>
      <c r="L1096" s="15" t="s">
        <v>2945</v>
      </c>
      <c r="M1096" s="16" t="str">
        <f>TEXT(Table1[[#This Row],[DATE]],"mmm")</f>
        <v>Apr</v>
      </c>
      <c r="N1096" s="7">
        <f t="shared" si="53"/>
        <v>2022</v>
      </c>
      <c r="O1096" s="7">
        <f>IF(COUNTIF(B$4:$B1096,B1096)=1,1,0)</f>
        <v>1</v>
      </c>
      <c r="P1096" s="8" t="s">
        <v>2919</v>
      </c>
      <c r="Q1096" s="9"/>
    </row>
    <row r="1097" spans="1:17" x14ac:dyDescent="0.25">
      <c r="A1097" s="17">
        <v>44676</v>
      </c>
      <c r="B1097" s="11" t="s">
        <v>912</v>
      </c>
      <c r="C1097" s="11" t="s">
        <v>2930</v>
      </c>
      <c r="D1097" s="7">
        <v>1</v>
      </c>
      <c r="E1097" s="12">
        <f t="shared" si="51"/>
        <v>4000</v>
      </c>
      <c r="F1097" s="13">
        <f t="shared" si="52"/>
        <v>4000</v>
      </c>
      <c r="G1097" s="14">
        <f>Data_input!$F1097*IF(Data_input!$E1097&lt;3000,70%,60%)</f>
        <v>2400</v>
      </c>
      <c r="H1097" s="14">
        <f>Data_input!$F1097*10%</f>
        <v>400</v>
      </c>
      <c r="I1097" s="14">
        <f>Data_input!$F1097*10%</f>
        <v>400</v>
      </c>
      <c r="J1097" s="14">
        <f>SUM(Table1[[#This Row],[COGS]:[OPERATIONAL COST]])</f>
        <v>3200</v>
      </c>
      <c r="K1097" s="14">
        <f>Data_input!$F1097-Data_input!$G1097-Data_input!$H1097-Data_input!$I1097</f>
        <v>800</v>
      </c>
      <c r="L1097" s="8" t="s">
        <v>2943</v>
      </c>
      <c r="M1097" s="16" t="str">
        <f>TEXT(Table1[[#This Row],[DATE]],"mmm")</f>
        <v>Apr</v>
      </c>
      <c r="N1097" s="7">
        <f t="shared" si="53"/>
        <v>2022</v>
      </c>
      <c r="O1097" s="7">
        <f>IF(COUNTIF(B$4:$B1097,B1097)=1,1,0)</f>
        <v>1</v>
      </c>
      <c r="P1097" s="8" t="s">
        <v>2919</v>
      </c>
      <c r="Q1097" s="9"/>
    </row>
    <row r="1098" spans="1:17" x14ac:dyDescent="0.25">
      <c r="A1098" s="17">
        <v>44676</v>
      </c>
      <c r="B1098" s="11" t="s">
        <v>913</v>
      </c>
      <c r="C1098" s="11" t="s">
        <v>2930</v>
      </c>
      <c r="D1098" s="7">
        <v>1</v>
      </c>
      <c r="E1098" s="12">
        <f t="shared" si="51"/>
        <v>4000</v>
      </c>
      <c r="F1098" s="13">
        <f t="shared" si="52"/>
        <v>4000</v>
      </c>
      <c r="G1098" s="14">
        <f>Data_input!$F1098*IF(Data_input!$E1098&lt;3000,70%,60%)</f>
        <v>2400</v>
      </c>
      <c r="H1098" s="14">
        <f>Data_input!$F1098*10%</f>
        <v>400</v>
      </c>
      <c r="I1098" s="14">
        <f>Data_input!$F1098*10%</f>
        <v>400</v>
      </c>
      <c r="J1098" s="14">
        <f>SUM(Table1[[#This Row],[COGS]:[OPERATIONAL COST]])</f>
        <v>3200</v>
      </c>
      <c r="K1098" s="14">
        <f>Data_input!$F1098-Data_input!$G1098-Data_input!$H1098-Data_input!$I1098</f>
        <v>800</v>
      </c>
      <c r="L1098" s="15" t="s">
        <v>2948</v>
      </c>
      <c r="M1098" s="16" t="str">
        <f>TEXT(Table1[[#This Row],[DATE]],"mmm")</f>
        <v>Apr</v>
      </c>
      <c r="N1098" s="7">
        <f t="shared" si="53"/>
        <v>2022</v>
      </c>
      <c r="O1098" s="7">
        <f>IF(COUNTIF(B$4:$B1098,B1098)=1,1,0)</f>
        <v>1</v>
      </c>
      <c r="P1098" s="8" t="s">
        <v>2918</v>
      </c>
      <c r="Q1098" s="9"/>
    </row>
    <row r="1099" spans="1:17" x14ac:dyDescent="0.25">
      <c r="A1099" s="17">
        <v>44676</v>
      </c>
      <c r="B1099" s="11" t="s">
        <v>914</v>
      </c>
      <c r="C1099" s="11" t="s">
        <v>2930</v>
      </c>
      <c r="D1099" s="7">
        <v>1</v>
      </c>
      <c r="E1099" s="12">
        <f t="shared" si="51"/>
        <v>4000</v>
      </c>
      <c r="F1099" s="13">
        <f t="shared" si="52"/>
        <v>4000</v>
      </c>
      <c r="G1099" s="14">
        <f>Data_input!$F1099*IF(Data_input!$E1099&lt;3000,70%,60%)</f>
        <v>2400</v>
      </c>
      <c r="H1099" s="14">
        <f>Data_input!$F1099*10%</f>
        <v>400</v>
      </c>
      <c r="I1099" s="14">
        <f>Data_input!$F1099*10%</f>
        <v>400</v>
      </c>
      <c r="J1099" s="14">
        <f>SUM(Table1[[#This Row],[COGS]:[OPERATIONAL COST]])</f>
        <v>3200</v>
      </c>
      <c r="K1099" s="14">
        <f>Data_input!$F1099-Data_input!$G1099-Data_input!$H1099-Data_input!$I1099</f>
        <v>800</v>
      </c>
      <c r="L1099" s="8" t="s">
        <v>2944</v>
      </c>
      <c r="M1099" s="16" t="str">
        <f>TEXT(Table1[[#This Row],[DATE]],"mmm")</f>
        <v>Apr</v>
      </c>
      <c r="N1099" s="7">
        <f t="shared" si="53"/>
        <v>2022</v>
      </c>
      <c r="O1099" s="7">
        <f>IF(COUNTIF(B$4:$B1099,B1099)=1,1,0)</f>
        <v>1</v>
      </c>
      <c r="P1099" s="8" t="s">
        <v>2919</v>
      </c>
      <c r="Q1099" s="9"/>
    </row>
    <row r="1100" spans="1:17" x14ac:dyDescent="0.25">
      <c r="A1100" s="17">
        <v>44676</v>
      </c>
      <c r="B1100" s="11" t="s">
        <v>915</v>
      </c>
      <c r="C1100" s="11" t="s">
        <v>2924</v>
      </c>
      <c r="D1100" s="7">
        <v>3</v>
      </c>
      <c r="E1100" s="12">
        <f t="shared" si="51"/>
        <v>3500</v>
      </c>
      <c r="F1100" s="13">
        <f t="shared" si="52"/>
        <v>10500</v>
      </c>
      <c r="G1100" s="14">
        <f>Data_input!$F1100*IF(Data_input!$E1100&lt;3000,70%,60%)</f>
        <v>6300</v>
      </c>
      <c r="H1100" s="14">
        <f>Data_input!$F1100*10%</f>
        <v>1050</v>
      </c>
      <c r="I1100" s="14">
        <f>Data_input!$F1100*10%</f>
        <v>1050</v>
      </c>
      <c r="J1100" s="14">
        <f>SUM(Table1[[#This Row],[COGS]:[OPERATIONAL COST]])</f>
        <v>8400</v>
      </c>
      <c r="K1100" s="14">
        <f>Data_input!$F1100-Data_input!$G1100-Data_input!$H1100-Data_input!$I1100</f>
        <v>2100</v>
      </c>
      <c r="L1100" s="15" t="s">
        <v>2948</v>
      </c>
      <c r="M1100" s="16" t="str">
        <f>TEXT(Table1[[#This Row],[DATE]],"mmm")</f>
        <v>Apr</v>
      </c>
      <c r="N1100" s="7">
        <f t="shared" si="53"/>
        <v>2022</v>
      </c>
      <c r="O1100" s="7">
        <f>IF(COUNTIF(B$4:$B1100,B1100)=1,1,0)</f>
        <v>1</v>
      </c>
      <c r="P1100" s="8" t="s">
        <v>2918</v>
      </c>
      <c r="Q1100" s="9"/>
    </row>
    <row r="1101" spans="1:17" x14ac:dyDescent="0.25">
      <c r="A1101" s="17">
        <v>44676</v>
      </c>
      <c r="B1101" s="11" t="s">
        <v>916</v>
      </c>
      <c r="C1101" s="11" t="s">
        <v>2925</v>
      </c>
      <c r="D1101" s="7">
        <v>4</v>
      </c>
      <c r="E1101" s="12">
        <f t="shared" si="51"/>
        <v>1200</v>
      </c>
      <c r="F1101" s="13">
        <f t="shared" si="52"/>
        <v>4800</v>
      </c>
      <c r="G1101" s="14">
        <f>Data_input!$F1101*IF(Data_input!$E1101&lt;3000,70%,60%)</f>
        <v>3360</v>
      </c>
      <c r="H1101" s="14">
        <f>Data_input!$F1101*10%</f>
        <v>480</v>
      </c>
      <c r="I1101" s="14">
        <f>Data_input!$F1101*10%</f>
        <v>480</v>
      </c>
      <c r="J1101" s="14">
        <f>SUM(Table1[[#This Row],[COGS]:[OPERATIONAL COST]])</f>
        <v>4320</v>
      </c>
      <c r="K1101" s="14">
        <f>Data_input!$F1101-Data_input!$G1101-Data_input!$H1101-Data_input!$I1101</f>
        <v>480</v>
      </c>
      <c r="L1101" s="8" t="s">
        <v>2944</v>
      </c>
      <c r="M1101" s="16" t="str">
        <f>TEXT(Table1[[#This Row],[DATE]],"mmm")</f>
        <v>Apr</v>
      </c>
      <c r="N1101" s="7">
        <f t="shared" si="53"/>
        <v>2022</v>
      </c>
      <c r="O1101" s="7">
        <f>IF(COUNTIF(B$4:$B1101,B1101)=1,1,0)</f>
        <v>1</v>
      </c>
      <c r="P1101" s="8" t="s">
        <v>2919</v>
      </c>
      <c r="Q1101" s="9"/>
    </row>
    <row r="1102" spans="1:17" x14ac:dyDescent="0.25">
      <c r="A1102" s="17">
        <v>44676</v>
      </c>
      <c r="B1102" s="11" t="s">
        <v>917</v>
      </c>
      <c r="C1102" s="11" t="s">
        <v>2926</v>
      </c>
      <c r="D1102" s="7">
        <v>20</v>
      </c>
      <c r="E1102" s="12">
        <f t="shared" si="51"/>
        <v>450</v>
      </c>
      <c r="F1102" s="13">
        <f t="shared" si="52"/>
        <v>9000</v>
      </c>
      <c r="G1102" s="14">
        <f>Data_input!$F1102*IF(Data_input!$E1102&lt;3000,70%,60%)</f>
        <v>6300</v>
      </c>
      <c r="H1102" s="14">
        <f>Data_input!$F1102*10%</f>
        <v>900</v>
      </c>
      <c r="I1102" s="14">
        <f>Data_input!$F1102*10%</f>
        <v>900</v>
      </c>
      <c r="J1102" s="14">
        <f>SUM(Table1[[#This Row],[COGS]:[OPERATIONAL COST]])</f>
        <v>8100</v>
      </c>
      <c r="K1102" s="14">
        <f>Data_input!$F1102-Data_input!$G1102-Data_input!$H1102-Data_input!$I1102</f>
        <v>900</v>
      </c>
      <c r="L1102" s="15" t="s">
        <v>2943</v>
      </c>
      <c r="M1102" s="16" t="str">
        <f>TEXT(Table1[[#This Row],[DATE]],"mmm")</f>
        <v>Apr</v>
      </c>
      <c r="N1102" s="7">
        <f t="shared" si="53"/>
        <v>2022</v>
      </c>
      <c r="O1102" s="7">
        <f>IF(COUNTIF(B$4:$B1102,B1102)=1,1,0)</f>
        <v>1</v>
      </c>
      <c r="P1102" s="8" t="s">
        <v>2919</v>
      </c>
      <c r="Q1102" s="9"/>
    </row>
    <row r="1103" spans="1:17" x14ac:dyDescent="0.25">
      <c r="A1103" s="17">
        <v>44676</v>
      </c>
      <c r="B1103" s="11" t="s">
        <v>917</v>
      </c>
      <c r="C1103" s="11" t="s">
        <v>2927</v>
      </c>
      <c r="D1103" s="7">
        <v>2</v>
      </c>
      <c r="E1103" s="12">
        <f t="shared" si="51"/>
        <v>500</v>
      </c>
      <c r="F1103" s="13">
        <f t="shared" si="52"/>
        <v>1000</v>
      </c>
      <c r="G1103" s="14">
        <f>Data_input!$F1103*IF(Data_input!$E1103&lt;3000,70%,60%)</f>
        <v>700</v>
      </c>
      <c r="H1103" s="14">
        <f>Data_input!$F1103*10%</f>
        <v>100</v>
      </c>
      <c r="I1103" s="14">
        <f>Data_input!$F1103*10%</f>
        <v>100</v>
      </c>
      <c r="J1103" s="14">
        <f>SUM(Table1[[#This Row],[COGS]:[OPERATIONAL COST]])</f>
        <v>900</v>
      </c>
      <c r="K1103" s="14">
        <f>Data_input!$F1103-Data_input!$G1103-Data_input!$H1103-Data_input!$I1103</f>
        <v>100</v>
      </c>
      <c r="L1103" s="8" t="s">
        <v>2943</v>
      </c>
      <c r="M1103" s="16" t="str">
        <f>TEXT(Table1[[#This Row],[DATE]],"mmm")</f>
        <v>Apr</v>
      </c>
      <c r="N1103" s="7">
        <f t="shared" si="53"/>
        <v>2022</v>
      </c>
      <c r="O1103" s="7">
        <f>IF(COUNTIF(B$4:$B1103,B1103)=1,1,0)</f>
        <v>0</v>
      </c>
      <c r="P1103" s="8" t="s">
        <v>2919</v>
      </c>
      <c r="Q1103" s="9"/>
    </row>
    <row r="1104" spans="1:17" x14ac:dyDescent="0.25">
      <c r="A1104" s="17">
        <v>44676</v>
      </c>
      <c r="B1104" s="11" t="s">
        <v>917</v>
      </c>
      <c r="C1104" s="11" t="s">
        <v>2928</v>
      </c>
      <c r="D1104" s="7">
        <v>4</v>
      </c>
      <c r="E1104" s="12">
        <f t="shared" si="51"/>
        <v>1000</v>
      </c>
      <c r="F1104" s="13">
        <f t="shared" si="52"/>
        <v>4000</v>
      </c>
      <c r="G1104" s="14">
        <f>Data_input!$F1104*IF(Data_input!$E1104&lt;3000,70%,60%)</f>
        <v>2800</v>
      </c>
      <c r="H1104" s="14">
        <f>Data_input!$F1104*10%</f>
        <v>400</v>
      </c>
      <c r="I1104" s="14">
        <f>Data_input!$F1104*10%</f>
        <v>400</v>
      </c>
      <c r="J1104" s="14">
        <f>SUM(Table1[[#This Row],[COGS]:[OPERATIONAL COST]])</f>
        <v>3600</v>
      </c>
      <c r="K1104" s="14">
        <f>Data_input!$F1104-Data_input!$G1104-Data_input!$H1104-Data_input!$I1104</f>
        <v>400</v>
      </c>
      <c r="L1104" s="15" t="s">
        <v>2943</v>
      </c>
      <c r="M1104" s="16" t="str">
        <f>TEXT(Table1[[#This Row],[DATE]],"mmm")</f>
        <v>Apr</v>
      </c>
      <c r="N1104" s="7">
        <f t="shared" si="53"/>
        <v>2022</v>
      </c>
      <c r="O1104" s="7">
        <f>IF(COUNTIF(B$4:$B1104,B1104)=1,1,0)</f>
        <v>0</v>
      </c>
      <c r="P1104" s="8" t="s">
        <v>2919</v>
      </c>
      <c r="Q1104" s="9"/>
    </row>
    <row r="1105" spans="1:17" x14ac:dyDescent="0.25">
      <c r="A1105" s="17">
        <v>44677</v>
      </c>
      <c r="B1105" s="11" t="s">
        <v>918</v>
      </c>
      <c r="C1105" s="11" t="s">
        <v>2928</v>
      </c>
      <c r="D1105" s="7">
        <v>1</v>
      </c>
      <c r="E1105" s="12">
        <f t="shared" si="51"/>
        <v>1000</v>
      </c>
      <c r="F1105" s="13">
        <f t="shared" si="52"/>
        <v>1000</v>
      </c>
      <c r="G1105" s="14">
        <f>Data_input!$F1105*IF(Data_input!$E1105&lt;3000,70%,60%)</f>
        <v>700</v>
      </c>
      <c r="H1105" s="14">
        <f>Data_input!$F1105*10%</f>
        <v>100</v>
      </c>
      <c r="I1105" s="14">
        <f>Data_input!$F1105*10%</f>
        <v>100</v>
      </c>
      <c r="J1105" s="14">
        <f>SUM(Table1[[#This Row],[COGS]:[OPERATIONAL COST]])</f>
        <v>900</v>
      </c>
      <c r="K1105" s="14">
        <f>Data_input!$F1105-Data_input!$G1105-Data_input!$H1105-Data_input!$I1105</f>
        <v>100</v>
      </c>
      <c r="L1105" s="8" t="s">
        <v>2943</v>
      </c>
      <c r="M1105" s="16" t="str">
        <f>TEXT(Table1[[#This Row],[DATE]],"mmm")</f>
        <v>Apr</v>
      </c>
      <c r="N1105" s="7">
        <f t="shared" si="53"/>
        <v>2022</v>
      </c>
      <c r="O1105" s="7">
        <f>IF(COUNTIF(B$4:$B1105,B1105)=1,1,0)</f>
        <v>1</v>
      </c>
      <c r="P1105" s="8" t="s">
        <v>2918</v>
      </c>
      <c r="Q1105" s="9"/>
    </row>
    <row r="1106" spans="1:17" x14ac:dyDescent="0.25">
      <c r="A1106" s="17">
        <v>44677</v>
      </c>
      <c r="B1106" s="11" t="s">
        <v>919</v>
      </c>
      <c r="C1106" s="11" t="s">
        <v>2930</v>
      </c>
      <c r="D1106" s="7">
        <v>1</v>
      </c>
      <c r="E1106" s="12">
        <f t="shared" si="51"/>
        <v>4000</v>
      </c>
      <c r="F1106" s="13">
        <f t="shared" si="52"/>
        <v>4000</v>
      </c>
      <c r="G1106" s="14">
        <f>Data_input!$F1106*IF(Data_input!$E1106&lt;3000,70%,60%)</f>
        <v>2400</v>
      </c>
      <c r="H1106" s="14">
        <f>Data_input!$F1106*10%</f>
        <v>400</v>
      </c>
      <c r="I1106" s="14">
        <f>Data_input!$F1106*10%</f>
        <v>400</v>
      </c>
      <c r="J1106" s="14">
        <f>SUM(Table1[[#This Row],[COGS]:[OPERATIONAL COST]])</f>
        <v>3200</v>
      </c>
      <c r="K1106" s="14">
        <f>Data_input!$F1106-Data_input!$G1106-Data_input!$H1106-Data_input!$I1106</f>
        <v>800</v>
      </c>
      <c r="L1106" s="15" t="s">
        <v>2948</v>
      </c>
      <c r="M1106" s="16" t="str">
        <f>TEXT(Table1[[#This Row],[DATE]],"mmm")</f>
        <v>Apr</v>
      </c>
      <c r="N1106" s="7">
        <f t="shared" si="53"/>
        <v>2022</v>
      </c>
      <c r="O1106" s="7">
        <f>IF(COUNTIF(B$4:$B1106,B1106)=1,1,0)</f>
        <v>1</v>
      </c>
      <c r="P1106" s="8" t="s">
        <v>2919</v>
      </c>
      <c r="Q1106" s="9"/>
    </row>
    <row r="1107" spans="1:17" x14ac:dyDescent="0.25">
      <c r="A1107" s="17">
        <v>44677</v>
      </c>
      <c r="B1107" s="11" t="s">
        <v>920</v>
      </c>
      <c r="C1107" s="11" t="s">
        <v>2920</v>
      </c>
      <c r="D1107" s="7">
        <v>3</v>
      </c>
      <c r="E1107" s="12">
        <f t="shared" si="51"/>
        <v>1000</v>
      </c>
      <c r="F1107" s="13">
        <f t="shared" si="52"/>
        <v>3000</v>
      </c>
      <c r="G1107" s="14">
        <f>Data_input!$F1107*IF(Data_input!$E1107&lt;3000,70%,60%)</f>
        <v>2100</v>
      </c>
      <c r="H1107" s="14">
        <f>Data_input!$F1107*10%</f>
        <v>300</v>
      </c>
      <c r="I1107" s="14">
        <f>Data_input!$F1107*10%</f>
        <v>300</v>
      </c>
      <c r="J1107" s="14">
        <f>SUM(Table1[[#This Row],[COGS]:[OPERATIONAL COST]])</f>
        <v>2700</v>
      </c>
      <c r="K1107" s="14">
        <f>Data_input!$F1107-Data_input!$G1107-Data_input!$H1107-Data_input!$I1107</f>
        <v>300</v>
      </c>
      <c r="L1107" s="8" t="s">
        <v>2944</v>
      </c>
      <c r="M1107" s="16" t="str">
        <f>TEXT(Table1[[#This Row],[DATE]],"mmm")</f>
        <v>Apr</v>
      </c>
      <c r="N1107" s="7">
        <f t="shared" si="53"/>
        <v>2022</v>
      </c>
      <c r="O1107" s="7">
        <f>IF(COUNTIF(B$4:$B1107,B1107)=1,1,0)</f>
        <v>1</v>
      </c>
      <c r="P1107" s="8" t="s">
        <v>2919</v>
      </c>
      <c r="Q1107" s="9"/>
    </row>
    <row r="1108" spans="1:17" x14ac:dyDescent="0.25">
      <c r="A1108" s="17">
        <v>44677</v>
      </c>
      <c r="B1108" s="11" t="s">
        <v>921</v>
      </c>
      <c r="C1108" s="11" t="s">
        <v>2923</v>
      </c>
      <c r="D1108" s="7">
        <v>2</v>
      </c>
      <c r="E1108" s="12">
        <f t="shared" si="51"/>
        <v>2500</v>
      </c>
      <c r="F1108" s="13">
        <f t="shared" si="52"/>
        <v>5000</v>
      </c>
      <c r="G1108" s="14">
        <f>Data_input!$F1108*IF(Data_input!$E1108&lt;3000,70%,60%)</f>
        <v>3500</v>
      </c>
      <c r="H1108" s="14">
        <f>Data_input!$F1108*10%</f>
        <v>500</v>
      </c>
      <c r="I1108" s="14">
        <f>Data_input!$F1108*10%</f>
        <v>500</v>
      </c>
      <c r="J1108" s="14">
        <f>SUM(Table1[[#This Row],[COGS]:[OPERATIONAL COST]])</f>
        <v>4500</v>
      </c>
      <c r="K1108" s="14">
        <f>Data_input!$F1108-Data_input!$G1108-Data_input!$H1108-Data_input!$I1108</f>
        <v>500</v>
      </c>
      <c r="L1108" s="15" t="s">
        <v>2945</v>
      </c>
      <c r="M1108" s="16" t="str">
        <f>TEXT(Table1[[#This Row],[DATE]],"mmm")</f>
        <v>Apr</v>
      </c>
      <c r="N1108" s="7">
        <f t="shared" si="53"/>
        <v>2022</v>
      </c>
      <c r="O1108" s="7">
        <f>IF(COUNTIF(B$4:$B1108,B1108)=1,1,0)</f>
        <v>1</v>
      </c>
      <c r="P1108" s="8" t="s">
        <v>2919</v>
      </c>
      <c r="Q1108" s="9"/>
    </row>
    <row r="1109" spans="1:17" x14ac:dyDescent="0.25">
      <c r="A1109" s="17">
        <v>44677</v>
      </c>
      <c r="B1109" s="11" t="s">
        <v>922</v>
      </c>
      <c r="C1109" s="11" t="s">
        <v>2920</v>
      </c>
      <c r="D1109" s="7">
        <v>3</v>
      </c>
      <c r="E1109" s="12">
        <f t="shared" si="51"/>
        <v>1000</v>
      </c>
      <c r="F1109" s="13">
        <f t="shared" si="52"/>
        <v>3000</v>
      </c>
      <c r="G1109" s="14">
        <f>Data_input!$F1109*IF(Data_input!$E1109&lt;3000,70%,60%)</f>
        <v>2100</v>
      </c>
      <c r="H1109" s="14">
        <f>Data_input!$F1109*10%</f>
        <v>300</v>
      </c>
      <c r="I1109" s="14">
        <f>Data_input!$F1109*10%</f>
        <v>300</v>
      </c>
      <c r="J1109" s="14">
        <f>SUM(Table1[[#This Row],[COGS]:[OPERATIONAL COST]])</f>
        <v>2700</v>
      </c>
      <c r="K1109" s="14">
        <f>Data_input!$F1109-Data_input!$G1109-Data_input!$H1109-Data_input!$I1109</f>
        <v>300</v>
      </c>
      <c r="L1109" s="8" t="s">
        <v>2943</v>
      </c>
      <c r="M1109" s="16" t="str">
        <f>TEXT(Table1[[#This Row],[DATE]],"mmm")</f>
        <v>Apr</v>
      </c>
      <c r="N1109" s="7">
        <f t="shared" si="53"/>
        <v>2022</v>
      </c>
      <c r="O1109" s="7">
        <f>IF(COUNTIF(B$4:$B1109,B1109)=1,1,0)</f>
        <v>1</v>
      </c>
      <c r="P1109" s="8" t="s">
        <v>2918</v>
      </c>
      <c r="Q1109" s="9"/>
    </row>
    <row r="1110" spans="1:17" x14ac:dyDescent="0.25">
      <c r="A1110" s="17">
        <v>44677</v>
      </c>
      <c r="B1110" s="11" t="s">
        <v>923</v>
      </c>
      <c r="C1110" s="11" t="s">
        <v>2923</v>
      </c>
      <c r="D1110" s="7">
        <v>4</v>
      </c>
      <c r="E1110" s="12">
        <f t="shared" si="51"/>
        <v>2500</v>
      </c>
      <c r="F1110" s="13">
        <f t="shared" si="52"/>
        <v>10000</v>
      </c>
      <c r="G1110" s="14">
        <f>Data_input!$F1110*IF(Data_input!$E1110&lt;3000,70%,60%)</f>
        <v>7000</v>
      </c>
      <c r="H1110" s="14">
        <f>Data_input!$F1110*10%</f>
        <v>1000</v>
      </c>
      <c r="I1110" s="14">
        <f>Data_input!$F1110*10%</f>
        <v>1000</v>
      </c>
      <c r="J1110" s="14">
        <f>SUM(Table1[[#This Row],[COGS]:[OPERATIONAL COST]])</f>
        <v>9000</v>
      </c>
      <c r="K1110" s="14">
        <f>Data_input!$F1110-Data_input!$G1110-Data_input!$H1110-Data_input!$I1110</f>
        <v>1000</v>
      </c>
      <c r="L1110" s="15" t="s">
        <v>2948</v>
      </c>
      <c r="M1110" s="16" t="str">
        <f>TEXT(Table1[[#This Row],[DATE]],"mmm")</f>
        <v>Apr</v>
      </c>
      <c r="N1110" s="7">
        <f t="shared" si="53"/>
        <v>2022</v>
      </c>
      <c r="O1110" s="7">
        <f>IF(COUNTIF(B$4:$B1110,B1110)=1,1,0)</f>
        <v>1</v>
      </c>
      <c r="P1110" s="8" t="s">
        <v>2919</v>
      </c>
      <c r="Q1110" s="9"/>
    </row>
    <row r="1111" spans="1:17" x14ac:dyDescent="0.25">
      <c r="A1111" s="17">
        <v>44677</v>
      </c>
      <c r="B1111" s="11" t="s">
        <v>924</v>
      </c>
      <c r="C1111" s="11" t="s">
        <v>2930</v>
      </c>
      <c r="D1111" s="7">
        <v>1</v>
      </c>
      <c r="E1111" s="12">
        <f t="shared" si="51"/>
        <v>4000</v>
      </c>
      <c r="F1111" s="13">
        <f t="shared" si="52"/>
        <v>4000</v>
      </c>
      <c r="G1111" s="14">
        <f>Data_input!$F1111*IF(Data_input!$E1111&lt;3000,70%,60%)</f>
        <v>2400</v>
      </c>
      <c r="H1111" s="14">
        <f>Data_input!$F1111*10%</f>
        <v>400</v>
      </c>
      <c r="I1111" s="14">
        <f>Data_input!$F1111*10%</f>
        <v>400</v>
      </c>
      <c r="J1111" s="14">
        <f>SUM(Table1[[#This Row],[COGS]:[OPERATIONAL COST]])</f>
        <v>3200</v>
      </c>
      <c r="K1111" s="14">
        <f>Data_input!$F1111-Data_input!$G1111-Data_input!$H1111-Data_input!$I1111</f>
        <v>800</v>
      </c>
      <c r="L1111" s="8" t="s">
        <v>2944</v>
      </c>
      <c r="M1111" s="16" t="str">
        <f>TEXT(Table1[[#This Row],[DATE]],"mmm")</f>
        <v>Apr</v>
      </c>
      <c r="N1111" s="7">
        <f t="shared" si="53"/>
        <v>2022</v>
      </c>
      <c r="O1111" s="7">
        <f>IF(COUNTIF(B$4:$B1111,B1111)=1,1,0)</f>
        <v>1</v>
      </c>
      <c r="P1111" s="8" t="s">
        <v>2919</v>
      </c>
      <c r="Q1111" s="9"/>
    </row>
    <row r="1112" spans="1:17" x14ac:dyDescent="0.25">
      <c r="A1112" s="17">
        <v>44677</v>
      </c>
      <c r="B1112" s="11" t="s">
        <v>925</v>
      </c>
      <c r="C1112" s="11" t="s">
        <v>2924</v>
      </c>
      <c r="D1112" s="7">
        <v>8</v>
      </c>
      <c r="E1112" s="12">
        <f t="shared" si="51"/>
        <v>3500</v>
      </c>
      <c r="F1112" s="13">
        <f t="shared" si="52"/>
        <v>28000</v>
      </c>
      <c r="G1112" s="14">
        <f>Data_input!$F1112*IF(Data_input!$E1112&lt;3000,70%,60%)</f>
        <v>16800</v>
      </c>
      <c r="H1112" s="14">
        <f>Data_input!$F1112*10%</f>
        <v>2800</v>
      </c>
      <c r="I1112" s="14">
        <f>Data_input!$F1112*10%</f>
        <v>2800</v>
      </c>
      <c r="J1112" s="14">
        <f>SUM(Table1[[#This Row],[COGS]:[OPERATIONAL COST]])</f>
        <v>22400</v>
      </c>
      <c r="K1112" s="14">
        <f>Data_input!$F1112-Data_input!$G1112-Data_input!$H1112-Data_input!$I1112</f>
        <v>5600</v>
      </c>
      <c r="L1112" s="15" t="s">
        <v>2945</v>
      </c>
      <c r="M1112" s="16" t="str">
        <f>TEXT(Table1[[#This Row],[DATE]],"mmm")</f>
        <v>Apr</v>
      </c>
      <c r="N1112" s="7">
        <f t="shared" si="53"/>
        <v>2022</v>
      </c>
      <c r="O1112" s="7">
        <f>IF(COUNTIF(B$4:$B1112,B1112)=1,1,0)</f>
        <v>1</v>
      </c>
      <c r="P1112" s="8" t="s">
        <v>2919</v>
      </c>
      <c r="Q1112" s="9"/>
    </row>
    <row r="1113" spans="1:17" x14ac:dyDescent="0.25">
      <c r="A1113" s="17">
        <v>44678</v>
      </c>
      <c r="B1113" s="11" t="s">
        <v>926</v>
      </c>
      <c r="C1113" s="11" t="s">
        <v>2925</v>
      </c>
      <c r="D1113" s="7">
        <v>9</v>
      </c>
      <c r="E1113" s="12">
        <f t="shared" si="51"/>
        <v>1200</v>
      </c>
      <c r="F1113" s="13">
        <f t="shared" si="52"/>
        <v>10800</v>
      </c>
      <c r="G1113" s="14">
        <f>Data_input!$F1113*IF(Data_input!$E1113&lt;3000,70%,60%)</f>
        <v>7559.9999999999991</v>
      </c>
      <c r="H1113" s="14">
        <f>Data_input!$F1113*10%</f>
        <v>1080</v>
      </c>
      <c r="I1113" s="14">
        <f>Data_input!$F1113*10%</f>
        <v>1080</v>
      </c>
      <c r="J1113" s="14">
        <f>SUM(Table1[[#This Row],[COGS]:[OPERATIONAL COST]])</f>
        <v>9720</v>
      </c>
      <c r="K1113" s="14">
        <f>Data_input!$F1113-Data_input!$G1113-Data_input!$H1113-Data_input!$I1113</f>
        <v>1080.0000000000009</v>
      </c>
      <c r="L1113" s="8" t="s">
        <v>2943</v>
      </c>
      <c r="M1113" s="16" t="str">
        <f>TEXT(Table1[[#This Row],[DATE]],"mmm")</f>
        <v>Apr</v>
      </c>
      <c r="N1113" s="7">
        <f t="shared" si="53"/>
        <v>2022</v>
      </c>
      <c r="O1113" s="7">
        <f>IF(COUNTIF(B$4:$B1113,B1113)=1,1,0)</f>
        <v>1</v>
      </c>
      <c r="P1113" s="8" t="s">
        <v>2919</v>
      </c>
      <c r="Q1113" s="9"/>
    </row>
    <row r="1114" spans="1:17" x14ac:dyDescent="0.25">
      <c r="A1114" s="17">
        <v>44678</v>
      </c>
      <c r="B1114" s="11" t="s">
        <v>927</v>
      </c>
      <c r="C1114" s="11" t="s">
        <v>2926</v>
      </c>
      <c r="D1114" s="7">
        <v>10</v>
      </c>
      <c r="E1114" s="12">
        <f t="shared" si="51"/>
        <v>450</v>
      </c>
      <c r="F1114" s="13">
        <f t="shared" si="52"/>
        <v>4500</v>
      </c>
      <c r="G1114" s="14">
        <f>Data_input!$F1114*IF(Data_input!$E1114&lt;3000,70%,60%)</f>
        <v>3150</v>
      </c>
      <c r="H1114" s="14">
        <f>Data_input!$F1114*10%</f>
        <v>450</v>
      </c>
      <c r="I1114" s="14">
        <f>Data_input!$F1114*10%</f>
        <v>450</v>
      </c>
      <c r="J1114" s="14">
        <f>SUM(Table1[[#This Row],[COGS]:[OPERATIONAL COST]])</f>
        <v>4050</v>
      </c>
      <c r="K1114" s="14">
        <f>Data_input!$F1114-Data_input!$G1114-Data_input!$H1114-Data_input!$I1114</f>
        <v>450</v>
      </c>
      <c r="L1114" s="15" t="s">
        <v>2948</v>
      </c>
      <c r="M1114" s="16" t="str">
        <f>TEXT(Table1[[#This Row],[DATE]],"mmm")</f>
        <v>Apr</v>
      </c>
      <c r="N1114" s="7">
        <f t="shared" si="53"/>
        <v>2022</v>
      </c>
      <c r="O1114" s="7">
        <f>IF(COUNTIF(B$4:$B1114,B1114)=1,1,0)</f>
        <v>1</v>
      </c>
      <c r="P1114" s="8" t="s">
        <v>2919</v>
      </c>
      <c r="Q1114" s="9"/>
    </row>
    <row r="1115" spans="1:17" x14ac:dyDescent="0.25">
      <c r="A1115" s="17">
        <v>44678</v>
      </c>
      <c r="B1115" s="11" t="s">
        <v>928</v>
      </c>
      <c r="C1115" s="11" t="s">
        <v>2920</v>
      </c>
      <c r="D1115" s="7">
        <v>12</v>
      </c>
      <c r="E1115" s="12">
        <f t="shared" si="51"/>
        <v>1000</v>
      </c>
      <c r="F1115" s="13">
        <f t="shared" si="52"/>
        <v>12000</v>
      </c>
      <c r="G1115" s="14">
        <f>Data_input!$F1115*IF(Data_input!$E1115&lt;3000,70%,60%)</f>
        <v>8400</v>
      </c>
      <c r="H1115" s="14">
        <f>Data_input!$F1115*10%</f>
        <v>1200</v>
      </c>
      <c r="I1115" s="14">
        <f>Data_input!$F1115*10%</f>
        <v>1200</v>
      </c>
      <c r="J1115" s="14">
        <f>SUM(Table1[[#This Row],[COGS]:[OPERATIONAL COST]])</f>
        <v>10800</v>
      </c>
      <c r="K1115" s="14">
        <f>Data_input!$F1115-Data_input!$G1115-Data_input!$H1115-Data_input!$I1115</f>
        <v>1200</v>
      </c>
      <c r="L1115" s="8" t="s">
        <v>2944</v>
      </c>
      <c r="M1115" s="16" t="str">
        <f>TEXT(Table1[[#This Row],[DATE]],"mmm")</f>
        <v>Apr</v>
      </c>
      <c r="N1115" s="7">
        <f t="shared" si="53"/>
        <v>2022</v>
      </c>
      <c r="O1115" s="7">
        <f>IF(COUNTIF(B$4:$B1115,B1115)=1,1,0)</f>
        <v>1</v>
      </c>
      <c r="P1115" s="8" t="s">
        <v>2918</v>
      </c>
      <c r="Q1115" s="9"/>
    </row>
    <row r="1116" spans="1:17" x14ac:dyDescent="0.25">
      <c r="A1116" s="17">
        <v>44678</v>
      </c>
      <c r="B1116" s="11" t="s">
        <v>929</v>
      </c>
      <c r="C1116" s="11" t="s">
        <v>2930</v>
      </c>
      <c r="D1116" s="7">
        <v>1</v>
      </c>
      <c r="E1116" s="12">
        <f t="shared" si="51"/>
        <v>4000</v>
      </c>
      <c r="F1116" s="13">
        <f t="shared" si="52"/>
        <v>4000</v>
      </c>
      <c r="G1116" s="14">
        <f>Data_input!$F1116*IF(Data_input!$E1116&lt;3000,70%,60%)</f>
        <v>2400</v>
      </c>
      <c r="H1116" s="14">
        <f>Data_input!$F1116*10%</f>
        <v>400</v>
      </c>
      <c r="I1116" s="14">
        <f>Data_input!$F1116*10%</f>
        <v>400</v>
      </c>
      <c r="J1116" s="14">
        <f>SUM(Table1[[#This Row],[COGS]:[OPERATIONAL COST]])</f>
        <v>3200</v>
      </c>
      <c r="K1116" s="14">
        <f>Data_input!$F1116-Data_input!$G1116-Data_input!$H1116-Data_input!$I1116</f>
        <v>800</v>
      </c>
      <c r="L1116" s="15" t="s">
        <v>2946</v>
      </c>
      <c r="M1116" s="16" t="str">
        <f>TEXT(Table1[[#This Row],[DATE]],"mmm")</f>
        <v>Apr</v>
      </c>
      <c r="N1116" s="7">
        <f t="shared" si="53"/>
        <v>2022</v>
      </c>
      <c r="O1116" s="7">
        <f>IF(COUNTIF(B$4:$B1116,B1116)=1,1,0)</f>
        <v>1</v>
      </c>
      <c r="P1116" s="8" t="s">
        <v>2919</v>
      </c>
      <c r="Q1116" s="9"/>
    </row>
    <row r="1117" spans="1:17" x14ac:dyDescent="0.25">
      <c r="A1117" s="17">
        <v>44678</v>
      </c>
      <c r="B1117" s="11" t="s">
        <v>930</v>
      </c>
      <c r="C1117" s="11" t="s">
        <v>2923</v>
      </c>
      <c r="D1117" s="7">
        <v>16</v>
      </c>
      <c r="E1117" s="12">
        <f t="shared" si="51"/>
        <v>2500</v>
      </c>
      <c r="F1117" s="13">
        <f t="shared" si="52"/>
        <v>40000</v>
      </c>
      <c r="G1117" s="14">
        <f>Data_input!$F1117*IF(Data_input!$E1117&lt;3000,70%,60%)</f>
        <v>28000</v>
      </c>
      <c r="H1117" s="14">
        <f>Data_input!$F1117*10%</f>
        <v>4000</v>
      </c>
      <c r="I1117" s="14">
        <f>Data_input!$F1117*10%</f>
        <v>4000</v>
      </c>
      <c r="J1117" s="14">
        <f>SUM(Table1[[#This Row],[COGS]:[OPERATIONAL COST]])</f>
        <v>36000</v>
      </c>
      <c r="K1117" s="14">
        <f>Data_input!$F1117-Data_input!$G1117-Data_input!$H1117-Data_input!$I1117</f>
        <v>4000</v>
      </c>
      <c r="L1117" s="8" t="s">
        <v>2947</v>
      </c>
      <c r="M1117" s="16" t="str">
        <f>TEXT(Table1[[#This Row],[DATE]],"mmm")</f>
        <v>Apr</v>
      </c>
      <c r="N1117" s="7">
        <f t="shared" si="53"/>
        <v>2022</v>
      </c>
      <c r="O1117" s="7">
        <f>IF(COUNTIF(B$4:$B1117,B1117)=1,1,0)</f>
        <v>1</v>
      </c>
      <c r="P1117" s="8" t="s">
        <v>2918</v>
      </c>
      <c r="Q1117" s="9"/>
    </row>
    <row r="1118" spans="1:17" x14ac:dyDescent="0.25">
      <c r="A1118" s="17">
        <v>44678</v>
      </c>
      <c r="B1118" s="11" t="s">
        <v>931</v>
      </c>
      <c r="C1118" s="11" t="s">
        <v>2924</v>
      </c>
      <c r="D1118" s="7">
        <v>1</v>
      </c>
      <c r="E1118" s="12">
        <f t="shared" si="51"/>
        <v>3500</v>
      </c>
      <c r="F1118" s="13">
        <f t="shared" si="52"/>
        <v>3500</v>
      </c>
      <c r="G1118" s="14">
        <f>Data_input!$F1118*IF(Data_input!$E1118&lt;3000,70%,60%)</f>
        <v>2100</v>
      </c>
      <c r="H1118" s="14">
        <f>Data_input!$F1118*10%</f>
        <v>350</v>
      </c>
      <c r="I1118" s="14">
        <f>Data_input!$F1118*10%</f>
        <v>350</v>
      </c>
      <c r="J1118" s="14">
        <f>SUM(Table1[[#This Row],[COGS]:[OPERATIONAL COST]])</f>
        <v>2800</v>
      </c>
      <c r="K1118" s="14">
        <f>Data_input!$F1118-Data_input!$G1118-Data_input!$H1118-Data_input!$I1118</f>
        <v>700</v>
      </c>
      <c r="L1118" s="15" t="s">
        <v>2945</v>
      </c>
      <c r="M1118" s="16" t="str">
        <f>TEXT(Table1[[#This Row],[DATE]],"mmm")</f>
        <v>Apr</v>
      </c>
      <c r="N1118" s="7">
        <f t="shared" si="53"/>
        <v>2022</v>
      </c>
      <c r="O1118" s="7">
        <f>IF(COUNTIF(B$4:$B1118,B1118)=1,1,0)</f>
        <v>1</v>
      </c>
      <c r="P1118" s="8" t="s">
        <v>2919</v>
      </c>
      <c r="Q1118" s="9"/>
    </row>
    <row r="1119" spans="1:17" x14ac:dyDescent="0.25">
      <c r="A1119" s="17">
        <v>44678</v>
      </c>
      <c r="B1119" s="11" t="s">
        <v>932</v>
      </c>
      <c r="C1119" s="11" t="s">
        <v>2928</v>
      </c>
      <c r="D1119" s="7">
        <v>1</v>
      </c>
      <c r="E1119" s="12">
        <f t="shared" si="51"/>
        <v>1000</v>
      </c>
      <c r="F1119" s="13">
        <f t="shared" si="52"/>
        <v>1000</v>
      </c>
      <c r="G1119" s="14">
        <f>Data_input!$F1119*IF(Data_input!$E1119&lt;3000,70%,60%)</f>
        <v>700</v>
      </c>
      <c r="H1119" s="14">
        <f>Data_input!$F1119*10%</f>
        <v>100</v>
      </c>
      <c r="I1119" s="14">
        <f>Data_input!$F1119*10%</f>
        <v>100</v>
      </c>
      <c r="J1119" s="14">
        <f>SUM(Table1[[#This Row],[COGS]:[OPERATIONAL COST]])</f>
        <v>900</v>
      </c>
      <c r="K1119" s="14">
        <f>Data_input!$F1119-Data_input!$G1119-Data_input!$H1119-Data_input!$I1119</f>
        <v>100</v>
      </c>
      <c r="L1119" s="8" t="s">
        <v>2943</v>
      </c>
      <c r="M1119" s="16" t="str">
        <f>TEXT(Table1[[#This Row],[DATE]],"mmm")</f>
        <v>Apr</v>
      </c>
      <c r="N1119" s="7">
        <f t="shared" si="53"/>
        <v>2022</v>
      </c>
      <c r="O1119" s="7">
        <f>IF(COUNTIF(B$4:$B1119,B1119)=1,1,0)</f>
        <v>1</v>
      </c>
      <c r="P1119" s="8" t="s">
        <v>2919</v>
      </c>
      <c r="Q1119" s="9"/>
    </row>
    <row r="1120" spans="1:17" x14ac:dyDescent="0.25">
      <c r="A1120" s="17">
        <v>44678</v>
      </c>
      <c r="B1120" s="11" t="s">
        <v>933</v>
      </c>
      <c r="C1120" s="11" t="s">
        <v>2926</v>
      </c>
      <c r="D1120" s="7">
        <v>2</v>
      </c>
      <c r="E1120" s="12">
        <f t="shared" si="51"/>
        <v>450</v>
      </c>
      <c r="F1120" s="13">
        <f t="shared" si="52"/>
        <v>900</v>
      </c>
      <c r="G1120" s="14">
        <f>Data_input!$F1120*IF(Data_input!$E1120&lt;3000,70%,60%)</f>
        <v>630</v>
      </c>
      <c r="H1120" s="14">
        <f>Data_input!$F1120*10%</f>
        <v>90</v>
      </c>
      <c r="I1120" s="14">
        <f>Data_input!$F1120*10%</f>
        <v>90</v>
      </c>
      <c r="J1120" s="14">
        <f>SUM(Table1[[#This Row],[COGS]:[OPERATIONAL COST]])</f>
        <v>810</v>
      </c>
      <c r="K1120" s="14">
        <f>Data_input!$F1120-Data_input!$G1120-Data_input!$H1120-Data_input!$I1120</f>
        <v>90</v>
      </c>
      <c r="L1120" s="15" t="s">
        <v>2944</v>
      </c>
      <c r="M1120" s="16" t="str">
        <f>TEXT(Table1[[#This Row],[DATE]],"mmm")</f>
        <v>Apr</v>
      </c>
      <c r="N1120" s="7">
        <f t="shared" si="53"/>
        <v>2022</v>
      </c>
      <c r="O1120" s="7">
        <f>IF(COUNTIF(B$4:$B1120,B1120)=1,1,0)</f>
        <v>1</v>
      </c>
      <c r="P1120" s="8" t="s">
        <v>2919</v>
      </c>
      <c r="Q1120" s="9"/>
    </row>
    <row r="1121" spans="1:17" x14ac:dyDescent="0.25">
      <c r="A1121" s="17">
        <v>44678</v>
      </c>
      <c r="B1121" s="11" t="s">
        <v>933</v>
      </c>
      <c r="C1121" s="11" t="s">
        <v>2927</v>
      </c>
      <c r="D1121" s="7">
        <v>5</v>
      </c>
      <c r="E1121" s="12">
        <f t="shared" si="51"/>
        <v>500</v>
      </c>
      <c r="F1121" s="13">
        <f t="shared" si="52"/>
        <v>2500</v>
      </c>
      <c r="G1121" s="14">
        <f>Data_input!$F1121*IF(Data_input!$E1121&lt;3000,70%,60%)</f>
        <v>1750</v>
      </c>
      <c r="H1121" s="14">
        <f>Data_input!$F1121*10%</f>
        <v>250</v>
      </c>
      <c r="I1121" s="14">
        <f>Data_input!$F1121*10%</f>
        <v>250</v>
      </c>
      <c r="J1121" s="14">
        <f>SUM(Table1[[#This Row],[COGS]:[OPERATIONAL COST]])</f>
        <v>2250</v>
      </c>
      <c r="K1121" s="14">
        <f>Data_input!$F1121-Data_input!$G1121-Data_input!$H1121-Data_input!$I1121</f>
        <v>250</v>
      </c>
      <c r="L1121" s="8" t="s">
        <v>2944</v>
      </c>
      <c r="M1121" s="16" t="str">
        <f>TEXT(Table1[[#This Row],[DATE]],"mmm")</f>
        <v>Apr</v>
      </c>
      <c r="N1121" s="7">
        <f t="shared" si="53"/>
        <v>2022</v>
      </c>
      <c r="O1121" s="7">
        <f>IF(COUNTIF(B$4:$B1121,B1121)=1,1,0)</f>
        <v>0</v>
      </c>
      <c r="P1121" s="8" t="s">
        <v>2919</v>
      </c>
      <c r="Q1121" s="9"/>
    </row>
    <row r="1122" spans="1:17" x14ac:dyDescent="0.25">
      <c r="A1122" s="17">
        <v>44678</v>
      </c>
      <c r="B1122" s="11" t="s">
        <v>933</v>
      </c>
      <c r="C1122" s="11" t="s">
        <v>2927</v>
      </c>
      <c r="D1122" s="7">
        <v>7</v>
      </c>
      <c r="E1122" s="12">
        <f t="shared" si="51"/>
        <v>500</v>
      </c>
      <c r="F1122" s="13">
        <f t="shared" si="52"/>
        <v>3500</v>
      </c>
      <c r="G1122" s="14">
        <f>Data_input!$F1122*IF(Data_input!$E1122&lt;3000,70%,60%)</f>
        <v>2450</v>
      </c>
      <c r="H1122" s="14">
        <f>Data_input!$F1122*10%</f>
        <v>350</v>
      </c>
      <c r="I1122" s="14">
        <f>Data_input!$F1122*10%</f>
        <v>350</v>
      </c>
      <c r="J1122" s="14">
        <f>SUM(Table1[[#This Row],[COGS]:[OPERATIONAL COST]])</f>
        <v>3150</v>
      </c>
      <c r="K1122" s="14">
        <f>Data_input!$F1122-Data_input!$G1122-Data_input!$H1122-Data_input!$I1122</f>
        <v>350</v>
      </c>
      <c r="L1122" s="15" t="s">
        <v>2944</v>
      </c>
      <c r="M1122" s="16" t="str">
        <f>TEXT(Table1[[#This Row],[DATE]],"mmm")</f>
        <v>Apr</v>
      </c>
      <c r="N1122" s="7">
        <f t="shared" si="53"/>
        <v>2022</v>
      </c>
      <c r="O1122" s="7">
        <f>IF(COUNTIF(B$4:$B1122,B1122)=1,1,0)</f>
        <v>0</v>
      </c>
      <c r="P1122" s="8" t="s">
        <v>2919</v>
      </c>
      <c r="Q1122" s="9"/>
    </row>
    <row r="1123" spans="1:17" x14ac:dyDescent="0.25">
      <c r="A1123" s="17">
        <v>44679</v>
      </c>
      <c r="B1123" s="11" t="s">
        <v>934</v>
      </c>
      <c r="C1123" s="11" t="s">
        <v>2920</v>
      </c>
      <c r="D1123" s="7">
        <v>8</v>
      </c>
      <c r="E1123" s="12">
        <f t="shared" si="51"/>
        <v>1000</v>
      </c>
      <c r="F1123" s="13">
        <f t="shared" si="52"/>
        <v>8000</v>
      </c>
      <c r="G1123" s="14">
        <f>Data_input!$F1123*IF(Data_input!$E1123&lt;3000,70%,60%)</f>
        <v>5600</v>
      </c>
      <c r="H1123" s="14">
        <f>Data_input!$F1123*10%</f>
        <v>800</v>
      </c>
      <c r="I1123" s="14">
        <f>Data_input!$F1123*10%</f>
        <v>800</v>
      </c>
      <c r="J1123" s="14">
        <f>SUM(Table1[[#This Row],[COGS]:[OPERATIONAL COST]])</f>
        <v>7200</v>
      </c>
      <c r="K1123" s="14">
        <f>Data_input!$F1123-Data_input!$G1123-Data_input!$H1123-Data_input!$I1123</f>
        <v>800</v>
      </c>
      <c r="L1123" s="8" t="s">
        <v>2947</v>
      </c>
      <c r="M1123" s="16" t="str">
        <f>TEXT(Table1[[#This Row],[DATE]],"mmm")</f>
        <v>Apr</v>
      </c>
      <c r="N1123" s="7">
        <f t="shared" si="53"/>
        <v>2022</v>
      </c>
      <c r="O1123" s="7">
        <f>IF(COUNTIF(B$4:$B1123,B1123)=1,1,0)</f>
        <v>1</v>
      </c>
      <c r="P1123" s="8" t="s">
        <v>2919</v>
      </c>
      <c r="Q1123" s="9"/>
    </row>
    <row r="1124" spans="1:17" x14ac:dyDescent="0.25">
      <c r="A1124" s="17">
        <v>44679</v>
      </c>
      <c r="B1124" s="11" t="s">
        <v>935</v>
      </c>
      <c r="C1124" s="11" t="s">
        <v>2924</v>
      </c>
      <c r="D1124" s="7">
        <v>1</v>
      </c>
      <c r="E1124" s="12">
        <f t="shared" si="51"/>
        <v>3500</v>
      </c>
      <c r="F1124" s="13">
        <f t="shared" si="52"/>
        <v>3500</v>
      </c>
      <c r="G1124" s="14">
        <f>Data_input!$F1124*IF(Data_input!$E1124&lt;3000,70%,60%)</f>
        <v>2100</v>
      </c>
      <c r="H1124" s="14">
        <f>Data_input!$F1124*10%</f>
        <v>350</v>
      </c>
      <c r="I1124" s="14">
        <f>Data_input!$F1124*10%</f>
        <v>350</v>
      </c>
      <c r="J1124" s="14">
        <f>SUM(Table1[[#This Row],[COGS]:[OPERATIONAL COST]])</f>
        <v>2800</v>
      </c>
      <c r="K1124" s="14">
        <f>Data_input!$F1124-Data_input!$G1124-Data_input!$H1124-Data_input!$I1124</f>
        <v>700</v>
      </c>
      <c r="L1124" s="15" t="s">
        <v>2946</v>
      </c>
      <c r="M1124" s="16" t="str">
        <f>TEXT(Table1[[#This Row],[DATE]],"mmm")</f>
        <v>Apr</v>
      </c>
      <c r="N1124" s="7">
        <f t="shared" si="53"/>
        <v>2022</v>
      </c>
      <c r="O1124" s="7">
        <f>IF(COUNTIF(B$4:$B1124,B1124)=1,1,0)</f>
        <v>1</v>
      </c>
      <c r="P1124" s="8" t="s">
        <v>2919</v>
      </c>
      <c r="Q1124" s="9"/>
    </row>
    <row r="1125" spans="1:17" x14ac:dyDescent="0.25">
      <c r="A1125" s="17">
        <v>44679</v>
      </c>
      <c r="B1125" s="11" t="s">
        <v>936</v>
      </c>
      <c r="C1125" s="11" t="s">
        <v>2923</v>
      </c>
      <c r="D1125" s="7">
        <v>1</v>
      </c>
      <c r="E1125" s="12">
        <f t="shared" si="51"/>
        <v>2500</v>
      </c>
      <c r="F1125" s="13">
        <f t="shared" si="52"/>
        <v>2500</v>
      </c>
      <c r="G1125" s="14">
        <f>Data_input!$F1125*IF(Data_input!$E1125&lt;3000,70%,60%)</f>
        <v>1750</v>
      </c>
      <c r="H1125" s="14">
        <f>Data_input!$F1125*10%</f>
        <v>250</v>
      </c>
      <c r="I1125" s="14">
        <f>Data_input!$F1125*10%</f>
        <v>250</v>
      </c>
      <c r="J1125" s="14">
        <f>SUM(Table1[[#This Row],[COGS]:[OPERATIONAL COST]])</f>
        <v>2250</v>
      </c>
      <c r="K1125" s="14">
        <f>Data_input!$F1125-Data_input!$G1125-Data_input!$H1125-Data_input!$I1125</f>
        <v>250</v>
      </c>
      <c r="L1125" s="8" t="s">
        <v>2947</v>
      </c>
      <c r="M1125" s="16" t="str">
        <f>TEXT(Table1[[#This Row],[DATE]],"mmm")</f>
        <v>Apr</v>
      </c>
      <c r="N1125" s="7">
        <f t="shared" si="53"/>
        <v>2022</v>
      </c>
      <c r="O1125" s="7">
        <f>IF(COUNTIF(B$4:$B1125,B1125)=1,1,0)</f>
        <v>1</v>
      </c>
      <c r="P1125" s="8" t="s">
        <v>2918</v>
      </c>
      <c r="Q1125" s="9"/>
    </row>
    <row r="1126" spans="1:17" x14ac:dyDescent="0.25">
      <c r="A1126" s="17">
        <v>44679</v>
      </c>
      <c r="B1126" s="11" t="s">
        <v>937</v>
      </c>
      <c r="C1126" s="11" t="s">
        <v>2929</v>
      </c>
      <c r="D1126" s="7">
        <v>2</v>
      </c>
      <c r="E1126" s="12">
        <f t="shared" si="51"/>
        <v>3200</v>
      </c>
      <c r="F1126" s="13">
        <f t="shared" si="52"/>
        <v>6400</v>
      </c>
      <c r="G1126" s="14">
        <f>Data_input!$F1126*IF(Data_input!$E1126&lt;3000,70%,60%)</f>
        <v>3840</v>
      </c>
      <c r="H1126" s="14">
        <f>Data_input!$F1126*10%</f>
        <v>640</v>
      </c>
      <c r="I1126" s="14">
        <f>Data_input!$F1126*10%</f>
        <v>640</v>
      </c>
      <c r="J1126" s="14">
        <f>SUM(Table1[[#This Row],[COGS]:[OPERATIONAL COST]])</f>
        <v>5120</v>
      </c>
      <c r="K1126" s="14">
        <f>Data_input!$F1126-Data_input!$G1126-Data_input!$H1126-Data_input!$I1126</f>
        <v>1280</v>
      </c>
      <c r="L1126" s="15" t="s">
        <v>2945</v>
      </c>
      <c r="M1126" s="16" t="str">
        <f>TEXT(Table1[[#This Row],[DATE]],"mmm")</f>
        <v>Apr</v>
      </c>
      <c r="N1126" s="7">
        <f t="shared" si="53"/>
        <v>2022</v>
      </c>
      <c r="O1126" s="7">
        <f>IF(COUNTIF(B$4:$B1126,B1126)=1,1,0)</f>
        <v>1</v>
      </c>
      <c r="P1126" s="8" t="s">
        <v>2918</v>
      </c>
      <c r="Q1126" s="9"/>
    </row>
    <row r="1127" spans="1:17" x14ac:dyDescent="0.25">
      <c r="A1127" s="17">
        <v>44679</v>
      </c>
      <c r="B1127" s="11" t="s">
        <v>938</v>
      </c>
      <c r="C1127" s="11" t="s">
        <v>2929</v>
      </c>
      <c r="D1127" s="7">
        <v>3</v>
      </c>
      <c r="E1127" s="12">
        <f t="shared" si="51"/>
        <v>3200</v>
      </c>
      <c r="F1127" s="13">
        <f t="shared" si="52"/>
        <v>9600</v>
      </c>
      <c r="G1127" s="14">
        <f>Data_input!$F1127*IF(Data_input!$E1127&lt;3000,70%,60%)</f>
        <v>5760</v>
      </c>
      <c r="H1127" s="14">
        <f>Data_input!$F1127*10%</f>
        <v>960</v>
      </c>
      <c r="I1127" s="14">
        <f>Data_input!$F1127*10%</f>
        <v>960</v>
      </c>
      <c r="J1127" s="14">
        <f>SUM(Table1[[#This Row],[COGS]:[OPERATIONAL COST]])</f>
        <v>7680</v>
      </c>
      <c r="K1127" s="14">
        <f>Data_input!$F1127-Data_input!$G1127-Data_input!$H1127-Data_input!$I1127</f>
        <v>1920</v>
      </c>
      <c r="L1127" s="8" t="s">
        <v>2943</v>
      </c>
      <c r="M1127" s="16" t="str">
        <f>TEXT(Table1[[#This Row],[DATE]],"mmm")</f>
        <v>Apr</v>
      </c>
      <c r="N1127" s="7">
        <f t="shared" si="53"/>
        <v>2022</v>
      </c>
      <c r="O1127" s="7">
        <f>IF(COUNTIF(B$4:$B1127,B1127)=1,1,0)</f>
        <v>1</v>
      </c>
      <c r="P1127" s="8" t="s">
        <v>2919</v>
      </c>
      <c r="Q1127" s="9"/>
    </row>
    <row r="1128" spans="1:17" x14ac:dyDescent="0.25">
      <c r="A1128" s="17">
        <v>44679</v>
      </c>
      <c r="B1128" s="11" t="s">
        <v>939</v>
      </c>
      <c r="C1128" s="11" t="s">
        <v>2924</v>
      </c>
      <c r="D1128" s="7">
        <v>4</v>
      </c>
      <c r="E1128" s="12">
        <f t="shared" si="51"/>
        <v>3500</v>
      </c>
      <c r="F1128" s="13">
        <f t="shared" si="52"/>
        <v>14000</v>
      </c>
      <c r="G1128" s="14">
        <f>Data_input!$F1128*IF(Data_input!$E1128&lt;3000,70%,60%)</f>
        <v>8400</v>
      </c>
      <c r="H1128" s="14">
        <f>Data_input!$F1128*10%</f>
        <v>1400</v>
      </c>
      <c r="I1128" s="14">
        <f>Data_input!$F1128*10%</f>
        <v>1400</v>
      </c>
      <c r="J1128" s="14">
        <f>SUM(Table1[[#This Row],[COGS]:[OPERATIONAL COST]])</f>
        <v>11200</v>
      </c>
      <c r="K1128" s="14">
        <f>Data_input!$F1128-Data_input!$G1128-Data_input!$H1128-Data_input!$I1128</f>
        <v>2800</v>
      </c>
      <c r="L1128" s="15" t="s">
        <v>2948</v>
      </c>
      <c r="M1128" s="16" t="str">
        <f>TEXT(Table1[[#This Row],[DATE]],"mmm")</f>
        <v>Apr</v>
      </c>
      <c r="N1128" s="7">
        <f t="shared" si="53"/>
        <v>2022</v>
      </c>
      <c r="O1128" s="7">
        <f>IF(COUNTIF(B$4:$B1128,B1128)=1,1,0)</f>
        <v>1</v>
      </c>
      <c r="P1128" s="8" t="s">
        <v>2919</v>
      </c>
      <c r="Q1128" s="9"/>
    </row>
    <row r="1129" spans="1:17" x14ac:dyDescent="0.25">
      <c r="A1129" s="17">
        <v>44679</v>
      </c>
      <c r="B1129" s="11" t="s">
        <v>940</v>
      </c>
      <c r="C1129" s="11" t="s">
        <v>2927</v>
      </c>
      <c r="D1129" s="7">
        <v>4</v>
      </c>
      <c r="E1129" s="12">
        <f t="shared" si="51"/>
        <v>500</v>
      </c>
      <c r="F1129" s="13">
        <f t="shared" si="52"/>
        <v>2000</v>
      </c>
      <c r="G1129" s="14">
        <f>Data_input!$F1129*IF(Data_input!$E1129&lt;3000,70%,60%)</f>
        <v>1400</v>
      </c>
      <c r="H1129" s="14">
        <f>Data_input!$F1129*10%</f>
        <v>200</v>
      </c>
      <c r="I1129" s="14">
        <f>Data_input!$F1129*10%</f>
        <v>200</v>
      </c>
      <c r="J1129" s="14">
        <f>SUM(Table1[[#This Row],[COGS]:[OPERATIONAL COST]])</f>
        <v>1800</v>
      </c>
      <c r="K1129" s="14">
        <f>Data_input!$F1129-Data_input!$G1129-Data_input!$H1129-Data_input!$I1129</f>
        <v>200</v>
      </c>
      <c r="L1129" s="8" t="s">
        <v>2944</v>
      </c>
      <c r="M1129" s="16" t="str">
        <f>TEXT(Table1[[#This Row],[DATE]],"mmm")</f>
        <v>Apr</v>
      </c>
      <c r="N1129" s="7">
        <f t="shared" si="53"/>
        <v>2022</v>
      </c>
      <c r="O1129" s="7">
        <f>IF(COUNTIF(B$4:$B1129,B1129)=1,1,0)</f>
        <v>1</v>
      </c>
      <c r="P1129" s="8" t="s">
        <v>2919</v>
      </c>
      <c r="Q1129" s="9"/>
    </row>
    <row r="1130" spans="1:17" x14ac:dyDescent="0.25">
      <c r="A1130" s="17">
        <v>44679</v>
      </c>
      <c r="B1130" s="11" t="s">
        <v>941</v>
      </c>
      <c r="C1130" s="11" t="s">
        <v>2923</v>
      </c>
      <c r="D1130" s="7">
        <v>1</v>
      </c>
      <c r="E1130" s="12">
        <f t="shared" si="51"/>
        <v>2500</v>
      </c>
      <c r="F1130" s="13">
        <f t="shared" si="52"/>
        <v>2500</v>
      </c>
      <c r="G1130" s="14">
        <f>Data_input!$F1130*IF(Data_input!$E1130&lt;3000,70%,60%)</f>
        <v>1750</v>
      </c>
      <c r="H1130" s="14">
        <f>Data_input!$F1130*10%</f>
        <v>250</v>
      </c>
      <c r="I1130" s="14">
        <f>Data_input!$F1130*10%</f>
        <v>250</v>
      </c>
      <c r="J1130" s="14">
        <f>SUM(Table1[[#This Row],[COGS]:[OPERATIONAL COST]])</f>
        <v>2250</v>
      </c>
      <c r="K1130" s="14">
        <f>Data_input!$F1130-Data_input!$G1130-Data_input!$H1130-Data_input!$I1130</f>
        <v>250</v>
      </c>
      <c r="L1130" s="15" t="s">
        <v>2945</v>
      </c>
      <c r="M1130" s="16" t="str">
        <f>TEXT(Table1[[#This Row],[DATE]],"mmm")</f>
        <v>Apr</v>
      </c>
      <c r="N1130" s="7">
        <f t="shared" si="53"/>
        <v>2022</v>
      </c>
      <c r="O1130" s="7">
        <f>IF(COUNTIF(B$4:$B1130,B1130)=1,1,0)</f>
        <v>1</v>
      </c>
      <c r="P1130" s="8" t="s">
        <v>2919</v>
      </c>
      <c r="Q1130" s="9"/>
    </row>
    <row r="1131" spans="1:17" x14ac:dyDescent="0.25">
      <c r="A1131" s="17">
        <v>44679</v>
      </c>
      <c r="B1131" s="11" t="s">
        <v>941</v>
      </c>
      <c r="C1131" s="11" t="s">
        <v>2925</v>
      </c>
      <c r="D1131" s="7">
        <v>1</v>
      </c>
      <c r="E1131" s="12">
        <f t="shared" si="51"/>
        <v>1200</v>
      </c>
      <c r="F1131" s="13">
        <f t="shared" si="52"/>
        <v>1200</v>
      </c>
      <c r="G1131" s="14">
        <f>Data_input!$F1131*IF(Data_input!$E1131&lt;3000,70%,60%)</f>
        <v>840</v>
      </c>
      <c r="H1131" s="14">
        <f>Data_input!$F1131*10%</f>
        <v>120</v>
      </c>
      <c r="I1131" s="14">
        <f>Data_input!$F1131*10%</f>
        <v>120</v>
      </c>
      <c r="J1131" s="14">
        <f>SUM(Table1[[#This Row],[COGS]:[OPERATIONAL COST]])</f>
        <v>1080</v>
      </c>
      <c r="K1131" s="14">
        <f>Data_input!$F1131-Data_input!$G1131-Data_input!$H1131-Data_input!$I1131</f>
        <v>120</v>
      </c>
      <c r="L1131" s="8" t="s">
        <v>2945</v>
      </c>
      <c r="M1131" s="16" t="str">
        <f>TEXT(Table1[[#This Row],[DATE]],"mmm")</f>
        <v>Apr</v>
      </c>
      <c r="N1131" s="7">
        <f t="shared" si="53"/>
        <v>2022</v>
      </c>
      <c r="O1131" s="7">
        <f>IF(COUNTIF(B$4:$B1131,B1131)=1,1,0)</f>
        <v>0</v>
      </c>
      <c r="P1131" s="8" t="s">
        <v>2919</v>
      </c>
      <c r="Q1131" s="9"/>
    </row>
    <row r="1132" spans="1:17" x14ac:dyDescent="0.25">
      <c r="A1132" s="17">
        <v>44679</v>
      </c>
      <c r="B1132" s="11" t="s">
        <v>941</v>
      </c>
      <c r="C1132" s="11" t="s">
        <v>2920</v>
      </c>
      <c r="D1132" s="7">
        <v>1</v>
      </c>
      <c r="E1132" s="12">
        <f t="shared" si="51"/>
        <v>1000</v>
      </c>
      <c r="F1132" s="13">
        <f t="shared" si="52"/>
        <v>1000</v>
      </c>
      <c r="G1132" s="14">
        <f>Data_input!$F1132*IF(Data_input!$E1132&lt;3000,70%,60%)</f>
        <v>700</v>
      </c>
      <c r="H1132" s="14">
        <f>Data_input!$F1132*10%</f>
        <v>100</v>
      </c>
      <c r="I1132" s="14">
        <f>Data_input!$F1132*10%</f>
        <v>100</v>
      </c>
      <c r="J1132" s="14">
        <f>SUM(Table1[[#This Row],[COGS]:[OPERATIONAL COST]])</f>
        <v>900</v>
      </c>
      <c r="K1132" s="14">
        <f>Data_input!$F1132-Data_input!$G1132-Data_input!$H1132-Data_input!$I1132</f>
        <v>100</v>
      </c>
      <c r="L1132" s="15" t="s">
        <v>2945</v>
      </c>
      <c r="M1132" s="16" t="str">
        <f>TEXT(Table1[[#This Row],[DATE]],"mmm")</f>
        <v>Apr</v>
      </c>
      <c r="N1132" s="7">
        <f t="shared" si="53"/>
        <v>2022</v>
      </c>
      <c r="O1132" s="7">
        <f>IF(COUNTIF(B$4:$B1132,B1132)=1,1,0)</f>
        <v>0</v>
      </c>
      <c r="P1132" s="8" t="s">
        <v>2919</v>
      </c>
      <c r="Q1132" s="9"/>
    </row>
    <row r="1133" spans="1:17" x14ac:dyDescent="0.25">
      <c r="A1133" s="17">
        <v>44679</v>
      </c>
      <c r="B1133" s="11" t="s">
        <v>941</v>
      </c>
      <c r="C1133" s="11" t="s">
        <v>2930</v>
      </c>
      <c r="D1133" s="7">
        <v>1</v>
      </c>
      <c r="E1133" s="12">
        <f t="shared" si="51"/>
        <v>4000</v>
      </c>
      <c r="F1133" s="13">
        <f t="shared" si="52"/>
        <v>4000</v>
      </c>
      <c r="G1133" s="14">
        <f>Data_input!$F1133*IF(Data_input!$E1133&lt;3000,70%,60%)</f>
        <v>2400</v>
      </c>
      <c r="H1133" s="14">
        <f>Data_input!$F1133*10%</f>
        <v>400</v>
      </c>
      <c r="I1133" s="14">
        <f>Data_input!$F1133*10%</f>
        <v>400</v>
      </c>
      <c r="J1133" s="14">
        <f>SUM(Table1[[#This Row],[COGS]:[OPERATIONAL COST]])</f>
        <v>3200</v>
      </c>
      <c r="K1133" s="14">
        <f>Data_input!$F1133-Data_input!$G1133-Data_input!$H1133-Data_input!$I1133</f>
        <v>800</v>
      </c>
      <c r="L1133" s="8" t="s">
        <v>2945</v>
      </c>
      <c r="M1133" s="16" t="str">
        <f>TEXT(Table1[[#This Row],[DATE]],"mmm")</f>
        <v>Apr</v>
      </c>
      <c r="N1133" s="7">
        <f t="shared" si="53"/>
        <v>2022</v>
      </c>
      <c r="O1133" s="7">
        <f>IF(COUNTIF(B$4:$B1133,B1133)=1,1,0)</f>
        <v>0</v>
      </c>
      <c r="P1133" s="8" t="s">
        <v>2919</v>
      </c>
      <c r="Q1133" s="9"/>
    </row>
    <row r="1134" spans="1:17" x14ac:dyDescent="0.25">
      <c r="A1134" s="17">
        <v>44679</v>
      </c>
      <c r="B1134" s="11" t="s">
        <v>941</v>
      </c>
      <c r="C1134" s="11" t="s">
        <v>2920</v>
      </c>
      <c r="D1134" s="7">
        <v>2</v>
      </c>
      <c r="E1134" s="12">
        <f t="shared" si="51"/>
        <v>1000</v>
      </c>
      <c r="F1134" s="13">
        <f t="shared" si="52"/>
        <v>2000</v>
      </c>
      <c r="G1134" s="14">
        <f>Data_input!$F1134*IF(Data_input!$E1134&lt;3000,70%,60%)</f>
        <v>1400</v>
      </c>
      <c r="H1134" s="14">
        <f>Data_input!$F1134*10%</f>
        <v>200</v>
      </c>
      <c r="I1134" s="14">
        <f>Data_input!$F1134*10%</f>
        <v>200</v>
      </c>
      <c r="J1134" s="14">
        <f>SUM(Table1[[#This Row],[COGS]:[OPERATIONAL COST]])</f>
        <v>1800</v>
      </c>
      <c r="K1134" s="14">
        <f>Data_input!$F1134-Data_input!$G1134-Data_input!$H1134-Data_input!$I1134</f>
        <v>200</v>
      </c>
      <c r="L1134" s="15" t="s">
        <v>2945</v>
      </c>
      <c r="M1134" s="16" t="str">
        <f>TEXT(Table1[[#This Row],[DATE]],"mmm")</f>
        <v>Apr</v>
      </c>
      <c r="N1134" s="7">
        <f t="shared" si="53"/>
        <v>2022</v>
      </c>
      <c r="O1134" s="7">
        <f>IF(COUNTIF(B$4:$B1134,B1134)=1,1,0)</f>
        <v>0</v>
      </c>
      <c r="P1134" s="8" t="s">
        <v>2919</v>
      </c>
      <c r="Q1134" s="9"/>
    </row>
    <row r="1135" spans="1:17" x14ac:dyDescent="0.25">
      <c r="A1135" s="17">
        <v>44679</v>
      </c>
      <c r="B1135" s="11" t="s">
        <v>941</v>
      </c>
      <c r="C1135" s="11" t="s">
        <v>2923</v>
      </c>
      <c r="D1135" s="7">
        <v>3</v>
      </c>
      <c r="E1135" s="12">
        <f t="shared" si="51"/>
        <v>2500</v>
      </c>
      <c r="F1135" s="13">
        <f t="shared" si="52"/>
        <v>7500</v>
      </c>
      <c r="G1135" s="14">
        <f>Data_input!$F1135*IF(Data_input!$E1135&lt;3000,70%,60%)</f>
        <v>5250</v>
      </c>
      <c r="H1135" s="14">
        <f>Data_input!$F1135*10%</f>
        <v>750</v>
      </c>
      <c r="I1135" s="14">
        <f>Data_input!$F1135*10%</f>
        <v>750</v>
      </c>
      <c r="J1135" s="14">
        <f>SUM(Table1[[#This Row],[COGS]:[OPERATIONAL COST]])</f>
        <v>6750</v>
      </c>
      <c r="K1135" s="14">
        <f>Data_input!$F1135-Data_input!$G1135-Data_input!$H1135-Data_input!$I1135</f>
        <v>750</v>
      </c>
      <c r="L1135" s="8" t="s">
        <v>2945</v>
      </c>
      <c r="M1135" s="16" t="str">
        <f>TEXT(Table1[[#This Row],[DATE]],"mmm")</f>
        <v>Apr</v>
      </c>
      <c r="N1135" s="7">
        <f t="shared" si="53"/>
        <v>2022</v>
      </c>
      <c r="O1135" s="7">
        <f>IF(COUNTIF(B$4:$B1135,B1135)=1,1,0)</f>
        <v>0</v>
      </c>
      <c r="P1135" s="8" t="s">
        <v>2919</v>
      </c>
      <c r="Q1135" s="9"/>
    </row>
    <row r="1136" spans="1:17" x14ac:dyDescent="0.25">
      <c r="A1136" s="17">
        <v>44680</v>
      </c>
      <c r="B1136" s="11" t="s">
        <v>942</v>
      </c>
      <c r="C1136" s="11" t="s">
        <v>2924</v>
      </c>
      <c r="D1136" s="7">
        <v>8</v>
      </c>
      <c r="E1136" s="12">
        <f t="shared" si="51"/>
        <v>3500</v>
      </c>
      <c r="F1136" s="13">
        <f t="shared" si="52"/>
        <v>28000</v>
      </c>
      <c r="G1136" s="14">
        <f>Data_input!$F1136*IF(Data_input!$E1136&lt;3000,70%,60%)</f>
        <v>16800</v>
      </c>
      <c r="H1136" s="14">
        <f>Data_input!$F1136*10%</f>
        <v>2800</v>
      </c>
      <c r="I1136" s="14">
        <f>Data_input!$F1136*10%</f>
        <v>2800</v>
      </c>
      <c r="J1136" s="14">
        <f>SUM(Table1[[#This Row],[COGS]:[OPERATIONAL COST]])</f>
        <v>22400</v>
      </c>
      <c r="K1136" s="14">
        <f>Data_input!$F1136-Data_input!$G1136-Data_input!$H1136-Data_input!$I1136</f>
        <v>5600</v>
      </c>
      <c r="L1136" s="15" t="s">
        <v>2945</v>
      </c>
      <c r="M1136" s="16" t="str">
        <f>TEXT(Table1[[#This Row],[DATE]],"mmm")</f>
        <v>Apr</v>
      </c>
      <c r="N1136" s="7">
        <f t="shared" si="53"/>
        <v>2022</v>
      </c>
      <c r="O1136" s="7">
        <f>IF(COUNTIF(B$4:$B1136,B1136)=1,1,0)</f>
        <v>1</v>
      </c>
      <c r="P1136" s="8" t="s">
        <v>2919</v>
      </c>
      <c r="Q1136" s="9"/>
    </row>
    <row r="1137" spans="1:17" x14ac:dyDescent="0.25">
      <c r="A1137" s="17">
        <v>44680</v>
      </c>
      <c r="B1137" s="11" t="s">
        <v>943</v>
      </c>
      <c r="C1137" s="11" t="s">
        <v>2925</v>
      </c>
      <c r="D1137" s="7">
        <v>9</v>
      </c>
      <c r="E1137" s="12">
        <f t="shared" si="51"/>
        <v>1200</v>
      </c>
      <c r="F1137" s="13">
        <f t="shared" si="52"/>
        <v>10800</v>
      </c>
      <c r="G1137" s="14">
        <f>Data_input!$F1137*IF(Data_input!$E1137&lt;3000,70%,60%)</f>
        <v>7559.9999999999991</v>
      </c>
      <c r="H1137" s="14">
        <f>Data_input!$F1137*10%</f>
        <v>1080</v>
      </c>
      <c r="I1137" s="14">
        <f>Data_input!$F1137*10%</f>
        <v>1080</v>
      </c>
      <c r="J1137" s="14">
        <f>SUM(Table1[[#This Row],[COGS]:[OPERATIONAL COST]])</f>
        <v>9720</v>
      </c>
      <c r="K1137" s="14">
        <f>Data_input!$F1137-Data_input!$G1137-Data_input!$H1137-Data_input!$I1137</f>
        <v>1080.0000000000009</v>
      </c>
      <c r="L1137" s="8" t="s">
        <v>2943</v>
      </c>
      <c r="M1137" s="16" t="str">
        <f>TEXT(Table1[[#This Row],[DATE]],"mmm")</f>
        <v>Apr</v>
      </c>
      <c r="N1137" s="7">
        <f t="shared" si="53"/>
        <v>2022</v>
      </c>
      <c r="O1137" s="7">
        <f>IF(COUNTIF(B$4:$B1137,B1137)=1,1,0)</f>
        <v>1</v>
      </c>
      <c r="P1137" s="8" t="s">
        <v>2919</v>
      </c>
      <c r="Q1137" s="9"/>
    </row>
    <row r="1138" spans="1:17" x14ac:dyDescent="0.25">
      <c r="A1138" s="17">
        <v>44680</v>
      </c>
      <c r="B1138" s="11" t="s">
        <v>944</v>
      </c>
      <c r="C1138" s="11" t="s">
        <v>2926</v>
      </c>
      <c r="D1138" s="7">
        <v>1</v>
      </c>
      <c r="E1138" s="12">
        <f t="shared" si="51"/>
        <v>450</v>
      </c>
      <c r="F1138" s="13">
        <f t="shared" si="52"/>
        <v>450</v>
      </c>
      <c r="G1138" s="14">
        <f>Data_input!$F1138*IF(Data_input!$E1138&lt;3000,70%,60%)</f>
        <v>315</v>
      </c>
      <c r="H1138" s="14">
        <f>Data_input!$F1138*10%</f>
        <v>45</v>
      </c>
      <c r="I1138" s="14">
        <f>Data_input!$F1138*10%</f>
        <v>45</v>
      </c>
      <c r="J1138" s="14">
        <f>SUM(Table1[[#This Row],[COGS]:[OPERATIONAL COST]])</f>
        <v>405</v>
      </c>
      <c r="K1138" s="14">
        <f>Data_input!$F1138-Data_input!$G1138-Data_input!$H1138-Data_input!$I1138</f>
        <v>45</v>
      </c>
      <c r="L1138" s="15" t="s">
        <v>2948</v>
      </c>
      <c r="M1138" s="16" t="str">
        <f>TEXT(Table1[[#This Row],[DATE]],"mmm")</f>
        <v>Apr</v>
      </c>
      <c r="N1138" s="7">
        <f t="shared" si="53"/>
        <v>2022</v>
      </c>
      <c r="O1138" s="7">
        <f>IF(COUNTIF(B$4:$B1138,B1138)=1,1,0)</f>
        <v>1</v>
      </c>
      <c r="P1138" s="8" t="s">
        <v>2919</v>
      </c>
      <c r="Q1138" s="9"/>
    </row>
    <row r="1139" spans="1:17" x14ac:dyDescent="0.25">
      <c r="A1139" s="17">
        <v>44680</v>
      </c>
      <c r="B1139" s="11" t="s">
        <v>945</v>
      </c>
      <c r="C1139" s="11" t="s">
        <v>2927</v>
      </c>
      <c r="D1139" s="7">
        <v>3</v>
      </c>
      <c r="E1139" s="12">
        <f t="shared" si="51"/>
        <v>500</v>
      </c>
      <c r="F1139" s="13">
        <f t="shared" si="52"/>
        <v>1500</v>
      </c>
      <c r="G1139" s="14">
        <f>Data_input!$F1139*IF(Data_input!$E1139&lt;3000,70%,60%)</f>
        <v>1050</v>
      </c>
      <c r="H1139" s="14">
        <f>Data_input!$F1139*10%</f>
        <v>150</v>
      </c>
      <c r="I1139" s="14">
        <f>Data_input!$F1139*10%</f>
        <v>150</v>
      </c>
      <c r="J1139" s="14">
        <f>SUM(Table1[[#This Row],[COGS]:[OPERATIONAL COST]])</f>
        <v>1350</v>
      </c>
      <c r="K1139" s="14">
        <f>Data_input!$F1139-Data_input!$G1139-Data_input!$H1139-Data_input!$I1139</f>
        <v>150</v>
      </c>
      <c r="L1139" s="8" t="s">
        <v>2944</v>
      </c>
      <c r="M1139" s="16" t="str">
        <f>TEXT(Table1[[#This Row],[DATE]],"mmm")</f>
        <v>Apr</v>
      </c>
      <c r="N1139" s="7">
        <f t="shared" si="53"/>
        <v>2022</v>
      </c>
      <c r="O1139" s="7">
        <f>IF(COUNTIF(B$4:$B1139,B1139)=1,1,0)</f>
        <v>1</v>
      </c>
      <c r="P1139" s="8" t="s">
        <v>2919</v>
      </c>
      <c r="Q1139" s="9"/>
    </row>
    <row r="1140" spans="1:17" x14ac:dyDescent="0.25">
      <c r="A1140" s="17">
        <v>44680</v>
      </c>
      <c r="B1140" s="11" t="s">
        <v>946</v>
      </c>
      <c r="C1140" s="11" t="s">
        <v>2928</v>
      </c>
      <c r="D1140" s="7">
        <v>6</v>
      </c>
      <c r="E1140" s="12">
        <f t="shared" si="51"/>
        <v>1000</v>
      </c>
      <c r="F1140" s="13">
        <f t="shared" si="52"/>
        <v>6000</v>
      </c>
      <c r="G1140" s="14">
        <f>Data_input!$F1140*IF(Data_input!$E1140&lt;3000,70%,60%)</f>
        <v>4200</v>
      </c>
      <c r="H1140" s="14">
        <f>Data_input!$F1140*10%</f>
        <v>600</v>
      </c>
      <c r="I1140" s="14">
        <f>Data_input!$F1140*10%</f>
        <v>600</v>
      </c>
      <c r="J1140" s="14">
        <f>SUM(Table1[[#This Row],[COGS]:[OPERATIONAL COST]])</f>
        <v>5400</v>
      </c>
      <c r="K1140" s="14">
        <f>Data_input!$F1140-Data_input!$G1140-Data_input!$H1140-Data_input!$I1140</f>
        <v>600</v>
      </c>
      <c r="L1140" s="15" t="s">
        <v>2946</v>
      </c>
      <c r="M1140" s="16" t="str">
        <f>TEXT(Table1[[#This Row],[DATE]],"mmm")</f>
        <v>Apr</v>
      </c>
      <c r="N1140" s="7">
        <f t="shared" si="53"/>
        <v>2022</v>
      </c>
      <c r="O1140" s="7">
        <f>IF(COUNTIF(B$4:$B1140,B1140)=1,1,0)</f>
        <v>1</v>
      </c>
      <c r="P1140" s="8" t="s">
        <v>2919</v>
      </c>
      <c r="Q1140" s="9"/>
    </row>
    <row r="1141" spans="1:17" x14ac:dyDescent="0.25">
      <c r="A1141" s="17">
        <v>44680</v>
      </c>
      <c r="B1141" s="11" t="s">
        <v>947</v>
      </c>
      <c r="C1141" s="11" t="s">
        <v>2929</v>
      </c>
      <c r="D1141" s="7">
        <v>15</v>
      </c>
      <c r="E1141" s="12">
        <f t="shared" si="51"/>
        <v>3200</v>
      </c>
      <c r="F1141" s="13">
        <f t="shared" si="52"/>
        <v>48000</v>
      </c>
      <c r="G1141" s="14">
        <f>Data_input!$F1141*IF(Data_input!$E1141&lt;3000,70%,60%)</f>
        <v>28800</v>
      </c>
      <c r="H1141" s="14">
        <f>Data_input!$F1141*10%</f>
        <v>4800</v>
      </c>
      <c r="I1141" s="14">
        <f>Data_input!$F1141*10%</f>
        <v>4800</v>
      </c>
      <c r="J1141" s="14">
        <f>SUM(Table1[[#This Row],[COGS]:[OPERATIONAL COST]])</f>
        <v>38400</v>
      </c>
      <c r="K1141" s="14">
        <f>Data_input!$F1141-Data_input!$G1141-Data_input!$H1141-Data_input!$I1141</f>
        <v>9600</v>
      </c>
      <c r="L1141" s="8" t="s">
        <v>2947</v>
      </c>
      <c r="M1141" s="16" t="str">
        <f>TEXT(Table1[[#This Row],[DATE]],"mmm")</f>
        <v>Apr</v>
      </c>
      <c r="N1141" s="7">
        <f t="shared" si="53"/>
        <v>2022</v>
      </c>
      <c r="O1141" s="7">
        <f>IF(COUNTIF(B$4:$B1141,B1141)=1,1,0)</f>
        <v>1</v>
      </c>
      <c r="P1141" s="8" t="s">
        <v>2919</v>
      </c>
      <c r="Q1141" s="9"/>
    </row>
    <row r="1142" spans="1:17" x14ac:dyDescent="0.25">
      <c r="A1142" s="17">
        <v>44680</v>
      </c>
      <c r="B1142" s="11" t="s">
        <v>948</v>
      </c>
      <c r="C1142" s="11" t="s">
        <v>2930</v>
      </c>
      <c r="D1142" s="7">
        <v>1</v>
      </c>
      <c r="E1142" s="12">
        <f t="shared" si="51"/>
        <v>4000</v>
      </c>
      <c r="F1142" s="13">
        <f t="shared" si="52"/>
        <v>4000</v>
      </c>
      <c r="G1142" s="14">
        <f>Data_input!$F1142*IF(Data_input!$E1142&lt;3000,70%,60%)</f>
        <v>2400</v>
      </c>
      <c r="H1142" s="14">
        <f>Data_input!$F1142*10%</f>
        <v>400</v>
      </c>
      <c r="I1142" s="14">
        <f>Data_input!$F1142*10%</f>
        <v>400</v>
      </c>
      <c r="J1142" s="14">
        <f>SUM(Table1[[#This Row],[COGS]:[OPERATIONAL COST]])</f>
        <v>3200</v>
      </c>
      <c r="K1142" s="14">
        <f>Data_input!$F1142-Data_input!$G1142-Data_input!$H1142-Data_input!$I1142</f>
        <v>800</v>
      </c>
      <c r="L1142" s="15" t="s">
        <v>2948</v>
      </c>
      <c r="M1142" s="16" t="str">
        <f>TEXT(Table1[[#This Row],[DATE]],"mmm")</f>
        <v>Apr</v>
      </c>
      <c r="N1142" s="7">
        <f t="shared" si="53"/>
        <v>2022</v>
      </c>
      <c r="O1142" s="7">
        <f>IF(COUNTIF(B$4:$B1142,B1142)=1,1,0)</f>
        <v>1</v>
      </c>
      <c r="P1142" s="8" t="s">
        <v>2919</v>
      </c>
      <c r="Q1142" s="9"/>
    </row>
    <row r="1143" spans="1:17" x14ac:dyDescent="0.25">
      <c r="A1143" s="17">
        <v>44680</v>
      </c>
      <c r="B1143" s="11" t="s">
        <v>949</v>
      </c>
      <c r="C1143" s="11" t="s">
        <v>2930</v>
      </c>
      <c r="D1143" s="7">
        <v>1</v>
      </c>
      <c r="E1143" s="12">
        <f t="shared" si="51"/>
        <v>4000</v>
      </c>
      <c r="F1143" s="13">
        <f t="shared" si="52"/>
        <v>4000</v>
      </c>
      <c r="G1143" s="14">
        <f>Data_input!$F1143*IF(Data_input!$E1143&lt;3000,70%,60%)</f>
        <v>2400</v>
      </c>
      <c r="H1143" s="14">
        <f>Data_input!$F1143*10%</f>
        <v>400</v>
      </c>
      <c r="I1143" s="14">
        <f>Data_input!$F1143*10%</f>
        <v>400</v>
      </c>
      <c r="J1143" s="14">
        <f>SUM(Table1[[#This Row],[COGS]:[OPERATIONAL COST]])</f>
        <v>3200</v>
      </c>
      <c r="K1143" s="14">
        <f>Data_input!$F1143-Data_input!$G1143-Data_input!$H1143-Data_input!$I1143</f>
        <v>800</v>
      </c>
      <c r="L1143" s="8" t="s">
        <v>2945</v>
      </c>
      <c r="M1143" s="16" t="str">
        <f>TEXT(Table1[[#This Row],[DATE]],"mmm")</f>
        <v>Apr</v>
      </c>
      <c r="N1143" s="7">
        <f t="shared" si="53"/>
        <v>2022</v>
      </c>
      <c r="O1143" s="7">
        <f>IF(COUNTIF(B$4:$B1143,B1143)=1,1,0)</f>
        <v>1</v>
      </c>
      <c r="P1143" s="8" t="s">
        <v>2919</v>
      </c>
      <c r="Q1143" s="9"/>
    </row>
    <row r="1144" spans="1:17" x14ac:dyDescent="0.25">
      <c r="A1144" s="17">
        <v>44680</v>
      </c>
      <c r="B1144" s="11" t="s">
        <v>949</v>
      </c>
      <c r="C1144" s="11" t="s">
        <v>2930</v>
      </c>
      <c r="D1144" s="7">
        <v>1</v>
      </c>
      <c r="E1144" s="12">
        <f t="shared" si="51"/>
        <v>4000</v>
      </c>
      <c r="F1144" s="13">
        <f t="shared" si="52"/>
        <v>4000</v>
      </c>
      <c r="G1144" s="14">
        <f>Data_input!$F1144*IF(Data_input!$E1144&lt;3000,70%,60%)</f>
        <v>2400</v>
      </c>
      <c r="H1144" s="14">
        <f>Data_input!$F1144*10%</f>
        <v>400</v>
      </c>
      <c r="I1144" s="14">
        <f>Data_input!$F1144*10%</f>
        <v>400</v>
      </c>
      <c r="J1144" s="14">
        <f>SUM(Table1[[#This Row],[COGS]:[OPERATIONAL COST]])</f>
        <v>3200</v>
      </c>
      <c r="K1144" s="14">
        <f>Data_input!$F1144-Data_input!$G1144-Data_input!$H1144-Data_input!$I1144</f>
        <v>800</v>
      </c>
      <c r="L1144" s="15" t="s">
        <v>2945</v>
      </c>
      <c r="M1144" s="16" t="str">
        <f>TEXT(Table1[[#This Row],[DATE]],"mmm")</f>
        <v>Apr</v>
      </c>
      <c r="N1144" s="7">
        <f t="shared" si="53"/>
        <v>2022</v>
      </c>
      <c r="O1144" s="7">
        <f>IF(COUNTIF(B$4:$B1144,B1144)=1,1,0)</f>
        <v>0</v>
      </c>
      <c r="P1144" s="8" t="s">
        <v>2919</v>
      </c>
      <c r="Q1144" s="9"/>
    </row>
    <row r="1145" spans="1:17" x14ac:dyDescent="0.25">
      <c r="A1145" s="17">
        <v>44680</v>
      </c>
      <c r="B1145" s="11" t="s">
        <v>949</v>
      </c>
      <c r="C1145" s="11" t="s">
        <v>2924</v>
      </c>
      <c r="D1145" s="7">
        <v>1</v>
      </c>
      <c r="E1145" s="12">
        <f t="shared" si="51"/>
        <v>3500</v>
      </c>
      <c r="F1145" s="13">
        <f t="shared" si="52"/>
        <v>3500</v>
      </c>
      <c r="G1145" s="14">
        <f>Data_input!$F1145*IF(Data_input!$E1145&lt;3000,70%,60%)</f>
        <v>2100</v>
      </c>
      <c r="H1145" s="14">
        <f>Data_input!$F1145*10%</f>
        <v>350</v>
      </c>
      <c r="I1145" s="14">
        <f>Data_input!$F1145*10%</f>
        <v>350</v>
      </c>
      <c r="J1145" s="14">
        <f>SUM(Table1[[#This Row],[COGS]:[OPERATIONAL COST]])</f>
        <v>2800</v>
      </c>
      <c r="K1145" s="14">
        <f>Data_input!$F1145-Data_input!$G1145-Data_input!$H1145-Data_input!$I1145</f>
        <v>700</v>
      </c>
      <c r="L1145" s="8" t="s">
        <v>2945</v>
      </c>
      <c r="M1145" s="16" t="str">
        <f>TEXT(Table1[[#This Row],[DATE]],"mmm")</f>
        <v>Apr</v>
      </c>
      <c r="N1145" s="7">
        <f t="shared" si="53"/>
        <v>2022</v>
      </c>
      <c r="O1145" s="7">
        <f>IF(COUNTIF(B$4:$B1145,B1145)=1,1,0)</f>
        <v>0</v>
      </c>
      <c r="P1145" s="8" t="s">
        <v>2919</v>
      </c>
      <c r="Q1145" s="9"/>
    </row>
    <row r="1146" spans="1:17" x14ac:dyDescent="0.25">
      <c r="A1146" s="17">
        <v>44681</v>
      </c>
      <c r="B1146" s="11" t="s">
        <v>950</v>
      </c>
      <c r="C1146" s="11" t="s">
        <v>2925</v>
      </c>
      <c r="D1146" s="7">
        <v>5</v>
      </c>
      <c r="E1146" s="12">
        <f t="shared" si="51"/>
        <v>1200</v>
      </c>
      <c r="F1146" s="13">
        <f t="shared" si="52"/>
        <v>6000</v>
      </c>
      <c r="G1146" s="14">
        <f>Data_input!$F1146*IF(Data_input!$E1146&lt;3000,70%,60%)</f>
        <v>4200</v>
      </c>
      <c r="H1146" s="14">
        <f>Data_input!$F1146*10%</f>
        <v>600</v>
      </c>
      <c r="I1146" s="14">
        <f>Data_input!$F1146*10%</f>
        <v>600</v>
      </c>
      <c r="J1146" s="14">
        <f>SUM(Table1[[#This Row],[COGS]:[OPERATIONAL COST]])</f>
        <v>5400</v>
      </c>
      <c r="K1146" s="14">
        <f>Data_input!$F1146-Data_input!$G1146-Data_input!$H1146-Data_input!$I1146</f>
        <v>600</v>
      </c>
      <c r="L1146" s="15" t="s">
        <v>2945</v>
      </c>
      <c r="M1146" s="16" t="str">
        <f>TEXT(Table1[[#This Row],[DATE]],"mmm")</f>
        <v>Apr</v>
      </c>
      <c r="N1146" s="7">
        <f t="shared" si="53"/>
        <v>2022</v>
      </c>
      <c r="O1146" s="7">
        <f>IF(COUNTIF(B$4:$B1146,B1146)=1,1,0)</f>
        <v>1</v>
      </c>
      <c r="P1146" s="8" t="s">
        <v>2919</v>
      </c>
      <c r="Q1146" s="9"/>
    </row>
    <row r="1147" spans="1:17" x14ac:dyDescent="0.25">
      <c r="A1147" s="17">
        <v>44681</v>
      </c>
      <c r="B1147" s="11" t="s">
        <v>951</v>
      </c>
      <c r="C1147" s="11" t="s">
        <v>2926</v>
      </c>
      <c r="D1147" s="7">
        <v>1</v>
      </c>
      <c r="E1147" s="12">
        <f t="shared" si="51"/>
        <v>450</v>
      </c>
      <c r="F1147" s="13">
        <f t="shared" si="52"/>
        <v>450</v>
      </c>
      <c r="G1147" s="14">
        <f>Data_input!$F1147*IF(Data_input!$E1147&lt;3000,70%,60%)</f>
        <v>315</v>
      </c>
      <c r="H1147" s="14">
        <f>Data_input!$F1147*10%</f>
        <v>45</v>
      </c>
      <c r="I1147" s="14">
        <f>Data_input!$F1147*10%</f>
        <v>45</v>
      </c>
      <c r="J1147" s="14">
        <f>SUM(Table1[[#This Row],[COGS]:[OPERATIONAL COST]])</f>
        <v>405</v>
      </c>
      <c r="K1147" s="14">
        <f>Data_input!$F1147-Data_input!$G1147-Data_input!$H1147-Data_input!$I1147</f>
        <v>45</v>
      </c>
      <c r="L1147" s="8" t="s">
        <v>2943</v>
      </c>
      <c r="M1147" s="16" t="str">
        <f>TEXT(Table1[[#This Row],[DATE]],"mmm")</f>
        <v>Apr</v>
      </c>
      <c r="N1147" s="7">
        <f t="shared" si="53"/>
        <v>2022</v>
      </c>
      <c r="O1147" s="7">
        <f>IF(COUNTIF(B$4:$B1147,B1147)=1,1,0)</f>
        <v>1</v>
      </c>
      <c r="P1147" s="8" t="s">
        <v>2919</v>
      </c>
      <c r="Q1147" s="9"/>
    </row>
    <row r="1148" spans="1:17" x14ac:dyDescent="0.25">
      <c r="A1148" s="17">
        <v>44681</v>
      </c>
      <c r="B1148" s="11" t="s">
        <v>952</v>
      </c>
      <c r="C1148" s="11" t="s">
        <v>2927</v>
      </c>
      <c r="D1148" s="7">
        <v>1</v>
      </c>
      <c r="E1148" s="12">
        <f t="shared" si="51"/>
        <v>500</v>
      </c>
      <c r="F1148" s="13">
        <f t="shared" si="52"/>
        <v>500</v>
      </c>
      <c r="G1148" s="14">
        <f>Data_input!$F1148*IF(Data_input!$E1148&lt;3000,70%,60%)</f>
        <v>350</v>
      </c>
      <c r="H1148" s="14">
        <f>Data_input!$F1148*10%</f>
        <v>50</v>
      </c>
      <c r="I1148" s="14">
        <f>Data_input!$F1148*10%</f>
        <v>50</v>
      </c>
      <c r="J1148" s="14">
        <f>SUM(Table1[[#This Row],[COGS]:[OPERATIONAL COST]])</f>
        <v>450</v>
      </c>
      <c r="K1148" s="14">
        <f>Data_input!$F1148-Data_input!$G1148-Data_input!$H1148-Data_input!$I1148</f>
        <v>50</v>
      </c>
      <c r="L1148" s="15" t="s">
        <v>2948</v>
      </c>
      <c r="M1148" s="16" t="str">
        <f>TEXT(Table1[[#This Row],[DATE]],"mmm")</f>
        <v>Apr</v>
      </c>
      <c r="N1148" s="7">
        <f t="shared" si="53"/>
        <v>2022</v>
      </c>
      <c r="O1148" s="7">
        <f>IF(COUNTIF(B$4:$B1148,B1148)=1,1,0)</f>
        <v>1</v>
      </c>
      <c r="P1148" s="8" t="s">
        <v>2919</v>
      </c>
      <c r="Q1148" s="9"/>
    </row>
    <row r="1149" spans="1:17" x14ac:dyDescent="0.25">
      <c r="A1149" s="17">
        <v>44681</v>
      </c>
      <c r="B1149" s="11" t="s">
        <v>953</v>
      </c>
      <c r="C1149" s="11" t="s">
        <v>2928</v>
      </c>
      <c r="D1149" s="7">
        <v>1</v>
      </c>
      <c r="E1149" s="12">
        <f t="shared" si="51"/>
        <v>1000</v>
      </c>
      <c r="F1149" s="13">
        <f t="shared" si="52"/>
        <v>1000</v>
      </c>
      <c r="G1149" s="14">
        <f>Data_input!$F1149*IF(Data_input!$E1149&lt;3000,70%,60%)</f>
        <v>700</v>
      </c>
      <c r="H1149" s="14">
        <f>Data_input!$F1149*10%</f>
        <v>100</v>
      </c>
      <c r="I1149" s="14">
        <f>Data_input!$F1149*10%</f>
        <v>100</v>
      </c>
      <c r="J1149" s="14">
        <f>SUM(Table1[[#This Row],[COGS]:[OPERATIONAL COST]])</f>
        <v>900</v>
      </c>
      <c r="K1149" s="14">
        <f>Data_input!$F1149-Data_input!$G1149-Data_input!$H1149-Data_input!$I1149</f>
        <v>100</v>
      </c>
      <c r="L1149" s="8" t="s">
        <v>2944</v>
      </c>
      <c r="M1149" s="16" t="str">
        <f>TEXT(Table1[[#This Row],[DATE]],"mmm")</f>
        <v>Apr</v>
      </c>
      <c r="N1149" s="7">
        <f t="shared" si="53"/>
        <v>2022</v>
      </c>
      <c r="O1149" s="7">
        <f>IF(COUNTIF(B$4:$B1149,B1149)=1,1,0)</f>
        <v>1</v>
      </c>
      <c r="P1149" s="8" t="s">
        <v>2919</v>
      </c>
      <c r="Q1149" s="9"/>
    </row>
    <row r="1150" spans="1:17" x14ac:dyDescent="0.25">
      <c r="A1150" s="17">
        <v>44681</v>
      </c>
      <c r="B1150" s="11" t="s">
        <v>954</v>
      </c>
      <c r="C1150" s="11" t="s">
        <v>2928</v>
      </c>
      <c r="D1150" s="7">
        <v>1</v>
      </c>
      <c r="E1150" s="12">
        <f t="shared" si="51"/>
        <v>1000</v>
      </c>
      <c r="F1150" s="13">
        <f t="shared" si="52"/>
        <v>1000</v>
      </c>
      <c r="G1150" s="14">
        <f>Data_input!$F1150*IF(Data_input!$E1150&lt;3000,70%,60%)</f>
        <v>700</v>
      </c>
      <c r="H1150" s="14">
        <f>Data_input!$F1150*10%</f>
        <v>100</v>
      </c>
      <c r="I1150" s="14">
        <f>Data_input!$F1150*10%</f>
        <v>100</v>
      </c>
      <c r="J1150" s="14">
        <f>SUM(Table1[[#This Row],[COGS]:[OPERATIONAL COST]])</f>
        <v>900</v>
      </c>
      <c r="K1150" s="14">
        <f>Data_input!$F1150-Data_input!$G1150-Data_input!$H1150-Data_input!$I1150</f>
        <v>100</v>
      </c>
      <c r="L1150" s="15" t="s">
        <v>2945</v>
      </c>
      <c r="M1150" s="16" t="str">
        <f>TEXT(Table1[[#This Row],[DATE]],"mmm")</f>
        <v>Apr</v>
      </c>
      <c r="N1150" s="7">
        <f t="shared" si="53"/>
        <v>2022</v>
      </c>
      <c r="O1150" s="7">
        <f>IF(COUNTIF(B$4:$B1150,B1150)=1,1,0)</f>
        <v>1</v>
      </c>
      <c r="P1150" s="8" t="s">
        <v>2919</v>
      </c>
      <c r="Q1150" s="9"/>
    </row>
    <row r="1151" spans="1:17" x14ac:dyDescent="0.25">
      <c r="A1151" s="17">
        <v>44681</v>
      </c>
      <c r="B1151" s="11" t="s">
        <v>955</v>
      </c>
      <c r="C1151" s="11" t="s">
        <v>2930</v>
      </c>
      <c r="D1151" s="7">
        <v>1</v>
      </c>
      <c r="E1151" s="12">
        <f t="shared" si="51"/>
        <v>4000</v>
      </c>
      <c r="F1151" s="13">
        <f t="shared" si="52"/>
        <v>4000</v>
      </c>
      <c r="G1151" s="14">
        <f>Data_input!$F1151*IF(Data_input!$E1151&lt;3000,70%,60%)</f>
        <v>2400</v>
      </c>
      <c r="H1151" s="14">
        <f>Data_input!$F1151*10%</f>
        <v>400</v>
      </c>
      <c r="I1151" s="14">
        <f>Data_input!$F1151*10%</f>
        <v>400</v>
      </c>
      <c r="J1151" s="14">
        <f>SUM(Table1[[#This Row],[COGS]:[OPERATIONAL COST]])</f>
        <v>3200</v>
      </c>
      <c r="K1151" s="14">
        <f>Data_input!$F1151-Data_input!$G1151-Data_input!$H1151-Data_input!$I1151</f>
        <v>800</v>
      </c>
      <c r="L1151" s="8" t="s">
        <v>2943</v>
      </c>
      <c r="M1151" s="16" t="str">
        <f>TEXT(Table1[[#This Row],[DATE]],"mmm")</f>
        <v>Apr</v>
      </c>
      <c r="N1151" s="7">
        <f t="shared" si="53"/>
        <v>2022</v>
      </c>
      <c r="O1151" s="7">
        <f>IF(COUNTIF(B$4:$B1151,B1151)=1,1,0)</f>
        <v>1</v>
      </c>
      <c r="P1151" s="8" t="s">
        <v>2919</v>
      </c>
      <c r="Q1151" s="9"/>
    </row>
    <row r="1152" spans="1:17" x14ac:dyDescent="0.25">
      <c r="A1152" s="17">
        <v>44681</v>
      </c>
      <c r="B1152" s="11" t="s">
        <v>956</v>
      </c>
      <c r="C1152" s="11" t="s">
        <v>2920</v>
      </c>
      <c r="D1152" s="7">
        <v>1</v>
      </c>
      <c r="E1152" s="12">
        <f t="shared" si="51"/>
        <v>1000</v>
      </c>
      <c r="F1152" s="13">
        <f t="shared" si="52"/>
        <v>1000</v>
      </c>
      <c r="G1152" s="14">
        <f>Data_input!$F1152*IF(Data_input!$E1152&lt;3000,70%,60%)</f>
        <v>700</v>
      </c>
      <c r="H1152" s="14">
        <f>Data_input!$F1152*10%</f>
        <v>100</v>
      </c>
      <c r="I1152" s="14">
        <f>Data_input!$F1152*10%</f>
        <v>100</v>
      </c>
      <c r="J1152" s="14">
        <f>SUM(Table1[[#This Row],[COGS]:[OPERATIONAL COST]])</f>
        <v>900</v>
      </c>
      <c r="K1152" s="14">
        <f>Data_input!$F1152-Data_input!$G1152-Data_input!$H1152-Data_input!$I1152</f>
        <v>100</v>
      </c>
      <c r="L1152" s="15" t="s">
        <v>2948</v>
      </c>
      <c r="M1152" s="16" t="str">
        <f>TEXT(Table1[[#This Row],[DATE]],"mmm")</f>
        <v>Apr</v>
      </c>
      <c r="N1152" s="7">
        <f t="shared" si="53"/>
        <v>2022</v>
      </c>
      <c r="O1152" s="7">
        <f>IF(COUNTIF(B$4:$B1152,B1152)=1,1,0)</f>
        <v>1</v>
      </c>
      <c r="P1152" s="8" t="s">
        <v>2919</v>
      </c>
      <c r="Q1152" s="9"/>
    </row>
    <row r="1153" spans="1:17" x14ac:dyDescent="0.25">
      <c r="A1153" s="17">
        <v>44681</v>
      </c>
      <c r="B1153" s="11" t="s">
        <v>957</v>
      </c>
      <c r="C1153" s="11" t="s">
        <v>2923</v>
      </c>
      <c r="D1153" s="7">
        <v>3</v>
      </c>
      <c r="E1153" s="12">
        <f t="shared" si="51"/>
        <v>2500</v>
      </c>
      <c r="F1153" s="13">
        <f t="shared" si="52"/>
        <v>7500</v>
      </c>
      <c r="G1153" s="14">
        <f>Data_input!$F1153*IF(Data_input!$E1153&lt;3000,70%,60%)</f>
        <v>5250</v>
      </c>
      <c r="H1153" s="14">
        <f>Data_input!$F1153*10%</f>
        <v>750</v>
      </c>
      <c r="I1153" s="14">
        <f>Data_input!$F1153*10%</f>
        <v>750</v>
      </c>
      <c r="J1153" s="14">
        <f>SUM(Table1[[#This Row],[COGS]:[OPERATIONAL COST]])</f>
        <v>6750</v>
      </c>
      <c r="K1153" s="14">
        <f>Data_input!$F1153-Data_input!$G1153-Data_input!$H1153-Data_input!$I1153</f>
        <v>750</v>
      </c>
      <c r="L1153" s="8" t="s">
        <v>2944</v>
      </c>
      <c r="M1153" s="16" t="str">
        <f>TEXT(Table1[[#This Row],[DATE]],"mmm")</f>
        <v>Apr</v>
      </c>
      <c r="N1153" s="7">
        <f t="shared" si="53"/>
        <v>2022</v>
      </c>
      <c r="O1153" s="7">
        <f>IF(COUNTIF(B$4:$B1153,B1153)=1,1,0)</f>
        <v>1</v>
      </c>
      <c r="P1153" s="8" t="s">
        <v>2919</v>
      </c>
      <c r="Q1153" s="9"/>
    </row>
    <row r="1154" spans="1:17" x14ac:dyDescent="0.25">
      <c r="A1154" s="17">
        <v>44682</v>
      </c>
      <c r="B1154" s="11" t="s">
        <v>958</v>
      </c>
      <c r="C1154" s="11" t="s">
        <v>2920</v>
      </c>
      <c r="D1154" s="7">
        <v>5</v>
      </c>
      <c r="E1154" s="12">
        <f t="shared" si="51"/>
        <v>1000</v>
      </c>
      <c r="F1154" s="13">
        <f t="shared" si="52"/>
        <v>5000</v>
      </c>
      <c r="G1154" s="14">
        <f>Data_input!$F1154*IF(Data_input!$E1154&lt;3000,70%,60%)</f>
        <v>3500</v>
      </c>
      <c r="H1154" s="14">
        <f>Data_input!$F1154*10%</f>
        <v>500</v>
      </c>
      <c r="I1154" s="14">
        <f>Data_input!$F1154*10%</f>
        <v>500</v>
      </c>
      <c r="J1154" s="14">
        <f>SUM(Table1[[#This Row],[COGS]:[OPERATIONAL COST]])</f>
        <v>4500</v>
      </c>
      <c r="K1154" s="14">
        <f>Data_input!$F1154-Data_input!$G1154-Data_input!$H1154-Data_input!$I1154</f>
        <v>500</v>
      </c>
      <c r="L1154" s="15" t="s">
        <v>2948</v>
      </c>
      <c r="M1154" s="16" t="str">
        <f>TEXT(Table1[[#This Row],[DATE]],"mmm")</f>
        <v>May</v>
      </c>
      <c r="N1154" s="7">
        <f t="shared" si="53"/>
        <v>2022</v>
      </c>
      <c r="O1154" s="7">
        <f>IF(COUNTIF(B$4:$B1154,B1154)=1,1,0)</f>
        <v>1</v>
      </c>
      <c r="P1154" s="8" t="s">
        <v>2919</v>
      </c>
      <c r="Q1154" s="9"/>
    </row>
    <row r="1155" spans="1:17" x14ac:dyDescent="0.25">
      <c r="A1155" s="17">
        <v>44682</v>
      </c>
      <c r="B1155" s="11" t="s">
        <v>959</v>
      </c>
      <c r="C1155" s="11" t="s">
        <v>2923</v>
      </c>
      <c r="D1155" s="7">
        <v>1</v>
      </c>
      <c r="E1155" s="12">
        <f t="shared" si="51"/>
        <v>2500</v>
      </c>
      <c r="F1155" s="13">
        <f t="shared" si="52"/>
        <v>2500</v>
      </c>
      <c r="G1155" s="14">
        <f>Data_input!$F1155*IF(Data_input!$E1155&lt;3000,70%,60%)</f>
        <v>1750</v>
      </c>
      <c r="H1155" s="14">
        <f>Data_input!$F1155*10%</f>
        <v>250</v>
      </c>
      <c r="I1155" s="14">
        <f>Data_input!$F1155*10%</f>
        <v>250</v>
      </c>
      <c r="J1155" s="14">
        <f>SUM(Table1[[#This Row],[COGS]:[OPERATIONAL COST]])</f>
        <v>2250</v>
      </c>
      <c r="K1155" s="14">
        <f>Data_input!$F1155-Data_input!$G1155-Data_input!$H1155-Data_input!$I1155</f>
        <v>250</v>
      </c>
      <c r="L1155" s="8" t="s">
        <v>2944</v>
      </c>
      <c r="M1155" s="16" t="str">
        <f>TEXT(Table1[[#This Row],[DATE]],"mmm")</f>
        <v>May</v>
      </c>
      <c r="N1155" s="7">
        <f t="shared" si="53"/>
        <v>2022</v>
      </c>
      <c r="O1155" s="7">
        <f>IF(COUNTIF(B$4:$B1155,B1155)=1,1,0)</f>
        <v>1</v>
      </c>
      <c r="P1155" s="8" t="s">
        <v>2919</v>
      </c>
      <c r="Q1155" s="9"/>
    </row>
    <row r="1156" spans="1:17" x14ac:dyDescent="0.25">
      <c r="A1156" s="17">
        <v>44682</v>
      </c>
      <c r="B1156" s="11" t="s">
        <v>960</v>
      </c>
      <c r="C1156" s="11" t="s">
        <v>2930</v>
      </c>
      <c r="D1156" s="7">
        <v>1</v>
      </c>
      <c r="E1156" s="12">
        <f t="shared" ref="E1156:E1219" si="54">VLOOKUP(C1156,$R$4:$S$12,2,FALSE)</f>
        <v>4000</v>
      </c>
      <c r="F1156" s="13">
        <f t="shared" ref="F1156:F1219" si="55">D1156*E1156</f>
        <v>4000</v>
      </c>
      <c r="G1156" s="14">
        <f>Data_input!$F1156*IF(Data_input!$E1156&lt;3000,70%,60%)</f>
        <v>2400</v>
      </c>
      <c r="H1156" s="14">
        <f>Data_input!$F1156*10%</f>
        <v>400</v>
      </c>
      <c r="I1156" s="14">
        <f>Data_input!$F1156*10%</f>
        <v>400</v>
      </c>
      <c r="J1156" s="14">
        <f>SUM(Table1[[#This Row],[COGS]:[OPERATIONAL COST]])</f>
        <v>3200</v>
      </c>
      <c r="K1156" s="14">
        <f>Data_input!$F1156-Data_input!$G1156-Data_input!$H1156-Data_input!$I1156</f>
        <v>800</v>
      </c>
      <c r="L1156" s="15" t="s">
        <v>2946</v>
      </c>
      <c r="M1156" s="16" t="str">
        <f>TEXT(Table1[[#This Row],[DATE]],"mmm")</f>
        <v>May</v>
      </c>
      <c r="N1156" s="7">
        <f t="shared" ref="N1156:N1219" si="56">YEAR(A1156)</f>
        <v>2022</v>
      </c>
      <c r="O1156" s="7">
        <f>IF(COUNTIF(B$4:$B1156,B1156)=1,1,0)</f>
        <v>1</v>
      </c>
      <c r="P1156" s="8" t="s">
        <v>2919</v>
      </c>
      <c r="Q1156" s="9"/>
    </row>
    <row r="1157" spans="1:17" x14ac:dyDescent="0.25">
      <c r="A1157" s="17">
        <v>44682</v>
      </c>
      <c r="B1157" s="11" t="s">
        <v>961</v>
      </c>
      <c r="C1157" s="11" t="s">
        <v>2924</v>
      </c>
      <c r="D1157" s="7">
        <v>3</v>
      </c>
      <c r="E1157" s="12">
        <f t="shared" si="54"/>
        <v>3500</v>
      </c>
      <c r="F1157" s="13">
        <f t="shared" si="55"/>
        <v>10500</v>
      </c>
      <c r="G1157" s="14">
        <f>Data_input!$F1157*IF(Data_input!$E1157&lt;3000,70%,60%)</f>
        <v>6300</v>
      </c>
      <c r="H1157" s="14">
        <f>Data_input!$F1157*10%</f>
        <v>1050</v>
      </c>
      <c r="I1157" s="14">
        <f>Data_input!$F1157*10%</f>
        <v>1050</v>
      </c>
      <c r="J1157" s="14">
        <f>SUM(Table1[[#This Row],[COGS]:[OPERATIONAL COST]])</f>
        <v>8400</v>
      </c>
      <c r="K1157" s="14">
        <f>Data_input!$F1157-Data_input!$G1157-Data_input!$H1157-Data_input!$I1157</f>
        <v>2100</v>
      </c>
      <c r="L1157" s="8" t="s">
        <v>2947</v>
      </c>
      <c r="M1157" s="16" t="str">
        <f>TEXT(Table1[[#This Row],[DATE]],"mmm")</f>
        <v>May</v>
      </c>
      <c r="N1157" s="7">
        <f t="shared" si="56"/>
        <v>2022</v>
      </c>
      <c r="O1157" s="7">
        <f>IF(COUNTIF(B$4:$B1157,B1157)=1,1,0)</f>
        <v>1</v>
      </c>
      <c r="P1157" s="8" t="s">
        <v>2919</v>
      </c>
      <c r="Q1157" s="9"/>
    </row>
    <row r="1158" spans="1:17" x14ac:dyDescent="0.25">
      <c r="A1158" s="17">
        <v>44682</v>
      </c>
      <c r="B1158" s="11" t="s">
        <v>962</v>
      </c>
      <c r="C1158" s="11" t="s">
        <v>2925</v>
      </c>
      <c r="D1158" s="7">
        <v>2</v>
      </c>
      <c r="E1158" s="12">
        <f t="shared" si="54"/>
        <v>1200</v>
      </c>
      <c r="F1158" s="13">
        <f t="shared" si="55"/>
        <v>2400</v>
      </c>
      <c r="G1158" s="14">
        <f>Data_input!$F1158*IF(Data_input!$E1158&lt;3000,70%,60%)</f>
        <v>1680</v>
      </c>
      <c r="H1158" s="14">
        <f>Data_input!$F1158*10%</f>
        <v>240</v>
      </c>
      <c r="I1158" s="14">
        <f>Data_input!$F1158*10%</f>
        <v>240</v>
      </c>
      <c r="J1158" s="14">
        <f>SUM(Table1[[#This Row],[COGS]:[OPERATIONAL COST]])</f>
        <v>2160</v>
      </c>
      <c r="K1158" s="14">
        <f>Data_input!$F1158-Data_input!$G1158-Data_input!$H1158-Data_input!$I1158</f>
        <v>240</v>
      </c>
      <c r="L1158" s="15" t="s">
        <v>2945</v>
      </c>
      <c r="M1158" s="16" t="str">
        <f>TEXT(Table1[[#This Row],[DATE]],"mmm")</f>
        <v>May</v>
      </c>
      <c r="N1158" s="7">
        <f t="shared" si="56"/>
        <v>2022</v>
      </c>
      <c r="O1158" s="7">
        <f>IF(COUNTIF(B$4:$B1158,B1158)=1,1,0)</f>
        <v>1</v>
      </c>
      <c r="P1158" s="8" t="s">
        <v>2918</v>
      </c>
      <c r="Q1158" s="9"/>
    </row>
    <row r="1159" spans="1:17" x14ac:dyDescent="0.25">
      <c r="A1159" s="17">
        <v>44682</v>
      </c>
      <c r="B1159" s="11" t="s">
        <v>963</v>
      </c>
      <c r="C1159" s="11" t="s">
        <v>2926</v>
      </c>
      <c r="D1159" s="7">
        <v>10</v>
      </c>
      <c r="E1159" s="12">
        <f t="shared" si="54"/>
        <v>450</v>
      </c>
      <c r="F1159" s="13">
        <f t="shared" si="55"/>
        <v>4500</v>
      </c>
      <c r="G1159" s="14">
        <f>Data_input!$F1159*IF(Data_input!$E1159&lt;3000,70%,60%)</f>
        <v>3150</v>
      </c>
      <c r="H1159" s="14">
        <f>Data_input!$F1159*10%</f>
        <v>450</v>
      </c>
      <c r="I1159" s="14">
        <f>Data_input!$F1159*10%</f>
        <v>450</v>
      </c>
      <c r="J1159" s="14">
        <f>SUM(Table1[[#This Row],[COGS]:[OPERATIONAL COST]])</f>
        <v>4050</v>
      </c>
      <c r="K1159" s="14">
        <f>Data_input!$F1159-Data_input!$G1159-Data_input!$H1159-Data_input!$I1159</f>
        <v>450</v>
      </c>
      <c r="L1159" s="8" t="s">
        <v>2943</v>
      </c>
      <c r="M1159" s="16" t="str">
        <f>TEXT(Table1[[#This Row],[DATE]],"mmm")</f>
        <v>May</v>
      </c>
      <c r="N1159" s="7">
        <f t="shared" si="56"/>
        <v>2022</v>
      </c>
      <c r="O1159" s="7">
        <f>IF(COUNTIF(B$4:$B1159,B1159)=1,1,0)</f>
        <v>1</v>
      </c>
      <c r="P1159" s="8" t="s">
        <v>2918</v>
      </c>
      <c r="Q1159" s="9"/>
    </row>
    <row r="1160" spans="1:17" x14ac:dyDescent="0.25">
      <c r="A1160" s="17">
        <v>44682</v>
      </c>
      <c r="B1160" s="11" t="s">
        <v>964</v>
      </c>
      <c r="C1160" s="11" t="s">
        <v>2920</v>
      </c>
      <c r="D1160" s="7">
        <v>4</v>
      </c>
      <c r="E1160" s="12">
        <f t="shared" si="54"/>
        <v>1000</v>
      </c>
      <c r="F1160" s="13">
        <f t="shared" si="55"/>
        <v>4000</v>
      </c>
      <c r="G1160" s="14">
        <f>Data_input!$F1160*IF(Data_input!$E1160&lt;3000,70%,60%)</f>
        <v>2800</v>
      </c>
      <c r="H1160" s="14">
        <f>Data_input!$F1160*10%</f>
        <v>400</v>
      </c>
      <c r="I1160" s="14">
        <f>Data_input!$F1160*10%</f>
        <v>400</v>
      </c>
      <c r="J1160" s="14">
        <f>SUM(Table1[[#This Row],[COGS]:[OPERATIONAL COST]])</f>
        <v>3600</v>
      </c>
      <c r="K1160" s="14">
        <f>Data_input!$F1160-Data_input!$G1160-Data_input!$H1160-Data_input!$I1160</f>
        <v>400</v>
      </c>
      <c r="L1160" s="15" t="s">
        <v>2948</v>
      </c>
      <c r="M1160" s="16" t="str">
        <f>TEXT(Table1[[#This Row],[DATE]],"mmm")</f>
        <v>May</v>
      </c>
      <c r="N1160" s="7">
        <f t="shared" si="56"/>
        <v>2022</v>
      </c>
      <c r="O1160" s="7">
        <f>IF(COUNTIF(B$4:$B1160,B1160)=1,1,0)</f>
        <v>1</v>
      </c>
      <c r="P1160" s="8" t="s">
        <v>2919</v>
      </c>
      <c r="Q1160" s="9"/>
    </row>
    <row r="1161" spans="1:17" x14ac:dyDescent="0.25">
      <c r="A1161" s="17">
        <v>44682</v>
      </c>
      <c r="B1161" s="11" t="s">
        <v>965</v>
      </c>
      <c r="C1161" s="11" t="s">
        <v>2930</v>
      </c>
      <c r="D1161" s="7">
        <v>1</v>
      </c>
      <c r="E1161" s="12">
        <f t="shared" si="54"/>
        <v>4000</v>
      </c>
      <c r="F1161" s="13">
        <f t="shared" si="55"/>
        <v>4000</v>
      </c>
      <c r="G1161" s="14">
        <f>Data_input!$F1161*IF(Data_input!$E1161&lt;3000,70%,60%)</f>
        <v>2400</v>
      </c>
      <c r="H1161" s="14">
        <f>Data_input!$F1161*10%</f>
        <v>400</v>
      </c>
      <c r="I1161" s="14">
        <f>Data_input!$F1161*10%</f>
        <v>400</v>
      </c>
      <c r="J1161" s="14">
        <f>SUM(Table1[[#This Row],[COGS]:[OPERATIONAL COST]])</f>
        <v>3200</v>
      </c>
      <c r="K1161" s="14">
        <f>Data_input!$F1161-Data_input!$G1161-Data_input!$H1161-Data_input!$I1161</f>
        <v>800</v>
      </c>
      <c r="L1161" s="8" t="s">
        <v>2944</v>
      </c>
      <c r="M1161" s="16" t="str">
        <f>TEXT(Table1[[#This Row],[DATE]],"mmm")</f>
        <v>May</v>
      </c>
      <c r="N1161" s="7">
        <f t="shared" si="56"/>
        <v>2022</v>
      </c>
      <c r="O1161" s="7">
        <f>IF(COUNTIF(B$4:$B1161,B1161)=1,1,0)</f>
        <v>1</v>
      </c>
      <c r="P1161" s="8" t="s">
        <v>2919</v>
      </c>
      <c r="Q1161" s="9"/>
    </row>
    <row r="1162" spans="1:17" x14ac:dyDescent="0.25">
      <c r="A1162" s="17">
        <v>44682</v>
      </c>
      <c r="B1162" s="11" t="s">
        <v>965</v>
      </c>
      <c r="C1162" s="11" t="s">
        <v>2923</v>
      </c>
      <c r="D1162" s="7">
        <v>2</v>
      </c>
      <c r="E1162" s="12">
        <f t="shared" si="54"/>
        <v>2500</v>
      </c>
      <c r="F1162" s="13">
        <f t="shared" si="55"/>
        <v>5000</v>
      </c>
      <c r="G1162" s="14">
        <f>Data_input!$F1162*IF(Data_input!$E1162&lt;3000,70%,60%)</f>
        <v>3500</v>
      </c>
      <c r="H1162" s="14">
        <f>Data_input!$F1162*10%</f>
        <v>500</v>
      </c>
      <c r="I1162" s="14">
        <f>Data_input!$F1162*10%</f>
        <v>500</v>
      </c>
      <c r="J1162" s="14">
        <f>SUM(Table1[[#This Row],[COGS]:[OPERATIONAL COST]])</f>
        <v>4500</v>
      </c>
      <c r="K1162" s="14">
        <f>Data_input!$F1162-Data_input!$G1162-Data_input!$H1162-Data_input!$I1162</f>
        <v>500</v>
      </c>
      <c r="L1162" s="15" t="s">
        <v>2944</v>
      </c>
      <c r="M1162" s="16" t="str">
        <f>TEXT(Table1[[#This Row],[DATE]],"mmm")</f>
        <v>May</v>
      </c>
      <c r="N1162" s="7">
        <f t="shared" si="56"/>
        <v>2022</v>
      </c>
      <c r="O1162" s="7">
        <f>IF(COUNTIF(B$4:$B1162,B1162)=1,1,0)</f>
        <v>0</v>
      </c>
      <c r="P1162" s="8" t="s">
        <v>2919</v>
      </c>
      <c r="Q1162" s="9"/>
    </row>
    <row r="1163" spans="1:17" x14ac:dyDescent="0.25">
      <c r="A1163" s="17">
        <v>44682</v>
      </c>
      <c r="B1163" s="11" t="s">
        <v>965</v>
      </c>
      <c r="C1163" s="11" t="s">
        <v>2924</v>
      </c>
      <c r="D1163" s="7">
        <v>1</v>
      </c>
      <c r="E1163" s="12">
        <f t="shared" si="54"/>
        <v>3500</v>
      </c>
      <c r="F1163" s="13">
        <f t="shared" si="55"/>
        <v>3500</v>
      </c>
      <c r="G1163" s="14">
        <f>Data_input!$F1163*IF(Data_input!$E1163&lt;3000,70%,60%)</f>
        <v>2100</v>
      </c>
      <c r="H1163" s="14">
        <f>Data_input!$F1163*10%</f>
        <v>350</v>
      </c>
      <c r="I1163" s="14">
        <f>Data_input!$F1163*10%</f>
        <v>350</v>
      </c>
      <c r="J1163" s="14">
        <f>SUM(Table1[[#This Row],[COGS]:[OPERATIONAL COST]])</f>
        <v>2800</v>
      </c>
      <c r="K1163" s="14">
        <f>Data_input!$F1163-Data_input!$G1163-Data_input!$H1163-Data_input!$I1163</f>
        <v>700</v>
      </c>
      <c r="L1163" s="8" t="s">
        <v>2944</v>
      </c>
      <c r="M1163" s="16" t="str">
        <f>TEXT(Table1[[#This Row],[DATE]],"mmm")</f>
        <v>May</v>
      </c>
      <c r="N1163" s="7">
        <f t="shared" si="56"/>
        <v>2022</v>
      </c>
      <c r="O1163" s="7">
        <f>IF(COUNTIF(B$4:$B1163,B1163)=1,1,0)</f>
        <v>0</v>
      </c>
      <c r="P1163" s="8" t="s">
        <v>2919</v>
      </c>
      <c r="Q1163" s="9"/>
    </row>
    <row r="1164" spans="1:17" x14ac:dyDescent="0.25">
      <c r="A1164" s="17">
        <v>44683</v>
      </c>
      <c r="B1164" s="11" t="s">
        <v>966</v>
      </c>
      <c r="C1164" s="11" t="s">
        <v>2928</v>
      </c>
      <c r="D1164" s="7">
        <v>2</v>
      </c>
      <c r="E1164" s="12">
        <f t="shared" si="54"/>
        <v>1000</v>
      </c>
      <c r="F1164" s="13">
        <f t="shared" si="55"/>
        <v>2000</v>
      </c>
      <c r="G1164" s="14">
        <f>Data_input!$F1164*IF(Data_input!$E1164&lt;3000,70%,60%)</f>
        <v>1400</v>
      </c>
      <c r="H1164" s="14">
        <f>Data_input!$F1164*10%</f>
        <v>200</v>
      </c>
      <c r="I1164" s="14">
        <f>Data_input!$F1164*10%</f>
        <v>200</v>
      </c>
      <c r="J1164" s="14">
        <f>SUM(Table1[[#This Row],[COGS]:[OPERATIONAL COST]])</f>
        <v>1800</v>
      </c>
      <c r="K1164" s="14">
        <f>Data_input!$F1164-Data_input!$G1164-Data_input!$H1164-Data_input!$I1164</f>
        <v>200</v>
      </c>
      <c r="L1164" s="15" t="s">
        <v>2948</v>
      </c>
      <c r="M1164" s="16" t="str">
        <f>TEXT(Table1[[#This Row],[DATE]],"mmm")</f>
        <v>May</v>
      </c>
      <c r="N1164" s="7">
        <f t="shared" si="56"/>
        <v>2022</v>
      </c>
      <c r="O1164" s="7">
        <f>IF(COUNTIF(B$4:$B1164,B1164)=1,1,0)</f>
        <v>1</v>
      </c>
      <c r="P1164" s="8" t="s">
        <v>2918</v>
      </c>
      <c r="Q1164" s="9"/>
    </row>
    <row r="1165" spans="1:17" x14ac:dyDescent="0.25">
      <c r="A1165" s="17">
        <v>44683</v>
      </c>
      <c r="B1165" s="11" t="s">
        <v>967</v>
      </c>
      <c r="C1165" s="11" t="s">
        <v>2926</v>
      </c>
      <c r="D1165" s="7">
        <v>30</v>
      </c>
      <c r="E1165" s="12">
        <f t="shared" si="54"/>
        <v>450</v>
      </c>
      <c r="F1165" s="13">
        <f t="shared" si="55"/>
        <v>13500</v>
      </c>
      <c r="G1165" s="14">
        <f>Data_input!$F1165*IF(Data_input!$E1165&lt;3000,70%,60%)</f>
        <v>9450</v>
      </c>
      <c r="H1165" s="14">
        <f>Data_input!$F1165*10%</f>
        <v>1350</v>
      </c>
      <c r="I1165" s="14">
        <f>Data_input!$F1165*10%</f>
        <v>1350</v>
      </c>
      <c r="J1165" s="14">
        <f>SUM(Table1[[#This Row],[COGS]:[OPERATIONAL COST]])</f>
        <v>12150</v>
      </c>
      <c r="K1165" s="14">
        <f>Data_input!$F1165-Data_input!$G1165-Data_input!$H1165-Data_input!$I1165</f>
        <v>1350</v>
      </c>
      <c r="L1165" s="8" t="s">
        <v>2944</v>
      </c>
      <c r="M1165" s="16" t="str">
        <f>TEXT(Table1[[#This Row],[DATE]],"mmm")</f>
        <v>May</v>
      </c>
      <c r="N1165" s="7">
        <f t="shared" si="56"/>
        <v>2022</v>
      </c>
      <c r="O1165" s="7">
        <f>IF(COUNTIF(B$4:$B1165,B1165)=1,1,0)</f>
        <v>1</v>
      </c>
      <c r="P1165" s="8" t="s">
        <v>2918</v>
      </c>
      <c r="Q1165" s="9"/>
    </row>
    <row r="1166" spans="1:17" x14ac:dyDescent="0.25">
      <c r="A1166" s="17">
        <v>44683</v>
      </c>
      <c r="B1166" s="11" t="s">
        <v>968</v>
      </c>
      <c r="C1166" s="11" t="s">
        <v>2927</v>
      </c>
      <c r="D1166" s="7">
        <v>3</v>
      </c>
      <c r="E1166" s="12">
        <f t="shared" si="54"/>
        <v>500</v>
      </c>
      <c r="F1166" s="13">
        <f t="shared" si="55"/>
        <v>1500</v>
      </c>
      <c r="G1166" s="14">
        <f>Data_input!$F1166*IF(Data_input!$E1166&lt;3000,70%,60%)</f>
        <v>1050</v>
      </c>
      <c r="H1166" s="14">
        <f>Data_input!$F1166*10%</f>
        <v>150</v>
      </c>
      <c r="I1166" s="14">
        <f>Data_input!$F1166*10%</f>
        <v>150</v>
      </c>
      <c r="J1166" s="14">
        <f>SUM(Table1[[#This Row],[COGS]:[OPERATIONAL COST]])</f>
        <v>1350</v>
      </c>
      <c r="K1166" s="14">
        <f>Data_input!$F1166-Data_input!$G1166-Data_input!$H1166-Data_input!$I1166</f>
        <v>150</v>
      </c>
      <c r="L1166" s="15" t="s">
        <v>2945</v>
      </c>
      <c r="M1166" s="16" t="str">
        <f>TEXT(Table1[[#This Row],[DATE]],"mmm")</f>
        <v>May</v>
      </c>
      <c r="N1166" s="7">
        <f t="shared" si="56"/>
        <v>2022</v>
      </c>
      <c r="O1166" s="7">
        <f>IF(COUNTIF(B$4:$B1166,B1166)=1,1,0)</f>
        <v>1</v>
      </c>
      <c r="P1166" s="8" t="s">
        <v>2918</v>
      </c>
      <c r="Q1166" s="9"/>
    </row>
    <row r="1167" spans="1:17" x14ac:dyDescent="0.25">
      <c r="A1167" s="17">
        <v>44683</v>
      </c>
      <c r="B1167" s="11" t="s">
        <v>969</v>
      </c>
      <c r="C1167" s="11" t="s">
        <v>2927</v>
      </c>
      <c r="D1167" s="7">
        <v>1</v>
      </c>
      <c r="E1167" s="12">
        <f t="shared" si="54"/>
        <v>500</v>
      </c>
      <c r="F1167" s="13">
        <f t="shared" si="55"/>
        <v>500</v>
      </c>
      <c r="G1167" s="14">
        <f>Data_input!$F1167*IF(Data_input!$E1167&lt;3000,70%,60%)</f>
        <v>350</v>
      </c>
      <c r="H1167" s="14">
        <f>Data_input!$F1167*10%</f>
        <v>50</v>
      </c>
      <c r="I1167" s="14">
        <f>Data_input!$F1167*10%</f>
        <v>50</v>
      </c>
      <c r="J1167" s="14">
        <f>SUM(Table1[[#This Row],[COGS]:[OPERATIONAL COST]])</f>
        <v>450</v>
      </c>
      <c r="K1167" s="14">
        <f>Data_input!$F1167-Data_input!$G1167-Data_input!$H1167-Data_input!$I1167</f>
        <v>50</v>
      </c>
      <c r="L1167" s="8" t="s">
        <v>2943</v>
      </c>
      <c r="M1167" s="16" t="str">
        <f>TEXT(Table1[[#This Row],[DATE]],"mmm")</f>
        <v>May</v>
      </c>
      <c r="N1167" s="7">
        <f t="shared" si="56"/>
        <v>2022</v>
      </c>
      <c r="O1167" s="7">
        <f>IF(COUNTIF(B$4:$B1167,B1167)=1,1,0)</f>
        <v>1</v>
      </c>
      <c r="P1167" s="8" t="s">
        <v>2918</v>
      </c>
      <c r="Q1167" s="9"/>
    </row>
    <row r="1168" spans="1:17" x14ac:dyDescent="0.25">
      <c r="A1168" s="17">
        <v>44683</v>
      </c>
      <c r="B1168" s="11" t="s">
        <v>970</v>
      </c>
      <c r="C1168" s="11" t="s">
        <v>2920</v>
      </c>
      <c r="D1168" s="7">
        <v>2</v>
      </c>
      <c r="E1168" s="12">
        <f t="shared" si="54"/>
        <v>1000</v>
      </c>
      <c r="F1168" s="13">
        <f t="shared" si="55"/>
        <v>2000</v>
      </c>
      <c r="G1168" s="14">
        <f>Data_input!$F1168*IF(Data_input!$E1168&lt;3000,70%,60%)</f>
        <v>1400</v>
      </c>
      <c r="H1168" s="14">
        <f>Data_input!$F1168*10%</f>
        <v>200</v>
      </c>
      <c r="I1168" s="14">
        <f>Data_input!$F1168*10%</f>
        <v>200</v>
      </c>
      <c r="J1168" s="14">
        <f>SUM(Table1[[#This Row],[COGS]:[OPERATIONAL COST]])</f>
        <v>1800</v>
      </c>
      <c r="K1168" s="14">
        <f>Data_input!$F1168-Data_input!$G1168-Data_input!$H1168-Data_input!$I1168</f>
        <v>200</v>
      </c>
      <c r="L1168" s="15" t="s">
        <v>2948</v>
      </c>
      <c r="M1168" s="16" t="str">
        <f>TEXT(Table1[[#This Row],[DATE]],"mmm")</f>
        <v>May</v>
      </c>
      <c r="N1168" s="7">
        <f t="shared" si="56"/>
        <v>2022</v>
      </c>
      <c r="O1168" s="7">
        <f>IF(COUNTIF(B$4:$B1168,B1168)=1,1,0)</f>
        <v>1</v>
      </c>
      <c r="P1168" s="8" t="s">
        <v>2919</v>
      </c>
      <c r="Q1168" s="9"/>
    </row>
    <row r="1169" spans="1:17" x14ac:dyDescent="0.25">
      <c r="A1169" s="17">
        <v>44683</v>
      </c>
      <c r="B1169" s="11" t="s">
        <v>971</v>
      </c>
      <c r="C1169" s="11" t="s">
        <v>2924</v>
      </c>
      <c r="D1169" s="7">
        <v>4</v>
      </c>
      <c r="E1169" s="12">
        <f t="shared" si="54"/>
        <v>3500</v>
      </c>
      <c r="F1169" s="13">
        <f t="shared" si="55"/>
        <v>14000</v>
      </c>
      <c r="G1169" s="14">
        <f>Data_input!$F1169*IF(Data_input!$E1169&lt;3000,70%,60%)</f>
        <v>8400</v>
      </c>
      <c r="H1169" s="14">
        <f>Data_input!$F1169*10%</f>
        <v>1400</v>
      </c>
      <c r="I1169" s="14">
        <f>Data_input!$F1169*10%</f>
        <v>1400</v>
      </c>
      <c r="J1169" s="14">
        <f>SUM(Table1[[#This Row],[COGS]:[OPERATIONAL COST]])</f>
        <v>11200</v>
      </c>
      <c r="K1169" s="14">
        <f>Data_input!$F1169-Data_input!$G1169-Data_input!$H1169-Data_input!$I1169</f>
        <v>2800</v>
      </c>
      <c r="L1169" s="8" t="s">
        <v>2944</v>
      </c>
      <c r="M1169" s="16" t="str">
        <f>TEXT(Table1[[#This Row],[DATE]],"mmm")</f>
        <v>May</v>
      </c>
      <c r="N1169" s="7">
        <f t="shared" si="56"/>
        <v>2022</v>
      </c>
      <c r="O1169" s="7">
        <f>IF(COUNTIF(B$4:$B1169,B1169)=1,1,0)</f>
        <v>1</v>
      </c>
      <c r="P1169" s="8" t="s">
        <v>2919</v>
      </c>
      <c r="Q1169" s="9"/>
    </row>
    <row r="1170" spans="1:17" x14ac:dyDescent="0.25">
      <c r="A1170" s="17">
        <v>44683</v>
      </c>
      <c r="B1170" s="11" t="s">
        <v>972</v>
      </c>
      <c r="C1170" s="11" t="s">
        <v>2923</v>
      </c>
      <c r="D1170" s="7">
        <v>3</v>
      </c>
      <c r="E1170" s="12">
        <f t="shared" si="54"/>
        <v>2500</v>
      </c>
      <c r="F1170" s="13">
        <f t="shared" si="55"/>
        <v>7500</v>
      </c>
      <c r="G1170" s="14">
        <f>Data_input!$F1170*IF(Data_input!$E1170&lt;3000,70%,60%)</f>
        <v>5250</v>
      </c>
      <c r="H1170" s="14">
        <f>Data_input!$F1170*10%</f>
        <v>750</v>
      </c>
      <c r="I1170" s="14">
        <f>Data_input!$F1170*10%</f>
        <v>750</v>
      </c>
      <c r="J1170" s="14">
        <f>SUM(Table1[[#This Row],[COGS]:[OPERATIONAL COST]])</f>
        <v>6750</v>
      </c>
      <c r="K1170" s="14">
        <f>Data_input!$F1170-Data_input!$G1170-Data_input!$H1170-Data_input!$I1170</f>
        <v>750</v>
      </c>
      <c r="L1170" s="15" t="s">
        <v>2946</v>
      </c>
      <c r="M1170" s="16" t="str">
        <f>TEXT(Table1[[#This Row],[DATE]],"mmm")</f>
        <v>May</v>
      </c>
      <c r="N1170" s="7">
        <f t="shared" si="56"/>
        <v>2022</v>
      </c>
      <c r="O1170" s="7">
        <f>IF(COUNTIF(B$4:$B1170,B1170)=1,1,0)</f>
        <v>1</v>
      </c>
      <c r="P1170" s="8" t="s">
        <v>2919</v>
      </c>
      <c r="Q1170" s="9"/>
    </row>
    <row r="1171" spans="1:17" x14ac:dyDescent="0.25">
      <c r="A1171" s="17">
        <v>44683</v>
      </c>
      <c r="B1171" s="11" t="s">
        <v>973</v>
      </c>
      <c r="C1171" s="11" t="s">
        <v>2929</v>
      </c>
      <c r="D1171" s="7">
        <v>1</v>
      </c>
      <c r="E1171" s="12">
        <f t="shared" si="54"/>
        <v>3200</v>
      </c>
      <c r="F1171" s="13">
        <f t="shared" si="55"/>
        <v>3200</v>
      </c>
      <c r="G1171" s="14">
        <f>Data_input!$F1171*IF(Data_input!$E1171&lt;3000,70%,60%)</f>
        <v>1920</v>
      </c>
      <c r="H1171" s="14">
        <f>Data_input!$F1171*10%</f>
        <v>320</v>
      </c>
      <c r="I1171" s="14">
        <f>Data_input!$F1171*10%</f>
        <v>320</v>
      </c>
      <c r="J1171" s="14">
        <f>SUM(Table1[[#This Row],[COGS]:[OPERATIONAL COST]])</f>
        <v>2560</v>
      </c>
      <c r="K1171" s="14">
        <f>Data_input!$F1171-Data_input!$G1171-Data_input!$H1171-Data_input!$I1171</f>
        <v>640</v>
      </c>
      <c r="L1171" s="8" t="s">
        <v>2947</v>
      </c>
      <c r="M1171" s="16" t="str">
        <f>TEXT(Table1[[#This Row],[DATE]],"mmm")</f>
        <v>May</v>
      </c>
      <c r="N1171" s="7">
        <f t="shared" si="56"/>
        <v>2022</v>
      </c>
      <c r="O1171" s="7">
        <f>IF(COUNTIF(B$4:$B1171,B1171)=1,1,0)</f>
        <v>1</v>
      </c>
      <c r="P1171" s="8" t="s">
        <v>2919</v>
      </c>
      <c r="Q1171" s="9"/>
    </row>
    <row r="1172" spans="1:17" x14ac:dyDescent="0.25">
      <c r="A1172" s="17">
        <v>44684</v>
      </c>
      <c r="B1172" s="11" t="s">
        <v>974</v>
      </c>
      <c r="C1172" s="11" t="s">
        <v>2929</v>
      </c>
      <c r="D1172" s="7">
        <v>2</v>
      </c>
      <c r="E1172" s="12">
        <f t="shared" si="54"/>
        <v>3200</v>
      </c>
      <c r="F1172" s="13">
        <f t="shared" si="55"/>
        <v>6400</v>
      </c>
      <c r="G1172" s="14">
        <f>Data_input!$F1172*IF(Data_input!$E1172&lt;3000,70%,60%)</f>
        <v>3840</v>
      </c>
      <c r="H1172" s="14">
        <f>Data_input!$F1172*10%</f>
        <v>640</v>
      </c>
      <c r="I1172" s="14">
        <f>Data_input!$F1172*10%</f>
        <v>640</v>
      </c>
      <c r="J1172" s="14">
        <f>SUM(Table1[[#This Row],[COGS]:[OPERATIONAL COST]])</f>
        <v>5120</v>
      </c>
      <c r="K1172" s="14">
        <f>Data_input!$F1172-Data_input!$G1172-Data_input!$H1172-Data_input!$I1172</f>
        <v>1280</v>
      </c>
      <c r="L1172" s="15" t="s">
        <v>2945</v>
      </c>
      <c r="M1172" s="16" t="str">
        <f>TEXT(Table1[[#This Row],[DATE]],"mmm")</f>
        <v>May</v>
      </c>
      <c r="N1172" s="7">
        <f t="shared" si="56"/>
        <v>2022</v>
      </c>
      <c r="O1172" s="7">
        <f>IF(COUNTIF(B$4:$B1172,B1172)=1,1,0)</f>
        <v>1</v>
      </c>
      <c r="P1172" s="8" t="s">
        <v>2918</v>
      </c>
      <c r="Q1172" s="9"/>
    </row>
    <row r="1173" spans="1:17" x14ac:dyDescent="0.25">
      <c r="A1173" s="17">
        <v>44684</v>
      </c>
      <c r="B1173" s="11" t="s">
        <v>975</v>
      </c>
      <c r="C1173" s="11" t="s">
        <v>2924</v>
      </c>
      <c r="D1173" s="7">
        <v>4</v>
      </c>
      <c r="E1173" s="12">
        <f t="shared" si="54"/>
        <v>3500</v>
      </c>
      <c r="F1173" s="13">
        <f t="shared" si="55"/>
        <v>14000</v>
      </c>
      <c r="G1173" s="14">
        <f>Data_input!$F1173*IF(Data_input!$E1173&lt;3000,70%,60%)</f>
        <v>8400</v>
      </c>
      <c r="H1173" s="14">
        <f>Data_input!$F1173*10%</f>
        <v>1400</v>
      </c>
      <c r="I1173" s="14">
        <f>Data_input!$F1173*10%</f>
        <v>1400</v>
      </c>
      <c r="J1173" s="14">
        <f>SUM(Table1[[#This Row],[COGS]:[OPERATIONAL COST]])</f>
        <v>11200</v>
      </c>
      <c r="K1173" s="14">
        <f>Data_input!$F1173-Data_input!$G1173-Data_input!$H1173-Data_input!$I1173</f>
        <v>2800</v>
      </c>
      <c r="L1173" s="8" t="s">
        <v>2943</v>
      </c>
      <c r="M1173" s="16" t="str">
        <f>TEXT(Table1[[#This Row],[DATE]],"mmm")</f>
        <v>May</v>
      </c>
      <c r="N1173" s="7">
        <f t="shared" si="56"/>
        <v>2022</v>
      </c>
      <c r="O1173" s="7">
        <f>IF(COUNTIF(B$4:$B1173,B1173)=1,1,0)</f>
        <v>1</v>
      </c>
      <c r="P1173" s="8" t="s">
        <v>2919</v>
      </c>
      <c r="Q1173" s="9"/>
    </row>
    <row r="1174" spans="1:17" x14ac:dyDescent="0.25">
      <c r="A1174" s="17">
        <v>44684</v>
      </c>
      <c r="B1174" s="11" t="s">
        <v>976</v>
      </c>
      <c r="C1174" s="11" t="s">
        <v>2927</v>
      </c>
      <c r="D1174" s="7">
        <v>5</v>
      </c>
      <c r="E1174" s="12">
        <f t="shared" si="54"/>
        <v>500</v>
      </c>
      <c r="F1174" s="13">
        <f t="shared" si="55"/>
        <v>2500</v>
      </c>
      <c r="G1174" s="14">
        <f>Data_input!$F1174*IF(Data_input!$E1174&lt;3000,70%,60%)</f>
        <v>1750</v>
      </c>
      <c r="H1174" s="14">
        <f>Data_input!$F1174*10%</f>
        <v>250</v>
      </c>
      <c r="I1174" s="14">
        <f>Data_input!$F1174*10%</f>
        <v>250</v>
      </c>
      <c r="J1174" s="14">
        <f>SUM(Table1[[#This Row],[COGS]:[OPERATIONAL COST]])</f>
        <v>2250</v>
      </c>
      <c r="K1174" s="14">
        <f>Data_input!$F1174-Data_input!$G1174-Data_input!$H1174-Data_input!$I1174</f>
        <v>250</v>
      </c>
      <c r="L1174" s="15" t="s">
        <v>2948</v>
      </c>
      <c r="M1174" s="16" t="str">
        <f>TEXT(Table1[[#This Row],[DATE]],"mmm")</f>
        <v>May</v>
      </c>
      <c r="N1174" s="7">
        <f t="shared" si="56"/>
        <v>2022</v>
      </c>
      <c r="O1174" s="7">
        <f>IF(COUNTIF(B$4:$B1174,B1174)=1,1,0)</f>
        <v>1</v>
      </c>
      <c r="P1174" s="8" t="s">
        <v>2919</v>
      </c>
      <c r="Q1174" s="9"/>
    </row>
    <row r="1175" spans="1:17" x14ac:dyDescent="0.25">
      <c r="A1175" s="17">
        <v>44684</v>
      </c>
      <c r="B1175" s="11" t="s">
        <v>977</v>
      </c>
      <c r="C1175" s="11" t="s">
        <v>2923</v>
      </c>
      <c r="D1175" s="7">
        <v>8</v>
      </c>
      <c r="E1175" s="12">
        <f t="shared" si="54"/>
        <v>2500</v>
      </c>
      <c r="F1175" s="13">
        <f t="shared" si="55"/>
        <v>20000</v>
      </c>
      <c r="G1175" s="14">
        <f>Data_input!$F1175*IF(Data_input!$E1175&lt;3000,70%,60%)</f>
        <v>14000</v>
      </c>
      <c r="H1175" s="14">
        <f>Data_input!$F1175*10%</f>
        <v>2000</v>
      </c>
      <c r="I1175" s="14">
        <f>Data_input!$F1175*10%</f>
        <v>2000</v>
      </c>
      <c r="J1175" s="14">
        <f>SUM(Table1[[#This Row],[COGS]:[OPERATIONAL COST]])</f>
        <v>18000</v>
      </c>
      <c r="K1175" s="14">
        <f>Data_input!$F1175-Data_input!$G1175-Data_input!$H1175-Data_input!$I1175</f>
        <v>2000</v>
      </c>
      <c r="L1175" s="8" t="s">
        <v>2944</v>
      </c>
      <c r="M1175" s="16" t="str">
        <f>TEXT(Table1[[#This Row],[DATE]],"mmm")</f>
        <v>May</v>
      </c>
      <c r="N1175" s="7">
        <f t="shared" si="56"/>
        <v>2022</v>
      </c>
      <c r="O1175" s="7">
        <f>IF(COUNTIF(B$4:$B1175,B1175)=1,1,0)</f>
        <v>1</v>
      </c>
      <c r="P1175" s="8" t="s">
        <v>2919</v>
      </c>
      <c r="Q1175" s="9"/>
    </row>
    <row r="1176" spans="1:17" x14ac:dyDescent="0.25">
      <c r="A1176" s="17">
        <v>44684</v>
      </c>
      <c r="B1176" s="11" t="s">
        <v>978</v>
      </c>
      <c r="C1176" s="11" t="s">
        <v>2925</v>
      </c>
      <c r="D1176" s="7">
        <v>2</v>
      </c>
      <c r="E1176" s="12">
        <f t="shared" si="54"/>
        <v>1200</v>
      </c>
      <c r="F1176" s="13">
        <f t="shared" si="55"/>
        <v>2400</v>
      </c>
      <c r="G1176" s="14">
        <f>Data_input!$F1176*IF(Data_input!$E1176&lt;3000,70%,60%)</f>
        <v>1680</v>
      </c>
      <c r="H1176" s="14">
        <f>Data_input!$F1176*10%</f>
        <v>240</v>
      </c>
      <c r="I1176" s="14">
        <f>Data_input!$F1176*10%</f>
        <v>240</v>
      </c>
      <c r="J1176" s="14">
        <f>SUM(Table1[[#This Row],[COGS]:[OPERATIONAL COST]])</f>
        <v>2160</v>
      </c>
      <c r="K1176" s="14">
        <f>Data_input!$F1176-Data_input!$G1176-Data_input!$H1176-Data_input!$I1176</f>
        <v>240</v>
      </c>
      <c r="L1176" s="15" t="s">
        <v>2946</v>
      </c>
      <c r="M1176" s="16" t="str">
        <f>TEXT(Table1[[#This Row],[DATE]],"mmm")</f>
        <v>May</v>
      </c>
      <c r="N1176" s="7">
        <f t="shared" si="56"/>
        <v>2022</v>
      </c>
      <c r="O1176" s="7">
        <f>IF(COUNTIF(B$4:$B1176,B1176)=1,1,0)</f>
        <v>1</v>
      </c>
      <c r="P1176" s="8" t="s">
        <v>2919</v>
      </c>
      <c r="Q1176" s="9"/>
    </row>
    <row r="1177" spans="1:17" x14ac:dyDescent="0.25">
      <c r="A1177" s="17">
        <v>44684</v>
      </c>
      <c r="B1177" s="11" t="s">
        <v>979</v>
      </c>
      <c r="C1177" s="11" t="s">
        <v>2920</v>
      </c>
      <c r="D1177" s="7">
        <v>1</v>
      </c>
      <c r="E1177" s="12">
        <f t="shared" si="54"/>
        <v>1000</v>
      </c>
      <c r="F1177" s="13">
        <f t="shared" si="55"/>
        <v>1000</v>
      </c>
      <c r="G1177" s="14">
        <f>Data_input!$F1177*IF(Data_input!$E1177&lt;3000,70%,60%)</f>
        <v>700</v>
      </c>
      <c r="H1177" s="14">
        <f>Data_input!$F1177*10%</f>
        <v>100</v>
      </c>
      <c r="I1177" s="14">
        <f>Data_input!$F1177*10%</f>
        <v>100</v>
      </c>
      <c r="J1177" s="14">
        <f>SUM(Table1[[#This Row],[COGS]:[OPERATIONAL COST]])</f>
        <v>900</v>
      </c>
      <c r="K1177" s="14">
        <f>Data_input!$F1177-Data_input!$G1177-Data_input!$H1177-Data_input!$I1177</f>
        <v>100</v>
      </c>
      <c r="L1177" s="8" t="s">
        <v>2947</v>
      </c>
      <c r="M1177" s="16" t="str">
        <f>TEXT(Table1[[#This Row],[DATE]],"mmm")</f>
        <v>May</v>
      </c>
      <c r="N1177" s="7">
        <f t="shared" si="56"/>
        <v>2022</v>
      </c>
      <c r="O1177" s="7">
        <f>IF(COUNTIF(B$4:$B1177,B1177)=1,1,0)</f>
        <v>1</v>
      </c>
      <c r="P1177" s="8" t="s">
        <v>2919</v>
      </c>
      <c r="Q1177" s="9"/>
    </row>
    <row r="1178" spans="1:17" x14ac:dyDescent="0.25">
      <c r="A1178" s="17">
        <v>44684</v>
      </c>
      <c r="B1178" s="11" t="s">
        <v>980</v>
      </c>
      <c r="C1178" s="11" t="s">
        <v>2930</v>
      </c>
      <c r="D1178" s="7">
        <v>1</v>
      </c>
      <c r="E1178" s="12">
        <f t="shared" si="54"/>
        <v>4000</v>
      </c>
      <c r="F1178" s="13">
        <f t="shared" si="55"/>
        <v>4000</v>
      </c>
      <c r="G1178" s="14">
        <f>Data_input!$F1178*IF(Data_input!$E1178&lt;3000,70%,60%)</f>
        <v>2400</v>
      </c>
      <c r="H1178" s="14">
        <f>Data_input!$F1178*10%</f>
        <v>400</v>
      </c>
      <c r="I1178" s="14">
        <f>Data_input!$F1178*10%</f>
        <v>400</v>
      </c>
      <c r="J1178" s="14">
        <f>SUM(Table1[[#This Row],[COGS]:[OPERATIONAL COST]])</f>
        <v>3200</v>
      </c>
      <c r="K1178" s="14">
        <f>Data_input!$F1178-Data_input!$G1178-Data_input!$H1178-Data_input!$I1178</f>
        <v>800</v>
      </c>
      <c r="L1178" s="15" t="s">
        <v>2946</v>
      </c>
      <c r="M1178" s="16" t="str">
        <f>TEXT(Table1[[#This Row],[DATE]],"mmm")</f>
        <v>May</v>
      </c>
      <c r="N1178" s="7">
        <f t="shared" si="56"/>
        <v>2022</v>
      </c>
      <c r="O1178" s="7">
        <f>IF(COUNTIF(B$4:$B1178,B1178)=1,1,0)</f>
        <v>1</v>
      </c>
      <c r="P1178" s="8" t="s">
        <v>2919</v>
      </c>
      <c r="Q1178" s="9"/>
    </row>
    <row r="1179" spans="1:17" x14ac:dyDescent="0.25">
      <c r="A1179" s="17">
        <v>44684</v>
      </c>
      <c r="B1179" s="11" t="s">
        <v>981</v>
      </c>
      <c r="C1179" s="11" t="s">
        <v>2920</v>
      </c>
      <c r="D1179" s="7">
        <v>8</v>
      </c>
      <c r="E1179" s="12">
        <f t="shared" si="54"/>
        <v>1000</v>
      </c>
      <c r="F1179" s="13">
        <f t="shared" si="55"/>
        <v>8000</v>
      </c>
      <c r="G1179" s="14">
        <f>Data_input!$F1179*IF(Data_input!$E1179&lt;3000,70%,60%)</f>
        <v>5600</v>
      </c>
      <c r="H1179" s="14">
        <f>Data_input!$F1179*10%</f>
        <v>800</v>
      </c>
      <c r="I1179" s="14">
        <f>Data_input!$F1179*10%</f>
        <v>800</v>
      </c>
      <c r="J1179" s="14">
        <f>SUM(Table1[[#This Row],[COGS]:[OPERATIONAL COST]])</f>
        <v>7200</v>
      </c>
      <c r="K1179" s="14">
        <f>Data_input!$F1179-Data_input!$G1179-Data_input!$H1179-Data_input!$I1179</f>
        <v>800</v>
      </c>
      <c r="L1179" s="8" t="s">
        <v>2943</v>
      </c>
      <c r="M1179" s="16" t="str">
        <f>TEXT(Table1[[#This Row],[DATE]],"mmm")</f>
        <v>May</v>
      </c>
      <c r="N1179" s="7">
        <f t="shared" si="56"/>
        <v>2022</v>
      </c>
      <c r="O1179" s="7">
        <f>IF(COUNTIF(B$4:$B1179,B1179)=1,1,0)</f>
        <v>1</v>
      </c>
      <c r="P1179" s="8" t="s">
        <v>2919</v>
      </c>
      <c r="Q1179" s="9"/>
    </row>
    <row r="1180" spans="1:17" x14ac:dyDescent="0.25">
      <c r="A1180" s="17">
        <v>44684</v>
      </c>
      <c r="B1180" s="11" t="s">
        <v>981</v>
      </c>
      <c r="C1180" s="11" t="s">
        <v>2924</v>
      </c>
      <c r="D1180" s="7">
        <v>1</v>
      </c>
      <c r="E1180" s="12">
        <f t="shared" si="54"/>
        <v>3500</v>
      </c>
      <c r="F1180" s="13">
        <f t="shared" si="55"/>
        <v>3500</v>
      </c>
      <c r="G1180" s="14">
        <f>Data_input!$F1180*IF(Data_input!$E1180&lt;3000,70%,60%)</f>
        <v>2100</v>
      </c>
      <c r="H1180" s="14">
        <f>Data_input!$F1180*10%</f>
        <v>350</v>
      </c>
      <c r="I1180" s="14">
        <f>Data_input!$F1180*10%</f>
        <v>350</v>
      </c>
      <c r="J1180" s="14">
        <f>SUM(Table1[[#This Row],[COGS]:[OPERATIONAL COST]])</f>
        <v>2800</v>
      </c>
      <c r="K1180" s="14">
        <f>Data_input!$F1180-Data_input!$G1180-Data_input!$H1180-Data_input!$I1180</f>
        <v>700</v>
      </c>
      <c r="L1180" s="15" t="s">
        <v>2943</v>
      </c>
      <c r="M1180" s="16" t="str">
        <f>TEXT(Table1[[#This Row],[DATE]],"mmm")</f>
        <v>May</v>
      </c>
      <c r="N1180" s="7">
        <f t="shared" si="56"/>
        <v>2022</v>
      </c>
      <c r="O1180" s="7">
        <f>IF(COUNTIF(B$4:$B1180,B1180)=1,1,0)</f>
        <v>0</v>
      </c>
      <c r="P1180" s="8" t="s">
        <v>2919</v>
      </c>
      <c r="Q1180" s="9"/>
    </row>
    <row r="1181" spans="1:17" x14ac:dyDescent="0.25">
      <c r="A1181" s="17">
        <v>44684</v>
      </c>
      <c r="B1181" s="11" t="s">
        <v>981</v>
      </c>
      <c r="C1181" s="11" t="s">
        <v>2923</v>
      </c>
      <c r="D1181" s="7">
        <v>2</v>
      </c>
      <c r="E1181" s="12">
        <f t="shared" si="54"/>
        <v>2500</v>
      </c>
      <c r="F1181" s="13">
        <f t="shared" si="55"/>
        <v>5000</v>
      </c>
      <c r="G1181" s="14">
        <f>Data_input!$F1181*IF(Data_input!$E1181&lt;3000,70%,60%)</f>
        <v>3500</v>
      </c>
      <c r="H1181" s="14">
        <f>Data_input!$F1181*10%</f>
        <v>500</v>
      </c>
      <c r="I1181" s="14">
        <f>Data_input!$F1181*10%</f>
        <v>500</v>
      </c>
      <c r="J1181" s="14">
        <f>SUM(Table1[[#This Row],[COGS]:[OPERATIONAL COST]])</f>
        <v>4500</v>
      </c>
      <c r="K1181" s="14">
        <f>Data_input!$F1181-Data_input!$G1181-Data_input!$H1181-Data_input!$I1181</f>
        <v>500</v>
      </c>
      <c r="L1181" s="8" t="s">
        <v>2943</v>
      </c>
      <c r="M1181" s="16" t="str">
        <f>TEXT(Table1[[#This Row],[DATE]],"mmm")</f>
        <v>May</v>
      </c>
      <c r="N1181" s="7">
        <f t="shared" si="56"/>
        <v>2022</v>
      </c>
      <c r="O1181" s="7">
        <f>IF(COUNTIF(B$4:$B1181,B1181)=1,1,0)</f>
        <v>0</v>
      </c>
      <c r="P1181" s="8" t="s">
        <v>2919</v>
      </c>
      <c r="Q1181" s="9"/>
    </row>
    <row r="1182" spans="1:17" x14ac:dyDescent="0.25">
      <c r="A1182" s="17">
        <v>44685</v>
      </c>
      <c r="B1182" s="11" t="s">
        <v>982</v>
      </c>
      <c r="C1182" s="11" t="s">
        <v>2923</v>
      </c>
      <c r="D1182" s="7">
        <v>4</v>
      </c>
      <c r="E1182" s="12">
        <f t="shared" si="54"/>
        <v>2500</v>
      </c>
      <c r="F1182" s="13">
        <f t="shared" si="55"/>
        <v>10000</v>
      </c>
      <c r="G1182" s="14">
        <f>Data_input!$F1182*IF(Data_input!$E1182&lt;3000,70%,60%)</f>
        <v>7000</v>
      </c>
      <c r="H1182" s="14">
        <f>Data_input!$F1182*10%</f>
        <v>1000</v>
      </c>
      <c r="I1182" s="14">
        <f>Data_input!$F1182*10%</f>
        <v>1000</v>
      </c>
      <c r="J1182" s="14">
        <f>SUM(Table1[[#This Row],[COGS]:[OPERATIONAL COST]])</f>
        <v>9000</v>
      </c>
      <c r="K1182" s="14">
        <f>Data_input!$F1182-Data_input!$G1182-Data_input!$H1182-Data_input!$I1182</f>
        <v>1000</v>
      </c>
      <c r="L1182" s="15" t="s">
        <v>2948</v>
      </c>
      <c r="M1182" s="16" t="str">
        <f>TEXT(Table1[[#This Row],[DATE]],"mmm")</f>
        <v>May</v>
      </c>
      <c r="N1182" s="7">
        <f t="shared" si="56"/>
        <v>2022</v>
      </c>
      <c r="O1182" s="7">
        <f>IF(COUNTIF(B$4:$B1182,B1182)=1,1,0)</f>
        <v>1</v>
      </c>
      <c r="P1182" s="8" t="s">
        <v>2918</v>
      </c>
      <c r="Q1182" s="9"/>
    </row>
    <row r="1183" spans="1:17" x14ac:dyDescent="0.25">
      <c r="A1183" s="17">
        <v>44685</v>
      </c>
      <c r="B1183" s="11" t="s">
        <v>983</v>
      </c>
      <c r="C1183" s="11" t="s">
        <v>2920</v>
      </c>
      <c r="D1183" s="7">
        <v>6</v>
      </c>
      <c r="E1183" s="12">
        <f t="shared" si="54"/>
        <v>1000</v>
      </c>
      <c r="F1183" s="13">
        <f t="shared" si="55"/>
        <v>6000</v>
      </c>
      <c r="G1183" s="14">
        <f>Data_input!$F1183*IF(Data_input!$E1183&lt;3000,70%,60%)</f>
        <v>4200</v>
      </c>
      <c r="H1183" s="14">
        <f>Data_input!$F1183*10%</f>
        <v>600</v>
      </c>
      <c r="I1183" s="14">
        <f>Data_input!$F1183*10%</f>
        <v>600</v>
      </c>
      <c r="J1183" s="14">
        <f>SUM(Table1[[#This Row],[COGS]:[OPERATIONAL COST]])</f>
        <v>5400</v>
      </c>
      <c r="K1183" s="14">
        <f>Data_input!$F1183-Data_input!$G1183-Data_input!$H1183-Data_input!$I1183</f>
        <v>600</v>
      </c>
      <c r="L1183" s="8" t="s">
        <v>2944</v>
      </c>
      <c r="M1183" s="16" t="str">
        <f>TEXT(Table1[[#This Row],[DATE]],"mmm")</f>
        <v>May</v>
      </c>
      <c r="N1183" s="7">
        <f t="shared" si="56"/>
        <v>2022</v>
      </c>
      <c r="O1183" s="7">
        <f>IF(COUNTIF(B$4:$B1183,B1183)=1,1,0)</f>
        <v>1</v>
      </c>
      <c r="P1183" s="8" t="s">
        <v>2919</v>
      </c>
      <c r="Q1183" s="9"/>
    </row>
    <row r="1184" spans="1:17" x14ac:dyDescent="0.25">
      <c r="A1184" s="17">
        <v>44685</v>
      </c>
      <c r="B1184" s="11" t="s">
        <v>984</v>
      </c>
      <c r="C1184" s="11" t="s">
        <v>2923</v>
      </c>
      <c r="D1184" s="7">
        <v>7</v>
      </c>
      <c r="E1184" s="12">
        <f t="shared" si="54"/>
        <v>2500</v>
      </c>
      <c r="F1184" s="13">
        <f t="shared" si="55"/>
        <v>17500</v>
      </c>
      <c r="G1184" s="14">
        <f>Data_input!$F1184*IF(Data_input!$E1184&lt;3000,70%,60%)</f>
        <v>12250</v>
      </c>
      <c r="H1184" s="14">
        <f>Data_input!$F1184*10%</f>
        <v>1750</v>
      </c>
      <c r="I1184" s="14">
        <f>Data_input!$F1184*10%</f>
        <v>1750</v>
      </c>
      <c r="J1184" s="14">
        <f>SUM(Table1[[#This Row],[COGS]:[OPERATIONAL COST]])</f>
        <v>15750</v>
      </c>
      <c r="K1184" s="14">
        <f>Data_input!$F1184-Data_input!$G1184-Data_input!$H1184-Data_input!$I1184</f>
        <v>1750</v>
      </c>
      <c r="L1184" s="15" t="s">
        <v>2945</v>
      </c>
      <c r="M1184" s="16" t="str">
        <f>TEXT(Table1[[#This Row],[DATE]],"mmm")</f>
        <v>May</v>
      </c>
      <c r="N1184" s="7">
        <f t="shared" si="56"/>
        <v>2022</v>
      </c>
      <c r="O1184" s="7">
        <f>IF(COUNTIF(B$4:$B1184,B1184)=1,1,0)</f>
        <v>1</v>
      </c>
      <c r="P1184" s="8" t="s">
        <v>2918</v>
      </c>
      <c r="Q1184" s="9"/>
    </row>
    <row r="1185" spans="1:17" x14ac:dyDescent="0.25">
      <c r="A1185" s="17">
        <v>44685</v>
      </c>
      <c r="B1185" s="11" t="s">
        <v>985</v>
      </c>
      <c r="C1185" s="11" t="s">
        <v>2924</v>
      </c>
      <c r="D1185" s="7">
        <v>4</v>
      </c>
      <c r="E1185" s="12">
        <f t="shared" si="54"/>
        <v>3500</v>
      </c>
      <c r="F1185" s="13">
        <f t="shared" si="55"/>
        <v>14000</v>
      </c>
      <c r="G1185" s="14">
        <f>Data_input!$F1185*IF(Data_input!$E1185&lt;3000,70%,60%)</f>
        <v>8400</v>
      </c>
      <c r="H1185" s="14">
        <f>Data_input!$F1185*10%</f>
        <v>1400</v>
      </c>
      <c r="I1185" s="14">
        <f>Data_input!$F1185*10%</f>
        <v>1400</v>
      </c>
      <c r="J1185" s="14">
        <f>SUM(Table1[[#This Row],[COGS]:[OPERATIONAL COST]])</f>
        <v>11200</v>
      </c>
      <c r="K1185" s="14">
        <f>Data_input!$F1185-Data_input!$G1185-Data_input!$H1185-Data_input!$I1185</f>
        <v>2800</v>
      </c>
      <c r="L1185" s="8" t="s">
        <v>2943</v>
      </c>
      <c r="M1185" s="16" t="str">
        <f>TEXT(Table1[[#This Row],[DATE]],"mmm")</f>
        <v>May</v>
      </c>
      <c r="N1185" s="7">
        <f t="shared" si="56"/>
        <v>2022</v>
      </c>
      <c r="O1185" s="7">
        <f>IF(COUNTIF(B$4:$B1185,B1185)=1,1,0)</f>
        <v>1</v>
      </c>
      <c r="P1185" s="8" t="s">
        <v>2918</v>
      </c>
      <c r="Q1185" s="9"/>
    </row>
    <row r="1186" spans="1:17" x14ac:dyDescent="0.25">
      <c r="A1186" s="17">
        <v>44685</v>
      </c>
      <c r="B1186" s="11" t="s">
        <v>986</v>
      </c>
      <c r="C1186" s="11" t="s">
        <v>2925</v>
      </c>
      <c r="D1186" s="7">
        <v>1</v>
      </c>
      <c r="E1186" s="12">
        <f t="shared" si="54"/>
        <v>1200</v>
      </c>
      <c r="F1186" s="13">
        <f t="shared" si="55"/>
        <v>1200</v>
      </c>
      <c r="G1186" s="14">
        <f>Data_input!$F1186*IF(Data_input!$E1186&lt;3000,70%,60%)</f>
        <v>840</v>
      </c>
      <c r="H1186" s="14">
        <f>Data_input!$F1186*10%</f>
        <v>120</v>
      </c>
      <c r="I1186" s="14">
        <f>Data_input!$F1186*10%</f>
        <v>120</v>
      </c>
      <c r="J1186" s="14">
        <f>SUM(Table1[[#This Row],[COGS]:[OPERATIONAL COST]])</f>
        <v>1080</v>
      </c>
      <c r="K1186" s="14">
        <f>Data_input!$F1186-Data_input!$G1186-Data_input!$H1186-Data_input!$I1186</f>
        <v>120</v>
      </c>
      <c r="L1186" s="15" t="s">
        <v>2948</v>
      </c>
      <c r="M1186" s="16" t="str">
        <f>TEXT(Table1[[#This Row],[DATE]],"mmm")</f>
        <v>May</v>
      </c>
      <c r="N1186" s="7">
        <f t="shared" si="56"/>
        <v>2022</v>
      </c>
      <c r="O1186" s="7">
        <f>IF(COUNTIF(B$4:$B1186,B1186)=1,1,0)</f>
        <v>1</v>
      </c>
      <c r="P1186" s="8" t="s">
        <v>2919</v>
      </c>
      <c r="Q1186" s="9"/>
    </row>
    <row r="1187" spans="1:17" x14ac:dyDescent="0.25">
      <c r="A1187" s="17">
        <v>44685</v>
      </c>
      <c r="B1187" s="11" t="s">
        <v>987</v>
      </c>
      <c r="C1187" s="11" t="s">
        <v>2926</v>
      </c>
      <c r="D1187" s="7">
        <v>2</v>
      </c>
      <c r="E1187" s="12">
        <f t="shared" si="54"/>
        <v>450</v>
      </c>
      <c r="F1187" s="13">
        <f t="shared" si="55"/>
        <v>900</v>
      </c>
      <c r="G1187" s="14">
        <f>Data_input!$F1187*IF(Data_input!$E1187&lt;3000,70%,60%)</f>
        <v>630</v>
      </c>
      <c r="H1187" s="14">
        <f>Data_input!$F1187*10%</f>
        <v>90</v>
      </c>
      <c r="I1187" s="14">
        <f>Data_input!$F1187*10%</f>
        <v>90</v>
      </c>
      <c r="J1187" s="14">
        <f>SUM(Table1[[#This Row],[COGS]:[OPERATIONAL COST]])</f>
        <v>810</v>
      </c>
      <c r="K1187" s="14">
        <f>Data_input!$F1187-Data_input!$G1187-Data_input!$H1187-Data_input!$I1187</f>
        <v>90</v>
      </c>
      <c r="L1187" s="8" t="s">
        <v>2944</v>
      </c>
      <c r="M1187" s="16" t="str">
        <f>TEXT(Table1[[#This Row],[DATE]],"mmm")</f>
        <v>May</v>
      </c>
      <c r="N1187" s="7">
        <f t="shared" si="56"/>
        <v>2022</v>
      </c>
      <c r="O1187" s="7">
        <f>IF(COUNTIF(B$4:$B1187,B1187)=1,1,0)</f>
        <v>1</v>
      </c>
      <c r="P1187" s="8" t="s">
        <v>2918</v>
      </c>
      <c r="Q1187" s="9"/>
    </row>
    <row r="1188" spans="1:17" x14ac:dyDescent="0.25">
      <c r="A1188" s="17">
        <v>44685</v>
      </c>
      <c r="B1188" s="11" t="s">
        <v>988</v>
      </c>
      <c r="C1188" s="11" t="s">
        <v>2927</v>
      </c>
      <c r="D1188" s="7">
        <v>1</v>
      </c>
      <c r="E1188" s="12">
        <f t="shared" si="54"/>
        <v>500</v>
      </c>
      <c r="F1188" s="13">
        <f t="shared" si="55"/>
        <v>500</v>
      </c>
      <c r="G1188" s="14">
        <f>Data_input!$F1188*IF(Data_input!$E1188&lt;3000,70%,60%)</f>
        <v>350</v>
      </c>
      <c r="H1188" s="14">
        <f>Data_input!$F1188*10%</f>
        <v>50</v>
      </c>
      <c r="I1188" s="14">
        <f>Data_input!$F1188*10%</f>
        <v>50</v>
      </c>
      <c r="J1188" s="14">
        <f>SUM(Table1[[#This Row],[COGS]:[OPERATIONAL COST]])</f>
        <v>450</v>
      </c>
      <c r="K1188" s="14">
        <f>Data_input!$F1188-Data_input!$G1188-Data_input!$H1188-Data_input!$I1188</f>
        <v>50</v>
      </c>
      <c r="L1188" s="15" t="s">
        <v>2946</v>
      </c>
      <c r="M1188" s="16" t="str">
        <f>TEXT(Table1[[#This Row],[DATE]],"mmm")</f>
        <v>May</v>
      </c>
      <c r="N1188" s="7">
        <f t="shared" si="56"/>
        <v>2022</v>
      </c>
      <c r="O1188" s="7">
        <f>IF(COUNTIF(B$4:$B1188,B1188)=1,1,0)</f>
        <v>1</v>
      </c>
      <c r="P1188" s="8" t="s">
        <v>2919</v>
      </c>
      <c r="Q1188" s="9"/>
    </row>
    <row r="1189" spans="1:17" x14ac:dyDescent="0.25">
      <c r="A1189" s="17">
        <v>44685</v>
      </c>
      <c r="B1189" s="11" t="s">
        <v>989</v>
      </c>
      <c r="C1189" s="11" t="s">
        <v>2928</v>
      </c>
      <c r="D1189" s="7">
        <v>6</v>
      </c>
      <c r="E1189" s="12">
        <f t="shared" si="54"/>
        <v>1000</v>
      </c>
      <c r="F1189" s="13">
        <f t="shared" si="55"/>
        <v>6000</v>
      </c>
      <c r="G1189" s="14">
        <f>Data_input!$F1189*IF(Data_input!$E1189&lt;3000,70%,60%)</f>
        <v>4200</v>
      </c>
      <c r="H1189" s="14">
        <f>Data_input!$F1189*10%</f>
        <v>600</v>
      </c>
      <c r="I1189" s="14">
        <f>Data_input!$F1189*10%</f>
        <v>600</v>
      </c>
      <c r="J1189" s="14">
        <f>SUM(Table1[[#This Row],[COGS]:[OPERATIONAL COST]])</f>
        <v>5400</v>
      </c>
      <c r="K1189" s="14">
        <f>Data_input!$F1189-Data_input!$G1189-Data_input!$H1189-Data_input!$I1189</f>
        <v>600</v>
      </c>
      <c r="L1189" s="8" t="s">
        <v>2947</v>
      </c>
      <c r="M1189" s="16" t="str">
        <f>TEXT(Table1[[#This Row],[DATE]],"mmm")</f>
        <v>May</v>
      </c>
      <c r="N1189" s="7">
        <f t="shared" si="56"/>
        <v>2022</v>
      </c>
      <c r="O1189" s="7">
        <f>IF(COUNTIF(B$4:$B1189,B1189)=1,1,0)</f>
        <v>1</v>
      </c>
      <c r="P1189" s="8" t="s">
        <v>2918</v>
      </c>
      <c r="Q1189" s="9"/>
    </row>
    <row r="1190" spans="1:17" x14ac:dyDescent="0.25">
      <c r="A1190" s="17">
        <v>44686</v>
      </c>
      <c r="B1190" s="11" t="s">
        <v>990</v>
      </c>
      <c r="C1190" s="11" t="s">
        <v>2929</v>
      </c>
      <c r="D1190" s="7">
        <v>1</v>
      </c>
      <c r="E1190" s="12">
        <f t="shared" si="54"/>
        <v>3200</v>
      </c>
      <c r="F1190" s="13">
        <f t="shared" si="55"/>
        <v>3200</v>
      </c>
      <c r="G1190" s="14">
        <f>Data_input!$F1190*IF(Data_input!$E1190&lt;3000,70%,60%)</f>
        <v>1920</v>
      </c>
      <c r="H1190" s="14">
        <f>Data_input!$F1190*10%</f>
        <v>320</v>
      </c>
      <c r="I1190" s="14">
        <f>Data_input!$F1190*10%</f>
        <v>320</v>
      </c>
      <c r="J1190" s="14">
        <f>SUM(Table1[[#This Row],[COGS]:[OPERATIONAL COST]])</f>
        <v>2560</v>
      </c>
      <c r="K1190" s="14">
        <f>Data_input!$F1190-Data_input!$G1190-Data_input!$H1190-Data_input!$I1190</f>
        <v>640</v>
      </c>
      <c r="L1190" s="15" t="s">
        <v>2945</v>
      </c>
      <c r="M1190" s="16" t="str">
        <f>TEXT(Table1[[#This Row],[DATE]],"mmm")</f>
        <v>May</v>
      </c>
      <c r="N1190" s="7">
        <f t="shared" si="56"/>
        <v>2022</v>
      </c>
      <c r="O1190" s="7">
        <f>IF(COUNTIF(B$4:$B1190,B1190)=1,1,0)</f>
        <v>1</v>
      </c>
      <c r="P1190" s="8" t="s">
        <v>2919</v>
      </c>
      <c r="Q1190" s="9"/>
    </row>
    <row r="1191" spans="1:17" x14ac:dyDescent="0.25">
      <c r="A1191" s="17">
        <v>44686</v>
      </c>
      <c r="B1191" s="11" t="s">
        <v>991</v>
      </c>
      <c r="C1191" s="11" t="s">
        <v>2930</v>
      </c>
      <c r="D1191" s="7">
        <v>1</v>
      </c>
      <c r="E1191" s="12">
        <f t="shared" si="54"/>
        <v>4000</v>
      </c>
      <c r="F1191" s="13">
        <f t="shared" si="55"/>
        <v>4000</v>
      </c>
      <c r="G1191" s="14">
        <f>Data_input!$F1191*IF(Data_input!$E1191&lt;3000,70%,60%)</f>
        <v>2400</v>
      </c>
      <c r="H1191" s="14">
        <f>Data_input!$F1191*10%</f>
        <v>400</v>
      </c>
      <c r="I1191" s="14">
        <f>Data_input!$F1191*10%</f>
        <v>400</v>
      </c>
      <c r="J1191" s="14">
        <f>SUM(Table1[[#This Row],[COGS]:[OPERATIONAL COST]])</f>
        <v>3200</v>
      </c>
      <c r="K1191" s="14">
        <f>Data_input!$F1191-Data_input!$G1191-Data_input!$H1191-Data_input!$I1191</f>
        <v>800</v>
      </c>
      <c r="L1191" s="8" t="s">
        <v>2943</v>
      </c>
      <c r="M1191" s="16" t="str">
        <f>TEXT(Table1[[#This Row],[DATE]],"mmm")</f>
        <v>May</v>
      </c>
      <c r="N1191" s="7">
        <f t="shared" si="56"/>
        <v>2022</v>
      </c>
      <c r="O1191" s="7">
        <f>IF(COUNTIF(B$4:$B1191,B1191)=1,1,0)</f>
        <v>1</v>
      </c>
      <c r="P1191" s="8" t="s">
        <v>2919</v>
      </c>
      <c r="Q1191" s="9"/>
    </row>
    <row r="1192" spans="1:17" x14ac:dyDescent="0.25">
      <c r="A1192" s="17">
        <v>44686</v>
      </c>
      <c r="B1192" s="11" t="s">
        <v>992</v>
      </c>
      <c r="C1192" s="11" t="s">
        <v>2930</v>
      </c>
      <c r="D1192" s="7">
        <v>1</v>
      </c>
      <c r="E1192" s="12">
        <f t="shared" si="54"/>
        <v>4000</v>
      </c>
      <c r="F1192" s="13">
        <f t="shared" si="55"/>
        <v>4000</v>
      </c>
      <c r="G1192" s="14">
        <f>Data_input!$F1192*IF(Data_input!$E1192&lt;3000,70%,60%)</f>
        <v>2400</v>
      </c>
      <c r="H1192" s="14">
        <f>Data_input!$F1192*10%</f>
        <v>400</v>
      </c>
      <c r="I1192" s="14">
        <f>Data_input!$F1192*10%</f>
        <v>400</v>
      </c>
      <c r="J1192" s="14">
        <f>SUM(Table1[[#This Row],[COGS]:[OPERATIONAL COST]])</f>
        <v>3200</v>
      </c>
      <c r="K1192" s="14">
        <f>Data_input!$F1192-Data_input!$G1192-Data_input!$H1192-Data_input!$I1192</f>
        <v>800</v>
      </c>
      <c r="L1192" s="15" t="s">
        <v>2948</v>
      </c>
      <c r="M1192" s="16" t="str">
        <f>TEXT(Table1[[#This Row],[DATE]],"mmm")</f>
        <v>May</v>
      </c>
      <c r="N1192" s="7">
        <f t="shared" si="56"/>
        <v>2022</v>
      </c>
      <c r="O1192" s="7">
        <f>IF(COUNTIF(B$4:$B1192,B1192)=1,1,0)</f>
        <v>1</v>
      </c>
      <c r="P1192" s="8" t="s">
        <v>2919</v>
      </c>
      <c r="Q1192" s="9"/>
    </row>
    <row r="1193" spans="1:17" x14ac:dyDescent="0.25">
      <c r="A1193" s="17">
        <v>44686</v>
      </c>
      <c r="B1193" s="11" t="s">
        <v>993</v>
      </c>
      <c r="C1193" s="11" t="s">
        <v>2930</v>
      </c>
      <c r="D1193" s="7">
        <v>1</v>
      </c>
      <c r="E1193" s="12">
        <f t="shared" si="54"/>
        <v>4000</v>
      </c>
      <c r="F1193" s="13">
        <f t="shared" si="55"/>
        <v>4000</v>
      </c>
      <c r="G1193" s="14">
        <f>Data_input!$F1193*IF(Data_input!$E1193&lt;3000,70%,60%)</f>
        <v>2400</v>
      </c>
      <c r="H1193" s="14">
        <f>Data_input!$F1193*10%</f>
        <v>400</v>
      </c>
      <c r="I1193" s="14">
        <f>Data_input!$F1193*10%</f>
        <v>400</v>
      </c>
      <c r="J1193" s="14">
        <f>SUM(Table1[[#This Row],[COGS]:[OPERATIONAL COST]])</f>
        <v>3200</v>
      </c>
      <c r="K1193" s="14">
        <f>Data_input!$F1193-Data_input!$G1193-Data_input!$H1193-Data_input!$I1193</f>
        <v>800</v>
      </c>
      <c r="L1193" s="8" t="s">
        <v>2944</v>
      </c>
      <c r="M1193" s="16" t="str">
        <f>TEXT(Table1[[#This Row],[DATE]],"mmm")</f>
        <v>May</v>
      </c>
      <c r="N1193" s="7">
        <f t="shared" si="56"/>
        <v>2022</v>
      </c>
      <c r="O1193" s="7">
        <f>IF(COUNTIF(B$4:$B1193,B1193)=1,1,0)</f>
        <v>1</v>
      </c>
      <c r="P1193" s="8" t="s">
        <v>2919</v>
      </c>
      <c r="Q1193" s="9"/>
    </row>
    <row r="1194" spans="1:17" x14ac:dyDescent="0.25">
      <c r="A1194" s="17">
        <v>44686</v>
      </c>
      <c r="B1194" s="11" t="s">
        <v>994</v>
      </c>
      <c r="C1194" s="11" t="s">
        <v>2924</v>
      </c>
      <c r="D1194" s="7">
        <v>4</v>
      </c>
      <c r="E1194" s="12">
        <f t="shared" si="54"/>
        <v>3500</v>
      </c>
      <c r="F1194" s="13">
        <f t="shared" si="55"/>
        <v>14000</v>
      </c>
      <c r="G1194" s="14">
        <f>Data_input!$F1194*IF(Data_input!$E1194&lt;3000,70%,60%)</f>
        <v>8400</v>
      </c>
      <c r="H1194" s="14">
        <f>Data_input!$F1194*10%</f>
        <v>1400</v>
      </c>
      <c r="I1194" s="14">
        <f>Data_input!$F1194*10%</f>
        <v>1400</v>
      </c>
      <c r="J1194" s="14">
        <f>SUM(Table1[[#This Row],[COGS]:[OPERATIONAL COST]])</f>
        <v>11200</v>
      </c>
      <c r="K1194" s="14">
        <f>Data_input!$F1194-Data_input!$G1194-Data_input!$H1194-Data_input!$I1194</f>
        <v>2800</v>
      </c>
      <c r="L1194" s="15" t="s">
        <v>2946</v>
      </c>
      <c r="M1194" s="16" t="str">
        <f>TEXT(Table1[[#This Row],[DATE]],"mmm")</f>
        <v>May</v>
      </c>
      <c r="N1194" s="7">
        <f t="shared" si="56"/>
        <v>2022</v>
      </c>
      <c r="O1194" s="7">
        <f>IF(COUNTIF(B$4:$B1194,B1194)=1,1,0)</f>
        <v>1</v>
      </c>
      <c r="P1194" s="8" t="s">
        <v>2918</v>
      </c>
      <c r="Q1194" s="9"/>
    </row>
    <row r="1195" spans="1:17" x14ac:dyDescent="0.25">
      <c r="A1195" s="17">
        <v>44686</v>
      </c>
      <c r="B1195" s="11" t="s">
        <v>995</v>
      </c>
      <c r="C1195" s="11" t="s">
        <v>2925</v>
      </c>
      <c r="D1195" s="7">
        <v>1</v>
      </c>
      <c r="E1195" s="12">
        <f t="shared" si="54"/>
        <v>1200</v>
      </c>
      <c r="F1195" s="13">
        <f t="shared" si="55"/>
        <v>1200</v>
      </c>
      <c r="G1195" s="14">
        <f>Data_input!$F1195*IF(Data_input!$E1195&lt;3000,70%,60%)</f>
        <v>840</v>
      </c>
      <c r="H1195" s="14">
        <f>Data_input!$F1195*10%</f>
        <v>120</v>
      </c>
      <c r="I1195" s="14">
        <f>Data_input!$F1195*10%</f>
        <v>120</v>
      </c>
      <c r="J1195" s="14">
        <f>SUM(Table1[[#This Row],[COGS]:[OPERATIONAL COST]])</f>
        <v>1080</v>
      </c>
      <c r="K1195" s="14">
        <f>Data_input!$F1195-Data_input!$G1195-Data_input!$H1195-Data_input!$I1195</f>
        <v>120</v>
      </c>
      <c r="L1195" s="8" t="s">
        <v>2947</v>
      </c>
      <c r="M1195" s="16" t="str">
        <f>TEXT(Table1[[#This Row],[DATE]],"mmm")</f>
        <v>May</v>
      </c>
      <c r="N1195" s="7">
        <f t="shared" si="56"/>
        <v>2022</v>
      </c>
      <c r="O1195" s="7">
        <f>IF(COUNTIF(B$4:$B1195,B1195)=1,1,0)</f>
        <v>1</v>
      </c>
      <c r="P1195" s="8" t="s">
        <v>2918</v>
      </c>
      <c r="Q1195" s="9"/>
    </row>
    <row r="1196" spans="1:17" x14ac:dyDescent="0.25">
      <c r="A1196" s="17">
        <v>44686</v>
      </c>
      <c r="B1196" s="11" t="s">
        <v>996</v>
      </c>
      <c r="C1196" s="11" t="s">
        <v>2926</v>
      </c>
      <c r="D1196" s="7">
        <v>10</v>
      </c>
      <c r="E1196" s="12">
        <f t="shared" si="54"/>
        <v>450</v>
      </c>
      <c r="F1196" s="13">
        <f t="shared" si="55"/>
        <v>4500</v>
      </c>
      <c r="G1196" s="14">
        <f>Data_input!$F1196*IF(Data_input!$E1196&lt;3000,70%,60%)</f>
        <v>3150</v>
      </c>
      <c r="H1196" s="14">
        <f>Data_input!$F1196*10%</f>
        <v>450</v>
      </c>
      <c r="I1196" s="14">
        <f>Data_input!$F1196*10%</f>
        <v>450</v>
      </c>
      <c r="J1196" s="14">
        <f>SUM(Table1[[#This Row],[COGS]:[OPERATIONAL COST]])</f>
        <v>4050</v>
      </c>
      <c r="K1196" s="14">
        <f>Data_input!$F1196-Data_input!$G1196-Data_input!$H1196-Data_input!$I1196</f>
        <v>450</v>
      </c>
      <c r="L1196" s="15" t="s">
        <v>2948</v>
      </c>
      <c r="M1196" s="16" t="str">
        <f>TEXT(Table1[[#This Row],[DATE]],"mmm")</f>
        <v>May</v>
      </c>
      <c r="N1196" s="7">
        <f t="shared" si="56"/>
        <v>2022</v>
      </c>
      <c r="O1196" s="7">
        <f>IF(COUNTIF(B$4:$B1196,B1196)=1,1,0)</f>
        <v>1</v>
      </c>
      <c r="P1196" s="8" t="s">
        <v>2919</v>
      </c>
      <c r="Q1196" s="9"/>
    </row>
    <row r="1197" spans="1:17" x14ac:dyDescent="0.25">
      <c r="A1197" s="17">
        <v>44686</v>
      </c>
      <c r="B1197" s="11" t="s">
        <v>997</v>
      </c>
      <c r="C1197" s="11" t="s">
        <v>2927</v>
      </c>
      <c r="D1197" s="7">
        <v>4</v>
      </c>
      <c r="E1197" s="12">
        <f t="shared" si="54"/>
        <v>500</v>
      </c>
      <c r="F1197" s="13">
        <f t="shared" si="55"/>
        <v>2000</v>
      </c>
      <c r="G1197" s="14">
        <f>Data_input!$F1197*IF(Data_input!$E1197&lt;3000,70%,60%)</f>
        <v>1400</v>
      </c>
      <c r="H1197" s="14">
        <f>Data_input!$F1197*10%</f>
        <v>200</v>
      </c>
      <c r="I1197" s="14">
        <f>Data_input!$F1197*10%</f>
        <v>200</v>
      </c>
      <c r="J1197" s="14">
        <f>SUM(Table1[[#This Row],[COGS]:[OPERATIONAL COST]])</f>
        <v>1800</v>
      </c>
      <c r="K1197" s="14">
        <f>Data_input!$F1197-Data_input!$G1197-Data_input!$H1197-Data_input!$I1197</f>
        <v>200</v>
      </c>
      <c r="L1197" s="8" t="s">
        <v>2944</v>
      </c>
      <c r="M1197" s="16" t="str">
        <f>TEXT(Table1[[#This Row],[DATE]],"mmm")</f>
        <v>May</v>
      </c>
      <c r="N1197" s="7">
        <f t="shared" si="56"/>
        <v>2022</v>
      </c>
      <c r="O1197" s="7">
        <f>IF(COUNTIF(B$4:$B1197,B1197)=1,1,0)</f>
        <v>1</v>
      </c>
      <c r="P1197" s="8" t="s">
        <v>2919</v>
      </c>
      <c r="Q1197" s="9"/>
    </row>
    <row r="1198" spans="1:17" x14ac:dyDescent="0.25">
      <c r="A1198" s="17">
        <v>44686</v>
      </c>
      <c r="B1198" s="11" t="s">
        <v>997</v>
      </c>
      <c r="C1198" s="11" t="s">
        <v>2928</v>
      </c>
      <c r="D1198" s="7">
        <v>1</v>
      </c>
      <c r="E1198" s="12">
        <f t="shared" si="54"/>
        <v>1000</v>
      </c>
      <c r="F1198" s="13">
        <f t="shared" si="55"/>
        <v>1000</v>
      </c>
      <c r="G1198" s="14">
        <f>Data_input!$F1198*IF(Data_input!$E1198&lt;3000,70%,60%)</f>
        <v>700</v>
      </c>
      <c r="H1198" s="14">
        <f>Data_input!$F1198*10%</f>
        <v>100</v>
      </c>
      <c r="I1198" s="14">
        <f>Data_input!$F1198*10%</f>
        <v>100</v>
      </c>
      <c r="J1198" s="14">
        <f>SUM(Table1[[#This Row],[COGS]:[OPERATIONAL COST]])</f>
        <v>900</v>
      </c>
      <c r="K1198" s="14">
        <f>Data_input!$F1198-Data_input!$G1198-Data_input!$H1198-Data_input!$I1198</f>
        <v>100</v>
      </c>
      <c r="L1198" s="15" t="s">
        <v>2944</v>
      </c>
      <c r="M1198" s="16" t="str">
        <f>TEXT(Table1[[#This Row],[DATE]],"mmm")</f>
        <v>May</v>
      </c>
      <c r="N1198" s="7">
        <f t="shared" si="56"/>
        <v>2022</v>
      </c>
      <c r="O1198" s="7">
        <f>IF(COUNTIF(B$4:$B1198,B1198)=1,1,0)</f>
        <v>0</v>
      </c>
      <c r="P1198" s="8" t="s">
        <v>2919</v>
      </c>
      <c r="Q1198" s="9"/>
    </row>
    <row r="1199" spans="1:17" x14ac:dyDescent="0.25">
      <c r="A1199" s="17">
        <v>44686</v>
      </c>
      <c r="B1199" s="11" t="s">
        <v>997</v>
      </c>
      <c r="C1199" s="11" t="s">
        <v>2928</v>
      </c>
      <c r="D1199" s="7">
        <v>1</v>
      </c>
      <c r="E1199" s="12">
        <f t="shared" si="54"/>
        <v>1000</v>
      </c>
      <c r="F1199" s="13">
        <f t="shared" si="55"/>
        <v>1000</v>
      </c>
      <c r="G1199" s="14">
        <f>Data_input!$F1199*IF(Data_input!$E1199&lt;3000,70%,60%)</f>
        <v>700</v>
      </c>
      <c r="H1199" s="14">
        <f>Data_input!$F1199*10%</f>
        <v>100</v>
      </c>
      <c r="I1199" s="14">
        <f>Data_input!$F1199*10%</f>
        <v>100</v>
      </c>
      <c r="J1199" s="14">
        <f>SUM(Table1[[#This Row],[COGS]:[OPERATIONAL COST]])</f>
        <v>900</v>
      </c>
      <c r="K1199" s="14">
        <f>Data_input!$F1199-Data_input!$G1199-Data_input!$H1199-Data_input!$I1199</f>
        <v>100</v>
      </c>
      <c r="L1199" s="8" t="s">
        <v>2944</v>
      </c>
      <c r="M1199" s="16" t="str">
        <f>TEXT(Table1[[#This Row],[DATE]],"mmm")</f>
        <v>May</v>
      </c>
      <c r="N1199" s="7">
        <f t="shared" si="56"/>
        <v>2022</v>
      </c>
      <c r="O1199" s="7">
        <f>IF(COUNTIF(B$4:$B1199,B1199)=1,1,0)</f>
        <v>0</v>
      </c>
      <c r="P1199" s="8" t="s">
        <v>2919</v>
      </c>
      <c r="Q1199" s="9"/>
    </row>
    <row r="1200" spans="1:17" x14ac:dyDescent="0.25">
      <c r="A1200" s="17">
        <v>44687</v>
      </c>
      <c r="B1200" s="11" t="s">
        <v>998</v>
      </c>
      <c r="C1200" s="11" t="s">
        <v>2930</v>
      </c>
      <c r="D1200" s="7">
        <v>1</v>
      </c>
      <c r="E1200" s="12">
        <f t="shared" si="54"/>
        <v>4000</v>
      </c>
      <c r="F1200" s="13">
        <f t="shared" si="55"/>
        <v>4000</v>
      </c>
      <c r="G1200" s="14">
        <f>Data_input!$F1200*IF(Data_input!$E1200&lt;3000,70%,60%)</f>
        <v>2400</v>
      </c>
      <c r="H1200" s="14">
        <f>Data_input!$F1200*10%</f>
        <v>400</v>
      </c>
      <c r="I1200" s="14">
        <f>Data_input!$F1200*10%</f>
        <v>400</v>
      </c>
      <c r="J1200" s="14">
        <f>SUM(Table1[[#This Row],[COGS]:[OPERATIONAL COST]])</f>
        <v>3200</v>
      </c>
      <c r="K1200" s="14">
        <f>Data_input!$F1200-Data_input!$G1200-Data_input!$H1200-Data_input!$I1200</f>
        <v>800</v>
      </c>
      <c r="L1200" s="15" t="s">
        <v>2945</v>
      </c>
      <c r="M1200" s="16" t="str">
        <f>TEXT(Table1[[#This Row],[DATE]],"mmm")</f>
        <v>May</v>
      </c>
      <c r="N1200" s="7">
        <f t="shared" si="56"/>
        <v>2022</v>
      </c>
      <c r="O1200" s="7">
        <f>IF(COUNTIF(B$4:$B1200,B1200)=1,1,0)</f>
        <v>1</v>
      </c>
      <c r="P1200" s="8" t="s">
        <v>2919</v>
      </c>
      <c r="Q1200" s="9"/>
    </row>
    <row r="1201" spans="1:17" x14ac:dyDescent="0.25">
      <c r="A1201" s="17">
        <v>44687</v>
      </c>
      <c r="B1201" s="11" t="s">
        <v>999</v>
      </c>
      <c r="C1201" s="11" t="s">
        <v>2920</v>
      </c>
      <c r="D1201" s="7">
        <v>2</v>
      </c>
      <c r="E1201" s="12">
        <f t="shared" si="54"/>
        <v>1000</v>
      </c>
      <c r="F1201" s="13">
        <f t="shared" si="55"/>
        <v>2000</v>
      </c>
      <c r="G1201" s="14">
        <f>Data_input!$F1201*IF(Data_input!$E1201&lt;3000,70%,60%)</f>
        <v>1400</v>
      </c>
      <c r="H1201" s="14">
        <f>Data_input!$F1201*10%</f>
        <v>200</v>
      </c>
      <c r="I1201" s="14">
        <f>Data_input!$F1201*10%</f>
        <v>200</v>
      </c>
      <c r="J1201" s="14">
        <f>SUM(Table1[[#This Row],[COGS]:[OPERATIONAL COST]])</f>
        <v>1800</v>
      </c>
      <c r="K1201" s="14">
        <f>Data_input!$F1201-Data_input!$G1201-Data_input!$H1201-Data_input!$I1201</f>
        <v>200</v>
      </c>
      <c r="L1201" s="8" t="s">
        <v>2943</v>
      </c>
      <c r="M1201" s="16" t="str">
        <f>TEXT(Table1[[#This Row],[DATE]],"mmm")</f>
        <v>May</v>
      </c>
      <c r="N1201" s="7">
        <f t="shared" si="56"/>
        <v>2022</v>
      </c>
      <c r="O1201" s="7">
        <f>IF(COUNTIF(B$4:$B1201,B1201)=1,1,0)</f>
        <v>1</v>
      </c>
      <c r="P1201" s="8" t="s">
        <v>2918</v>
      </c>
      <c r="Q1201" s="9"/>
    </row>
    <row r="1202" spans="1:17" x14ac:dyDescent="0.25">
      <c r="A1202" s="17">
        <v>44687</v>
      </c>
      <c r="B1202" s="11" t="s">
        <v>1000</v>
      </c>
      <c r="C1202" s="11" t="s">
        <v>2923</v>
      </c>
      <c r="D1202" s="7">
        <v>3</v>
      </c>
      <c r="E1202" s="12">
        <f t="shared" si="54"/>
        <v>2500</v>
      </c>
      <c r="F1202" s="13">
        <f t="shared" si="55"/>
        <v>7500</v>
      </c>
      <c r="G1202" s="14">
        <f>Data_input!$F1202*IF(Data_input!$E1202&lt;3000,70%,60%)</f>
        <v>5250</v>
      </c>
      <c r="H1202" s="14">
        <f>Data_input!$F1202*10%</f>
        <v>750</v>
      </c>
      <c r="I1202" s="14">
        <f>Data_input!$F1202*10%</f>
        <v>750</v>
      </c>
      <c r="J1202" s="14">
        <f>SUM(Table1[[#This Row],[COGS]:[OPERATIONAL COST]])</f>
        <v>6750</v>
      </c>
      <c r="K1202" s="14">
        <f>Data_input!$F1202-Data_input!$G1202-Data_input!$H1202-Data_input!$I1202</f>
        <v>750</v>
      </c>
      <c r="L1202" s="15" t="s">
        <v>2948</v>
      </c>
      <c r="M1202" s="16" t="str">
        <f>TEXT(Table1[[#This Row],[DATE]],"mmm")</f>
        <v>May</v>
      </c>
      <c r="N1202" s="7">
        <f t="shared" si="56"/>
        <v>2022</v>
      </c>
      <c r="O1202" s="7">
        <f>IF(COUNTIF(B$4:$B1202,B1202)=1,1,0)</f>
        <v>1</v>
      </c>
      <c r="P1202" s="8" t="s">
        <v>2919</v>
      </c>
      <c r="Q1202" s="9"/>
    </row>
    <row r="1203" spans="1:17" x14ac:dyDescent="0.25">
      <c r="A1203" s="17">
        <v>44687</v>
      </c>
      <c r="B1203" s="11" t="s">
        <v>1001</v>
      </c>
      <c r="C1203" s="11" t="s">
        <v>2920</v>
      </c>
      <c r="D1203" s="7">
        <v>4</v>
      </c>
      <c r="E1203" s="12">
        <f t="shared" si="54"/>
        <v>1000</v>
      </c>
      <c r="F1203" s="13">
        <f t="shared" si="55"/>
        <v>4000</v>
      </c>
      <c r="G1203" s="14">
        <f>Data_input!$F1203*IF(Data_input!$E1203&lt;3000,70%,60%)</f>
        <v>2800</v>
      </c>
      <c r="H1203" s="14">
        <f>Data_input!$F1203*10%</f>
        <v>400</v>
      </c>
      <c r="I1203" s="14">
        <f>Data_input!$F1203*10%</f>
        <v>400</v>
      </c>
      <c r="J1203" s="14">
        <f>SUM(Table1[[#This Row],[COGS]:[OPERATIONAL COST]])</f>
        <v>3600</v>
      </c>
      <c r="K1203" s="14">
        <f>Data_input!$F1203-Data_input!$G1203-Data_input!$H1203-Data_input!$I1203</f>
        <v>400</v>
      </c>
      <c r="L1203" s="8" t="s">
        <v>2944</v>
      </c>
      <c r="M1203" s="16" t="str">
        <f>TEXT(Table1[[#This Row],[DATE]],"mmm")</f>
        <v>May</v>
      </c>
      <c r="N1203" s="7">
        <f t="shared" si="56"/>
        <v>2022</v>
      </c>
      <c r="O1203" s="7">
        <f>IF(COUNTIF(B$4:$B1203,B1203)=1,1,0)</f>
        <v>1</v>
      </c>
      <c r="P1203" s="8" t="s">
        <v>2919</v>
      </c>
      <c r="Q1203" s="9"/>
    </row>
    <row r="1204" spans="1:17" x14ac:dyDescent="0.25">
      <c r="A1204" s="17">
        <v>44687</v>
      </c>
      <c r="B1204" s="11" t="s">
        <v>1002</v>
      </c>
      <c r="C1204" s="11" t="s">
        <v>2923</v>
      </c>
      <c r="D1204" s="7">
        <v>6</v>
      </c>
      <c r="E1204" s="12">
        <f t="shared" si="54"/>
        <v>2500</v>
      </c>
      <c r="F1204" s="13">
        <f t="shared" si="55"/>
        <v>15000</v>
      </c>
      <c r="G1204" s="14">
        <f>Data_input!$F1204*IF(Data_input!$E1204&lt;3000,70%,60%)</f>
        <v>10500</v>
      </c>
      <c r="H1204" s="14">
        <f>Data_input!$F1204*10%</f>
        <v>1500</v>
      </c>
      <c r="I1204" s="14">
        <f>Data_input!$F1204*10%</f>
        <v>1500</v>
      </c>
      <c r="J1204" s="14">
        <f>SUM(Table1[[#This Row],[COGS]:[OPERATIONAL COST]])</f>
        <v>13500</v>
      </c>
      <c r="K1204" s="14">
        <f>Data_input!$F1204-Data_input!$G1204-Data_input!$H1204-Data_input!$I1204</f>
        <v>1500</v>
      </c>
      <c r="L1204" s="15" t="s">
        <v>2945</v>
      </c>
      <c r="M1204" s="16" t="str">
        <f>TEXT(Table1[[#This Row],[DATE]],"mmm")</f>
        <v>May</v>
      </c>
      <c r="N1204" s="7">
        <f t="shared" si="56"/>
        <v>2022</v>
      </c>
      <c r="O1204" s="7">
        <f>IF(COUNTIF(B$4:$B1204,B1204)=1,1,0)</f>
        <v>1</v>
      </c>
      <c r="P1204" s="8" t="s">
        <v>2919</v>
      </c>
      <c r="Q1204" s="9"/>
    </row>
    <row r="1205" spans="1:17" x14ac:dyDescent="0.25">
      <c r="A1205" s="17">
        <v>44687</v>
      </c>
      <c r="B1205" s="11" t="s">
        <v>1003</v>
      </c>
      <c r="C1205" s="11" t="s">
        <v>2930</v>
      </c>
      <c r="D1205" s="7">
        <v>1</v>
      </c>
      <c r="E1205" s="12">
        <f t="shared" si="54"/>
        <v>4000</v>
      </c>
      <c r="F1205" s="13">
        <f t="shared" si="55"/>
        <v>4000</v>
      </c>
      <c r="G1205" s="14">
        <f>Data_input!$F1205*IF(Data_input!$E1205&lt;3000,70%,60%)</f>
        <v>2400</v>
      </c>
      <c r="H1205" s="14">
        <f>Data_input!$F1205*10%</f>
        <v>400</v>
      </c>
      <c r="I1205" s="14">
        <f>Data_input!$F1205*10%</f>
        <v>400</v>
      </c>
      <c r="J1205" s="14">
        <f>SUM(Table1[[#This Row],[COGS]:[OPERATIONAL COST]])</f>
        <v>3200</v>
      </c>
      <c r="K1205" s="14">
        <f>Data_input!$F1205-Data_input!$G1205-Data_input!$H1205-Data_input!$I1205</f>
        <v>800</v>
      </c>
      <c r="L1205" s="8" t="s">
        <v>2943</v>
      </c>
      <c r="M1205" s="16" t="str">
        <f>TEXT(Table1[[#This Row],[DATE]],"mmm")</f>
        <v>May</v>
      </c>
      <c r="N1205" s="7">
        <f t="shared" si="56"/>
        <v>2022</v>
      </c>
      <c r="O1205" s="7">
        <f>IF(COUNTIF(B$4:$B1205,B1205)=1,1,0)</f>
        <v>1</v>
      </c>
      <c r="P1205" s="8" t="s">
        <v>2919</v>
      </c>
      <c r="Q1205" s="9"/>
    </row>
    <row r="1206" spans="1:17" x14ac:dyDescent="0.25">
      <c r="A1206" s="17">
        <v>44687</v>
      </c>
      <c r="B1206" s="11" t="s">
        <v>1004</v>
      </c>
      <c r="C1206" s="11" t="s">
        <v>2924</v>
      </c>
      <c r="D1206" s="7">
        <v>9</v>
      </c>
      <c r="E1206" s="12">
        <f t="shared" si="54"/>
        <v>3500</v>
      </c>
      <c r="F1206" s="13">
        <f t="shared" si="55"/>
        <v>31500</v>
      </c>
      <c r="G1206" s="14">
        <f>Data_input!$F1206*IF(Data_input!$E1206&lt;3000,70%,60%)</f>
        <v>18900</v>
      </c>
      <c r="H1206" s="14">
        <f>Data_input!$F1206*10%</f>
        <v>3150</v>
      </c>
      <c r="I1206" s="14">
        <f>Data_input!$F1206*10%</f>
        <v>3150</v>
      </c>
      <c r="J1206" s="14">
        <f>SUM(Table1[[#This Row],[COGS]:[OPERATIONAL COST]])</f>
        <v>25200</v>
      </c>
      <c r="K1206" s="14">
        <f>Data_input!$F1206-Data_input!$G1206-Data_input!$H1206-Data_input!$I1206</f>
        <v>6300</v>
      </c>
      <c r="L1206" s="15" t="s">
        <v>2948</v>
      </c>
      <c r="M1206" s="16" t="str">
        <f>TEXT(Table1[[#This Row],[DATE]],"mmm")</f>
        <v>May</v>
      </c>
      <c r="N1206" s="7">
        <f t="shared" si="56"/>
        <v>2022</v>
      </c>
      <c r="O1206" s="7">
        <f>IF(COUNTIF(B$4:$B1206,B1206)=1,1,0)</f>
        <v>1</v>
      </c>
      <c r="P1206" s="8" t="s">
        <v>2919</v>
      </c>
      <c r="Q1206" s="9"/>
    </row>
    <row r="1207" spans="1:17" x14ac:dyDescent="0.25">
      <c r="A1207" s="17">
        <v>44687</v>
      </c>
      <c r="B1207" s="11" t="s">
        <v>1005</v>
      </c>
      <c r="C1207" s="11" t="s">
        <v>2925</v>
      </c>
      <c r="D1207" s="7">
        <v>10</v>
      </c>
      <c r="E1207" s="12">
        <f t="shared" si="54"/>
        <v>1200</v>
      </c>
      <c r="F1207" s="13">
        <f t="shared" si="55"/>
        <v>12000</v>
      </c>
      <c r="G1207" s="14">
        <f>Data_input!$F1207*IF(Data_input!$E1207&lt;3000,70%,60%)</f>
        <v>8400</v>
      </c>
      <c r="H1207" s="14">
        <f>Data_input!$F1207*10%</f>
        <v>1200</v>
      </c>
      <c r="I1207" s="14">
        <f>Data_input!$F1207*10%</f>
        <v>1200</v>
      </c>
      <c r="J1207" s="14">
        <f>SUM(Table1[[#This Row],[COGS]:[OPERATIONAL COST]])</f>
        <v>10800</v>
      </c>
      <c r="K1207" s="14">
        <f>Data_input!$F1207-Data_input!$G1207-Data_input!$H1207-Data_input!$I1207</f>
        <v>1200</v>
      </c>
      <c r="L1207" s="8" t="s">
        <v>2944</v>
      </c>
      <c r="M1207" s="16" t="str">
        <f>TEXT(Table1[[#This Row],[DATE]],"mmm")</f>
        <v>May</v>
      </c>
      <c r="N1207" s="7">
        <f t="shared" si="56"/>
        <v>2022</v>
      </c>
      <c r="O1207" s="7">
        <f>IF(COUNTIF(B$4:$B1207,B1207)=1,1,0)</f>
        <v>1</v>
      </c>
      <c r="P1207" s="8" t="s">
        <v>2918</v>
      </c>
      <c r="Q1207" s="9"/>
    </row>
    <row r="1208" spans="1:17" x14ac:dyDescent="0.25">
      <c r="A1208" s="17">
        <v>44688</v>
      </c>
      <c r="B1208" s="11" t="s">
        <v>1006</v>
      </c>
      <c r="C1208" s="11" t="s">
        <v>2926</v>
      </c>
      <c r="D1208" s="7">
        <v>12</v>
      </c>
      <c r="E1208" s="12">
        <f t="shared" si="54"/>
        <v>450</v>
      </c>
      <c r="F1208" s="13">
        <f t="shared" si="55"/>
        <v>5400</v>
      </c>
      <c r="G1208" s="14">
        <f>Data_input!$F1208*IF(Data_input!$E1208&lt;3000,70%,60%)</f>
        <v>3779.9999999999995</v>
      </c>
      <c r="H1208" s="14">
        <f>Data_input!$F1208*10%</f>
        <v>540</v>
      </c>
      <c r="I1208" s="14">
        <f>Data_input!$F1208*10%</f>
        <v>540</v>
      </c>
      <c r="J1208" s="14">
        <f>SUM(Table1[[#This Row],[COGS]:[OPERATIONAL COST]])</f>
        <v>4860</v>
      </c>
      <c r="K1208" s="14">
        <f>Data_input!$F1208-Data_input!$G1208-Data_input!$H1208-Data_input!$I1208</f>
        <v>540.00000000000045</v>
      </c>
      <c r="L1208" s="15" t="s">
        <v>2948</v>
      </c>
      <c r="M1208" s="16" t="str">
        <f>TEXT(Table1[[#This Row],[DATE]],"mmm")</f>
        <v>May</v>
      </c>
      <c r="N1208" s="7">
        <f t="shared" si="56"/>
        <v>2022</v>
      </c>
      <c r="O1208" s="7">
        <f>IF(COUNTIF(B$4:$B1208,B1208)=1,1,0)</f>
        <v>1</v>
      </c>
      <c r="P1208" s="8" t="s">
        <v>2919</v>
      </c>
      <c r="Q1208" s="9"/>
    </row>
    <row r="1209" spans="1:17" x14ac:dyDescent="0.25">
      <c r="A1209" s="17">
        <v>44688</v>
      </c>
      <c r="B1209" s="11" t="s">
        <v>1007</v>
      </c>
      <c r="C1209" s="11" t="s">
        <v>2920</v>
      </c>
      <c r="D1209" s="7">
        <v>5</v>
      </c>
      <c r="E1209" s="12">
        <f t="shared" si="54"/>
        <v>1000</v>
      </c>
      <c r="F1209" s="13">
        <f t="shared" si="55"/>
        <v>5000</v>
      </c>
      <c r="G1209" s="14">
        <f>Data_input!$F1209*IF(Data_input!$E1209&lt;3000,70%,60%)</f>
        <v>3500</v>
      </c>
      <c r="H1209" s="14">
        <f>Data_input!$F1209*10%</f>
        <v>500</v>
      </c>
      <c r="I1209" s="14">
        <f>Data_input!$F1209*10%</f>
        <v>500</v>
      </c>
      <c r="J1209" s="14">
        <f>SUM(Table1[[#This Row],[COGS]:[OPERATIONAL COST]])</f>
        <v>4500</v>
      </c>
      <c r="K1209" s="14">
        <f>Data_input!$F1209-Data_input!$G1209-Data_input!$H1209-Data_input!$I1209</f>
        <v>500</v>
      </c>
      <c r="L1209" s="8" t="s">
        <v>2944</v>
      </c>
      <c r="M1209" s="16" t="str">
        <f>TEXT(Table1[[#This Row],[DATE]],"mmm")</f>
        <v>May</v>
      </c>
      <c r="N1209" s="7">
        <f t="shared" si="56"/>
        <v>2022</v>
      </c>
      <c r="O1209" s="7">
        <f>IF(COUNTIF(B$4:$B1209,B1209)=1,1,0)</f>
        <v>1</v>
      </c>
      <c r="P1209" s="8" t="s">
        <v>2918</v>
      </c>
      <c r="Q1209" s="9"/>
    </row>
    <row r="1210" spans="1:17" x14ac:dyDescent="0.25">
      <c r="A1210" s="17">
        <v>44688</v>
      </c>
      <c r="B1210" s="11" t="s">
        <v>1008</v>
      </c>
      <c r="C1210" s="11" t="s">
        <v>2930</v>
      </c>
      <c r="D1210" s="7">
        <v>1</v>
      </c>
      <c r="E1210" s="12">
        <f t="shared" si="54"/>
        <v>4000</v>
      </c>
      <c r="F1210" s="13">
        <f t="shared" si="55"/>
        <v>4000</v>
      </c>
      <c r="G1210" s="14">
        <f>Data_input!$F1210*IF(Data_input!$E1210&lt;3000,70%,60%)</f>
        <v>2400</v>
      </c>
      <c r="H1210" s="14">
        <f>Data_input!$F1210*10%</f>
        <v>400</v>
      </c>
      <c r="I1210" s="14">
        <f>Data_input!$F1210*10%</f>
        <v>400</v>
      </c>
      <c r="J1210" s="14">
        <f>SUM(Table1[[#This Row],[COGS]:[OPERATIONAL COST]])</f>
        <v>3200</v>
      </c>
      <c r="K1210" s="14">
        <f>Data_input!$F1210-Data_input!$G1210-Data_input!$H1210-Data_input!$I1210</f>
        <v>800</v>
      </c>
      <c r="L1210" s="15" t="s">
        <v>2946</v>
      </c>
      <c r="M1210" s="16" t="str">
        <f>TEXT(Table1[[#This Row],[DATE]],"mmm")</f>
        <v>May</v>
      </c>
      <c r="N1210" s="7">
        <f t="shared" si="56"/>
        <v>2022</v>
      </c>
      <c r="O1210" s="7">
        <f>IF(COUNTIF(B$4:$B1210,B1210)=1,1,0)</f>
        <v>1</v>
      </c>
      <c r="P1210" s="8" t="s">
        <v>2919</v>
      </c>
      <c r="Q1210" s="9"/>
    </row>
    <row r="1211" spans="1:17" x14ac:dyDescent="0.25">
      <c r="A1211" s="17">
        <v>44688</v>
      </c>
      <c r="B1211" s="11" t="s">
        <v>1009</v>
      </c>
      <c r="C1211" s="11" t="s">
        <v>2923</v>
      </c>
      <c r="D1211" s="7">
        <v>1</v>
      </c>
      <c r="E1211" s="12">
        <f t="shared" si="54"/>
        <v>2500</v>
      </c>
      <c r="F1211" s="13">
        <f t="shared" si="55"/>
        <v>2500</v>
      </c>
      <c r="G1211" s="14">
        <f>Data_input!$F1211*IF(Data_input!$E1211&lt;3000,70%,60%)</f>
        <v>1750</v>
      </c>
      <c r="H1211" s="14">
        <f>Data_input!$F1211*10%</f>
        <v>250</v>
      </c>
      <c r="I1211" s="14">
        <f>Data_input!$F1211*10%</f>
        <v>250</v>
      </c>
      <c r="J1211" s="14">
        <f>SUM(Table1[[#This Row],[COGS]:[OPERATIONAL COST]])</f>
        <v>2250</v>
      </c>
      <c r="K1211" s="14">
        <f>Data_input!$F1211-Data_input!$G1211-Data_input!$H1211-Data_input!$I1211</f>
        <v>250</v>
      </c>
      <c r="L1211" s="8" t="s">
        <v>2947</v>
      </c>
      <c r="M1211" s="16" t="str">
        <f>TEXT(Table1[[#This Row],[DATE]],"mmm")</f>
        <v>May</v>
      </c>
      <c r="N1211" s="7">
        <f t="shared" si="56"/>
        <v>2022</v>
      </c>
      <c r="O1211" s="7">
        <f>IF(COUNTIF(B$4:$B1211,B1211)=1,1,0)</f>
        <v>1</v>
      </c>
      <c r="P1211" s="8" t="s">
        <v>2918</v>
      </c>
      <c r="Q1211" s="9"/>
    </row>
    <row r="1212" spans="1:17" x14ac:dyDescent="0.25">
      <c r="A1212" s="17">
        <v>44688</v>
      </c>
      <c r="B1212" s="11" t="s">
        <v>1010</v>
      </c>
      <c r="C1212" s="11" t="s">
        <v>2924</v>
      </c>
      <c r="D1212" s="7">
        <v>1</v>
      </c>
      <c r="E1212" s="12">
        <f t="shared" si="54"/>
        <v>3500</v>
      </c>
      <c r="F1212" s="13">
        <f t="shared" si="55"/>
        <v>3500</v>
      </c>
      <c r="G1212" s="14">
        <f>Data_input!$F1212*IF(Data_input!$E1212&lt;3000,70%,60%)</f>
        <v>2100</v>
      </c>
      <c r="H1212" s="14">
        <f>Data_input!$F1212*10%</f>
        <v>350</v>
      </c>
      <c r="I1212" s="14">
        <f>Data_input!$F1212*10%</f>
        <v>350</v>
      </c>
      <c r="J1212" s="14">
        <f>SUM(Table1[[#This Row],[COGS]:[OPERATIONAL COST]])</f>
        <v>2800</v>
      </c>
      <c r="K1212" s="14">
        <f>Data_input!$F1212-Data_input!$G1212-Data_input!$H1212-Data_input!$I1212</f>
        <v>700</v>
      </c>
      <c r="L1212" s="15" t="s">
        <v>2945</v>
      </c>
      <c r="M1212" s="16" t="str">
        <f>TEXT(Table1[[#This Row],[DATE]],"mmm")</f>
        <v>May</v>
      </c>
      <c r="N1212" s="7">
        <f t="shared" si="56"/>
        <v>2022</v>
      </c>
      <c r="O1212" s="7">
        <f>IF(COUNTIF(B$4:$B1212,B1212)=1,1,0)</f>
        <v>1</v>
      </c>
      <c r="P1212" s="8" t="s">
        <v>2919</v>
      </c>
      <c r="Q1212" s="9"/>
    </row>
    <row r="1213" spans="1:17" x14ac:dyDescent="0.25">
      <c r="A1213" s="17">
        <v>44688</v>
      </c>
      <c r="B1213" s="11" t="s">
        <v>1011</v>
      </c>
      <c r="C1213" s="11" t="s">
        <v>2928</v>
      </c>
      <c r="D1213" s="7">
        <v>2</v>
      </c>
      <c r="E1213" s="12">
        <f t="shared" si="54"/>
        <v>1000</v>
      </c>
      <c r="F1213" s="13">
        <f t="shared" si="55"/>
        <v>2000</v>
      </c>
      <c r="G1213" s="14">
        <f>Data_input!$F1213*IF(Data_input!$E1213&lt;3000,70%,60%)</f>
        <v>1400</v>
      </c>
      <c r="H1213" s="14">
        <f>Data_input!$F1213*10%</f>
        <v>200</v>
      </c>
      <c r="I1213" s="14">
        <f>Data_input!$F1213*10%</f>
        <v>200</v>
      </c>
      <c r="J1213" s="14">
        <f>SUM(Table1[[#This Row],[COGS]:[OPERATIONAL COST]])</f>
        <v>1800</v>
      </c>
      <c r="K1213" s="14">
        <f>Data_input!$F1213-Data_input!$G1213-Data_input!$H1213-Data_input!$I1213</f>
        <v>200</v>
      </c>
      <c r="L1213" s="8" t="s">
        <v>2943</v>
      </c>
      <c r="M1213" s="16" t="str">
        <f>TEXT(Table1[[#This Row],[DATE]],"mmm")</f>
        <v>May</v>
      </c>
      <c r="N1213" s="7">
        <f t="shared" si="56"/>
        <v>2022</v>
      </c>
      <c r="O1213" s="7">
        <f>IF(COUNTIF(B$4:$B1213,B1213)=1,1,0)</f>
        <v>1</v>
      </c>
      <c r="P1213" s="8" t="s">
        <v>2919</v>
      </c>
      <c r="Q1213" s="9"/>
    </row>
    <row r="1214" spans="1:17" x14ac:dyDescent="0.25">
      <c r="A1214" s="17">
        <v>44688</v>
      </c>
      <c r="B1214" s="11" t="s">
        <v>1012</v>
      </c>
      <c r="C1214" s="11" t="s">
        <v>2926</v>
      </c>
      <c r="D1214" s="7">
        <v>5</v>
      </c>
      <c r="E1214" s="12">
        <f t="shared" si="54"/>
        <v>450</v>
      </c>
      <c r="F1214" s="13">
        <f t="shared" si="55"/>
        <v>2250</v>
      </c>
      <c r="G1214" s="14">
        <f>Data_input!$F1214*IF(Data_input!$E1214&lt;3000,70%,60%)</f>
        <v>1575</v>
      </c>
      <c r="H1214" s="14">
        <f>Data_input!$F1214*10%</f>
        <v>225</v>
      </c>
      <c r="I1214" s="14">
        <f>Data_input!$F1214*10%</f>
        <v>225</v>
      </c>
      <c r="J1214" s="14">
        <f>SUM(Table1[[#This Row],[COGS]:[OPERATIONAL COST]])</f>
        <v>2025</v>
      </c>
      <c r="K1214" s="14">
        <f>Data_input!$F1214-Data_input!$G1214-Data_input!$H1214-Data_input!$I1214</f>
        <v>225</v>
      </c>
      <c r="L1214" s="15" t="s">
        <v>2948</v>
      </c>
      <c r="M1214" s="16" t="str">
        <f>TEXT(Table1[[#This Row],[DATE]],"mmm")</f>
        <v>May</v>
      </c>
      <c r="N1214" s="7">
        <f t="shared" si="56"/>
        <v>2022</v>
      </c>
      <c r="O1214" s="7">
        <f>IF(COUNTIF(B$4:$B1214,B1214)=1,1,0)</f>
        <v>1</v>
      </c>
      <c r="P1214" s="8" t="s">
        <v>2918</v>
      </c>
      <c r="Q1214" s="9"/>
    </row>
    <row r="1215" spans="1:17" x14ac:dyDescent="0.25">
      <c r="A1215" s="17">
        <v>44688</v>
      </c>
      <c r="B1215" s="11" t="s">
        <v>1013</v>
      </c>
      <c r="C1215" s="11" t="s">
        <v>2927</v>
      </c>
      <c r="D1215" s="7">
        <v>7</v>
      </c>
      <c r="E1215" s="12">
        <f t="shared" si="54"/>
        <v>500</v>
      </c>
      <c r="F1215" s="13">
        <f t="shared" si="55"/>
        <v>3500</v>
      </c>
      <c r="G1215" s="14">
        <f>Data_input!$F1215*IF(Data_input!$E1215&lt;3000,70%,60%)</f>
        <v>2450</v>
      </c>
      <c r="H1215" s="14">
        <f>Data_input!$F1215*10%</f>
        <v>350</v>
      </c>
      <c r="I1215" s="14">
        <f>Data_input!$F1215*10%</f>
        <v>350</v>
      </c>
      <c r="J1215" s="14">
        <f>SUM(Table1[[#This Row],[COGS]:[OPERATIONAL COST]])</f>
        <v>3150</v>
      </c>
      <c r="K1215" s="14">
        <f>Data_input!$F1215-Data_input!$G1215-Data_input!$H1215-Data_input!$I1215</f>
        <v>350</v>
      </c>
      <c r="L1215" s="8" t="s">
        <v>2944</v>
      </c>
      <c r="M1215" s="16" t="str">
        <f>TEXT(Table1[[#This Row],[DATE]],"mmm")</f>
        <v>May</v>
      </c>
      <c r="N1215" s="7">
        <f t="shared" si="56"/>
        <v>2022</v>
      </c>
      <c r="O1215" s="7">
        <f>IF(COUNTIF(B$4:$B1215,B1215)=1,1,0)</f>
        <v>1</v>
      </c>
      <c r="P1215" s="8" t="s">
        <v>2919</v>
      </c>
      <c r="Q1215" s="9"/>
    </row>
    <row r="1216" spans="1:17" x14ac:dyDescent="0.25">
      <c r="A1216" s="17">
        <v>44688</v>
      </c>
      <c r="B1216" s="11" t="s">
        <v>1013</v>
      </c>
      <c r="C1216" s="11" t="s">
        <v>2927</v>
      </c>
      <c r="D1216" s="7">
        <v>8</v>
      </c>
      <c r="E1216" s="12">
        <f t="shared" si="54"/>
        <v>500</v>
      </c>
      <c r="F1216" s="13">
        <f t="shared" si="55"/>
        <v>4000</v>
      </c>
      <c r="G1216" s="14">
        <f>Data_input!$F1216*IF(Data_input!$E1216&lt;3000,70%,60%)</f>
        <v>2800</v>
      </c>
      <c r="H1216" s="14">
        <f>Data_input!$F1216*10%</f>
        <v>400</v>
      </c>
      <c r="I1216" s="14">
        <f>Data_input!$F1216*10%</f>
        <v>400</v>
      </c>
      <c r="J1216" s="14">
        <f>SUM(Table1[[#This Row],[COGS]:[OPERATIONAL COST]])</f>
        <v>3600</v>
      </c>
      <c r="K1216" s="14">
        <f>Data_input!$F1216-Data_input!$G1216-Data_input!$H1216-Data_input!$I1216</f>
        <v>400</v>
      </c>
      <c r="L1216" s="15" t="s">
        <v>2944</v>
      </c>
      <c r="M1216" s="16" t="str">
        <f>TEXT(Table1[[#This Row],[DATE]],"mmm")</f>
        <v>May</v>
      </c>
      <c r="N1216" s="7">
        <f t="shared" si="56"/>
        <v>2022</v>
      </c>
      <c r="O1216" s="7">
        <f>IF(COUNTIF(B$4:$B1216,B1216)=1,1,0)</f>
        <v>0</v>
      </c>
      <c r="P1216" s="8" t="s">
        <v>2919</v>
      </c>
      <c r="Q1216" s="9"/>
    </row>
    <row r="1217" spans="1:17" x14ac:dyDescent="0.25">
      <c r="A1217" s="17">
        <v>44688</v>
      </c>
      <c r="B1217" s="11" t="s">
        <v>1013</v>
      </c>
      <c r="C1217" s="11" t="s">
        <v>2920</v>
      </c>
      <c r="D1217" s="7">
        <v>1</v>
      </c>
      <c r="E1217" s="12">
        <f t="shared" si="54"/>
        <v>1000</v>
      </c>
      <c r="F1217" s="13">
        <f t="shared" si="55"/>
        <v>1000</v>
      </c>
      <c r="G1217" s="14">
        <f>Data_input!$F1217*IF(Data_input!$E1217&lt;3000,70%,60%)</f>
        <v>700</v>
      </c>
      <c r="H1217" s="14">
        <f>Data_input!$F1217*10%</f>
        <v>100</v>
      </c>
      <c r="I1217" s="14">
        <f>Data_input!$F1217*10%</f>
        <v>100</v>
      </c>
      <c r="J1217" s="14">
        <f>SUM(Table1[[#This Row],[COGS]:[OPERATIONAL COST]])</f>
        <v>900</v>
      </c>
      <c r="K1217" s="14">
        <f>Data_input!$F1217-Data_input!$G1217-Data_input!$H1217-Data_input!$I1217</f>
        <v>100</v>
      </c>
      <c r="L1217" s="8" t="s">
        <v>2944</v>
      </c>
      <c r="M1217" s="16" t="str">
        <f>TEXT(Table1[[#This Row],[DATE]],"mmm")</f>
        <v>May</v>
      </c>
      <c r="N1217" s="7">
        <f t="shared" si="56"/>
        <v>2022</v>
      </c>
      <c r="O1217" s="7">
        <f>IF(COUNTIF(B$4:$B1217,B1217)=1,1,0)</f>
        <v>0</v>
      </c>
      <c r="P1217" s="8" t="s">
        <v>2919</v>
      </c>
      <c r="Q1217" s="9"/>
    </row>
    <row r="1218" spans="1:17" x14ac:dyDescent="0.25">
      <c r="A1218" s="17">
        <v>44688</v>
      </c>
      <c r="B1218" s="11" t="s">
        <v>1013</v>
      </c>
      <c r="C1218" s="11" t="s">
        <v>2924</v>
      </c>
      <c r="D1218" s="7">
        <v>1</v>
      </c>
      <c r="E1218" s="12">
        <f t="shared" si="54"/>
        <v>3500</v>
      </c>
      <c r="F1218" s="13">
        <f t="shared" si="55"/>
        <v>3500</v>
      </c>
      <c r="G1218" s="14">
        <f>Data_input!$F1218*IF(Data_input!$E1218&lt;3000,70%,60%)</f>
        <v>2100</v>
      </c>
      <c r="H1218" s="14">
        <f>Data_input!$F1218*10%</f>
        <v>350</v>
      </c>
      <c r="I1218" s="14">
        <f>Data_input!$F1218*10%</f>
        <v>350</v>
      </c>
      <c r="J1218" s="14">
        <f>SUM(Table1[[#This Row],[COGS]:[OPERATIONAL COST]])</f>
        <v>2800</v>
      </c>
      <c r="K1218" s="14">
        <f>Data_input!$F1218-Data_input!$G1218-Data_input!$H1218-Data_input!$I1218</f>
        <v>700</v>
      </c>
      <c r="L1218" s="15" t="s">
        <v>2944</v>
      </c>
      <c r="M1218" s="16" t="str">
        <f>TEXT(Table1[[#This Row],[DATE]],"mmm")</f>
        <v>May</v>
      </c>
      <c r="N1218" s="7">
        <f t="shared" si="56"/>
        <v>2022</v>
      </c>
      <c r="O1218" s="7">
        <f>IF(COUNTIF(B$4:$B1218,B1218)=1,1,0)</f>
        <v>0</v>
      </c>
      <c r="P1218" s="8" t="s">
        <v>2919</v>
      </c>
      <c r="Q1218" s="9"/>
    </row>
    <row r="1219" spans="1:17" x14ac:dyDescent="0.25">
      <c r="A1219" s="17">
        <v>44688</v>
      </c>
      <c r="B1219" s="11" t="s">
        <v>1013</v>
      </c>
      <c r="C1219" s="11" t="s">
        <v>2923</v>
      </c>
      <c r="D1219" s="7">
        <v>2</v>
      </c>
      <c r="E1219" s="12">
        <f t="shared" si="54"/>
        <v>2500</v>
      </c>
      <c r="F1219" s="13">
        <f t="shared" si="55"/>
        <v>5000</v>
      </c>
      <c r="G1219" s="14">
        <f>Data_input!$F1219*IF(Data_input!$E1219&lt;3000,70%,60%)</f>
        <v>3500</v>
      </c>
      <c r="H1219" s="14">
        <f>Data_input!$F1219*10%</f>
        <v>500</v>
      </c>
      <c r="I1219" s="14">
        <f>Data_input!$F1219*10%</f>
        <v>500</v>
      </c>
      <c r="J1219" s="14">
        <f>SUM(Table1[[#This Row],[COGS]:[OPERATIONAL COST]])</f>
        <v>4500</v>
      </c>
      <c r="K1219" s="14">
        <f>Data_input!$F1219-Data_input!$G1219-Data_input!$H1219-Data_input!$I1219</f>
        <v>500</v>
      </c>
      <c r="L1219" s="8" t="s">
        <v>2944</v>
      </c>
      <c r="M1219" s="16" t="str">
        <f>TEXT(Table1[[#This Row],[DATE]],"mmm")</f>
        <v>May</v>
      </c>
      <c r="N1219" s="7">
        <f t="shared" si="56"/>
        <v>2022</v>
      </c>
      <c r="O1219" s="7">
        <f>IF(COUNTIF(B$4:$B1219,B1219)=1,1,0)</f>
        <v>0</v>
      </c>
      <c r="P1219" s="8" t="s">
        <v>2919</v>
      </c>
      <c r="Q1219" s="9"/>
    </row>
    <row r="1220" spans="1:17" x14ac:dyDescent="0.25">
      <c r="A1220" s="17">
        <v>44688</v>
      </c>
      <c r="B1220" s="11" t="s">
        <v>1013</v>
      </c>
      <c r="C1220" s="11" t="s">
        <v>2929</v>
      </c>
      <c r="D1220" s="7">
        <v>3</v>
      </c>
      <c r="E1220" s="12">
        <f t="shared" ref="E1220:E1283" si="57">VLOOKUP(C1220,$R$4:$S$12,2,FALSE)</f>
        <v>3200</v>
      </c>
      <c r="F1220" s="13">
        <f t="shared" ref="F1220:F1283" si="58">D1220*E1220</f>
        <v>9600</v>
      </c>
      <c r="G1220" s="14">
        <f>Data_input!$F1220*IF(Data_input!$E1220&lt;3000,70%,60%)</f>
        <v>5760</v>
      </c>
      <c r="H1220" s="14">
        <f>Data_input!$F1220*10%</f>
        <v>960</v>
      </c>
      <c r="I1220" s="14">
        <f>Data_input!$F1220*10%</f>
        <v>960</v>
      </c>
      <c r="J1220" s="14">
        <f>SUM(Table1[[#This Row],[COGS]:[OPERATIONAL COST]])</f>
        <v>7680</v>
      </c>
      <c r="K1220" s="14">
        <f>Data_input!$F1220-Data_input!$G1220-Data_input!$H1220-Data_input!$I1220</f>
        <v>1920</v>
      </c>
      <c r="L1220" s="15" t="s">
        <v>2944</v>
      </c>
      <c r="M1220" s="16" t="str">
        <f>TEXT(Table1[[#This Row],[DATE]],"mmm")</f>
        <v>May</v>
      </c>
      <c r="N1220" s="7">
        <f t="shared" ref="N1220:N1283" si="59">YEAR(A1220)</f>
        <v>2022</v>
      </c>
      <c r="O1220" s="7">
        <f>IF(COUNTIF(B$4:$B1220,B1220)=1,1,0)</f>
        <v>0</v>
      </c>
      <c r="P1220" s="8" t="s">
        <v>2919</v>
      </c>
      <c r="Q1220" s="9"/>
    </row>
    <row r="1221" spans="1:17" x14ac:dyDescent="0.25">
      <c r="A1221" s="17">
        <v>44688</v>
      </c>
      <c r="B1221" s="11" t="s">
        <v>1013</v>
      </c>
      <c r="C1221" s="11" t="s">
        <v>2929</v>
      </c>
      <c r="D1221" s="7">
        <v>4</v>
      </c>
      <c r="E1221" s="12">
        <f t="shared" si="57"/>
        <v>3200</v>
      </c>
      <c r="F1221" s="13">
        <f t="shared" si="58"/>
        <v>12800</v>
      </c>
      <c r="G1221" s="14">
        <f>Data_input!$F1221*IF(Data_input!$E1221&lt;3000,70%,60%)</f>
        <v>7680</v>
      </c>
      <c r="H1221" s="14">
        <f>Data_input!$F1221*10%</f>
        <v>1280</v>
      </c>
      <c r="I1221" s="14">
        <f>Data_input!$F1221*10%</f>
        <v>1280</v>
      </c>
      <c r="J1221" s="14">
        <f>SUM(Table1[[#This Row],[COGS]:[OPERATIONAL COST]])</f>
        <v>10240</v>
      </c>
      <c r="K1221" s="14">
        <f>Data_input!$F1221-Data_input!$G1221-Data_input!$H1221-Data_input!$I1221</f>
        <v>2560</v>
      </c>
      <c r="L1221" s="8" t="s">
        <v>2944</v>
      </c>
      <c r="M1221" s="16" t="str">
        <f>TEXT(Table1[[#This Row],[DATE]],"mmm")</f>
        <v>May</v>
      </c>
      <c r="N1221" s="7">
        <f t="shared" si="59"/>
        <v>2022</v>
      </c>
      <c r="O1221" s="7">
        <f>IF(COUNTIF(B$4:$B1221,B1221)=1,1,0)</f>
        <v>0</v>
      </c>
      <c r="P1221" s="8" t="s">
        <v>2919</v>
      </c>
      <c r="Q1221" s="9"/>
    </row>
    <row r="1222" spans="1:17" x14ac:dyDescent="0.25">
      <c r="A1222" s="17">
        <v>44688</v>
      </c>
      <c r="B1222" s="11" t="s">
        <v>1014</v>
      </c>
      <c r="C1222" s="11" t="s">
        <v>2924</v>
      </c>
      <c r="D1222" s="7">
        <v>4</v>
      </c>
      <c r="E1222" s="12">
        <f t="shared" si="57"/>
        <v>3500</v>
      </c>
      <c r="F1222" s="13">
        <f t="shared" si="58"/>
        <v>14000</v>
      </c>
      <c r="G1222" s="14">
        <f>Data_input!$F1222*IF(Data_input!$E1222&lt;3000,70%,60%)</f>
        <v>8400</v>
      </c>
      <c r="H1222" s="14">
        <f>Data_input!$F1222*10%</f>
        <v>1400</v>
      </c>
      <c r="I1222" s="14">
        <f>Data_input!$F1222*10%</f>
        <v>1400</v>
      </c>
      <c r="J1222" s="14">
        <f>SUM(Table1[[#This Row],[COGS]:[OPERATIONAL COST]])</f>
        <v>11200</v>
      </c>
      <c r="K1222" s="14">
        <f>Data_input!$F1222-Data_input!$G1222-Data_input!$H1222-Data_input!$I1222</f>
        <v>2800</v>
      </c>
      <c r="L1222" s="15" t="s">
        <v>2948</v>
      </c>
      <c r="M1222" s="16" t="str">
        <f>TEXT(Table1[[#This Row],[DATE]],"mmm")</f>
        <v>May</v>
      </c>
      <c r="N1222" s="7">
        <f t="shared" si="59"/>
        <v>2022</v>
      </c>
      <c r="O1222" s="7">
        <f>IF(COUNTIF(B$4:$B1222,B1222)=1,1,0)</f>
        <v>1</v>
      </c>
      <c r="P1222" s="8" t="s">
        <v>2918</v>
      </c>
      <c r="Q1222" s="9"/>
    </row>
    <row r="1223" spans="1:17" x14ac:dyDescent="0.25">
      <c r="A1223" s="17">
        <v>44689</v>
      </c>
      <c r="B1223" s="11" t="s">
        <v>1014</v>
      </c>
      <c r="C1223" s="11" t="s">
        <v>2927</v>
      </c>
      <c r="D1223" s="7">
        <v>1</v>
      </c>
      <c r="E1223" s="12">
        <f t="shared" si="57"/>
        <v>500</v>
      </c>
      <c r="F1223" s="13">
        <f t="shared" si="58"/>
        <v>500</v>
      </c>
      <c r="G1223" s="14">
        <f>Data_input!$F1223*IF(Data_input!$E1223&lt;3000,70%,60%)</f>
        <v>350</v>
      </c>
      <c r="H1223" s="14">
        <f>Data_input!$F1223*10%</f>
        <v>50</v>
      </c>
      <c r="I1223" s="14">
        <f>Data_input!$F1223*10%</f>
        <v>50</v>
      </c>
      <c r="J1223" s="14">
        <f>SUM(Table1[[#This Row],[COGS]:[OPERATIONAL COST]])</f>
        <v>450</v>
      </c>
      <c r="K1223" s="14">
        <f>Data_input!$F1223-Data_input!$G1223-Data_input!$H1223-Data_input!$I1223</f>
        <v>50</v>
      </c>
      <c r="L1223" s="8" t="s">
        <v>2948</v>
      </c>
      <c r="M1223" s="16" t="str">
        <f>TEXT(Table1[[#This Row],[DATE]],"mmm")</f>
        <v>May</v>
      </c>
      <c r="N1223" s="7">
        <f t="shared" si="59"/>
        <v>2022</v>
      </c>
      <c r="O1223" s="7">
        <f>IF(COUNTIF(B$4:$B1223,B1223)=1,1,0)</f>
        <v>0</v>
      </c>
      <c r="P1223" s="8" t="s">
        <v>2919</v>
      </c>
      <c r="Q1223" s="9"/>
    </row>
    <row r="1224" spans="1:17" x14ac:dyDescent="0.25">
      <c r="A1224" s="17">
        <v>44689</v>
      </c>
      <c r="B1224" s="11" t="s">
        <v>1015</v>
      </c>
      <c r="C1224" s="11" t="s">
        <v>2923</v>
      </c>
      <c r="D1224" s="7">
        <v>1</v>
      </c>
      <c r="E1224" s="12">
        <f t="shared" si="57"/>
        <v>2500</v>
      </c>
      <c r="F1224" s="13">
        <f t="shared" si="58"/>
        <v>2500</v>
      </c>
      <c r="G1224" s="14">
        <f>Data_input!$F1224*IF(Data_input!$E1224&lt;3000,70%,60%)</f>
        <v>1750</v>
      </c>
      <c r="H1224" s="14">
        <f>Data_input!$F1224*10%</f>
        <v>250</v>
      </c>
      <c r="I1224" s="14">
        <f>Data_input!$F1224*10%</f>
        <v>250</v>
      </c>
      <c r="J1224" s="14">
        <f>SUM(Table1[[#This Row],[COGS]:[OPERATIONAL COST]])</f>
        <v>2250</v>
      </c>
      <c r="K1224" s="14">
        <f>Data_input!$F1224-Data_input!$G1224-Data_input!$H1224-Data_input!$I1224</f>
        <v>250</v>
      </c>
      <c r="L1224" s="15" t="s">
        <v>2946</v>
      </c>
      <c r="M1224" s="16" t="str">
        <f>TEXT(Table1[[#This Row],[DATE]],"mmm")</f>
        <v>May</v>
      </c>
      <c r="N1224" s="7">
        <f t="shared" si="59"/>
        <v>2022</v>
      </c>
      <c r="O1224" s="7">
        <f>IF(COUNTIF(B$4:$B1224,B1224)=1,1,0)</f>
        <v>1</v>
      </c>
      <c r="P1224" s="8" t="s">
        <v>2919</v>
      </c>
      <c r="Q1224" s="9"/>
    </row>
    <row r="1225" spans="1:17" x14ac:dyDescent="0.25">
      <c r="A1225" s="17">
        <v>44689</v>
      </c>
      <c r="B1225" s="11" t="s">
        <v>1016</v>
      </c>
      <c r="C1225" s="11" t="s">
        <v>2925</v>
      </c>
      <c r="D1225" s="7">
        <v>1</v>
      </c>
      <c r="E1225" s="12">
        <f t="shared" si="57"/>
        <v>1200</v>
      </c>
      <c r="F1225" s="13">
        <f t="shared" si="58"/>
        <v>1200</v>
      </c>
      <c r="G1225" s="14">
        <f>Data_input!$F1225*IF(Data_input!$E1225&lt;3000,70%,60%)</f>
        <v>840</v>
      </c>
      <c r="H1225" s="14">
        <f>Data_input!$F1225*10%</f>
        <v>120</v>
      </c>
      <c r="I1225" s="14">
        <f>Data_input!$F1225*10%</f>
        <v>120</v>
      </c>
      <c r="J1225" s="14">
        <f>SUM(Table1[[#This Row],[COGS]:[OPERATIONAL COST]])</f>
        <v>1080</v>
      </c>
      <c r="K1225" s="14">
        <f>Data_input!$F1225-Data_input!$G1225-Data_input!$H1225-Data_input!$I1225</f>
        <v>120</v>
      </c>
      <c r="L1225" s="8" t="s">
        <v>2947</v>
      </c>
      <c r="M1225" s="16" t="str">
        <f>TEXT(Table1[[#This Row],[DATE]],"mmm")</f>
        <v>May</v>
      </c>
      <c r="N1225" s="7">
        <f t="shared" si="59"/>
        <v>2022</v>
      </c>
      <c r="O1225" s="7">
        <f>IF(COUNTIF(B$4:$B1225,B1225)=1,1,0)</f>
        <v>1</v>
      </c>
      <c r="P1225" s="8" t="s">
        <v>2919</v>
      </c>
      <c r="Q1225" s="9"/>
    </row>
    <row r="1226" spans="1:17" x14ac:dyDescent="0.25">
      <c r="A1226" s="17">
        <v>44689</v>
      </c>
      <c r="B1226" s="11" t="s">
        <v>1017</v>
      </c>
      <c r="C1226" s="11" t="s">
        <v>2920</v>
      </c>
      <c r="D1226" s="7">
        <v>2</v>
      </c>
      <c r="E1226" s="12">
        <f t="shared" si="57"/>
        <v>1000</v>
      </c>
      <c r="F1226" s="13">
        <f t="shared" si="58"/>
        <v>2000</v>
      </c>
      <c r="G1226" s="14">
        <f>Data_input!$F1226*IF(Data_input!$E1226&lt;3000,70%,60%)</f>
        <v>1400</v>
      </c>
      <c r="H1226" s="14">
        <f>Data_input!$F1226*10%</f>
        <v>200</v>
      </c>
      <c r="I1226" s="14">
        <f>Data_input!$F1226*10%</f>
        <v>200</v>
      </c>
      <c r="J1226" s="14">
        <f>SUM(Table1[[#This Row],[COGS]:[OPERATIONAL COST]])</f>
        <v>1800</v>
      </c>
      <c r="K1226" s="14">
        <f>Data_input!$F1226-Data_input!$G1226-Data_input!$H1226-Data_input!$I1226</f>
        <v>200</v>
      </c>
      <c r="L1226" s="15" t="s">
        <v>2945</v>
      </c>
      <c r="M1226" s="16" t="str">
        <f>TEXT(Table1[[#This Row],[DATE]],"mmm")</f>
        <v>May</v>
      </c>
      <c r="N1226" s="7">
        <f t="shared" si="59"/>
        <v>2022</v>
      </c>
      <c r="O1226" s="7">
        <f>IF(COUNTIF(B$4:$B1226,B1226)=1,1,0)</f>
        <v>1</v>
      </c>
      <c r="P1226" s="8" t="s">
        <v>2919</v>
      </c>
      <c r="Q1226" s="9"/>
    </row>
    <row r="1227" spans="1:17" x14ac:dyDescent="0.25">
      <c r="A1227" s="17">
        <v>44689</v>
      </c>
      <c r="B1227" s="11" t="s">
        <v>1018</v>
      </c>
      <c r="C1227" s="11" t="s">
        <v>2930</v>
      </c>
      <c r="D1227" s="7">
        <v>1</v>
      </c>
      <c r="E1227" s="12">
        <f t="shared" si="57"/>
        <v>4000</v>
      </c>
      <c r="F1227" s="13">
        <f t="shared" si="58"/>
        <v>4000</v>
      </c>
      <c r="G1227" s="14">
        <f>Data_input!$F1227*IF(Data_input!$E1227&lt;3000,70%,60%)</f>
        <v>2400</v>
      </c>
      <c r="H1227" s="14">
        <f>Data_input!$F1227*10%</f>
        <v>400</v>
      </c>
      <c r="I1227" s="14">
        <f>Data_input!$F1227*10%</f>
        <v>400</v>
      </c>
      <c r="J1227" s="14">
        <f>SUM(Table1[[#This Row],[COGS]:[OPERATIONAL COST]])</f>
        <v>3200</v>
      </c>
      <c r="K1227" s="14">
        <f>Data_input!$F1227-Data_input!$G1227-Data_input!$H1227-Data_input!$I1227</f>
        <v>800</v>
      </c>
      <c r="L1227" s="8" t="s">
        <v>2943</v>
      </c>
      <c r="M1227" s="16" t="str">
        <f>TEXT(Table1[[#This Row],[DATE]],"mmm")</f>
        <v>May</v>
      </c>
      <c r="N1227" s="7">
        <f t="shared" si="59"/>
        <v>2022</v>
      </c>
      <c r="O1227" s="7">
        <f>IF(COUNTIF(B$4:$B1227,B1227)=1,1,0)</f>
        <v>1</v>
      </c>
      <c r="P1227" s="8" t="s">
        <v>2919</v>
      </c>
      <c r="Q1227" s="9"/>
    </row>
    <row r="1228" spans="1:17" x14ac:dyDescent="0.25">
      <c r="A1228" s="17">
        <v>44689</v>
      </c>
      <c r="B1228" s="11" t="s">
        <v>1019</v>
      </c>
      <c r="C1228" s="11" t="s">
        <v>2923</v>
      </c>
      <c r="D1228" s="7">
        <v>3</v>
      </c>
      <c r="E1228" s="12">
        <f t="shared" si="57"/>
        <v>2500</v>
      </c>
      <c r="F1228" s="13">
        <f t="shared" si="58"/>
        <v>7500</v>
      </c>
      <c r="G1228" s="14">
        <f>Data_input!$F1228*IF(Data_input!$E1228&lt;3000,70%,60%)</f>
        <v>5250</v>
      </c>
      <c r="H1228" s="14">
        <f>Data_input!$F1228*10%</f>
        <v>750</v>
      </c>
      <c r="I1228" s="14">
        <f>Data_input!$F1228*10%</f>
        <v>750</v>
      </c>
      <c r="J1228" s="14">
        <f>SUM(Table1[[#This Row],[COGS]:[OPERATIONAL COST]])</f>
        <v>6750</v>
      </c>
      <c r="K1228" s="14">
        <f>Data_input!$F1228-Data_input!$G1228-Data_input!$H1228-Data_input!$I1228</f>
        <v>750</v>
      </c>
      <c r="L1228" s="15" t="s">
        <v>2948</v>
      </c>
      <c r="M1228" s="16" t="str">
        <f>TEXT(Table1[[#This Row],[DATE]],"mmm")</f>
        <v>May</v>
      </c>
      <c r="N1228" s="7">
        <f t="shared" si="59"/>
        <v>2022</v>
      </c>
      <c r="O1228" s="7">
        <f>IF(COUNTIF(B$4:$B1228,B1228)=1,1,0)</f>
        <v>1</v>
      </c>
      <c r="P1228" s="8" t="s">
        <v>2919</v>
      </c>
      <c r="Q1228" s="9"/>
    </row>
    <row r="1229" spans="1:17" x14ac:dyDescent="0.25">
      <c r="A1229" s="17">
        <v>44689</v>
      </c>
      <c r="B1229" s="11" t="s">
        <v>1020</v>
      </c>
      <c r="C1229" s="11" t="s">
        <v>2924</v>
      </c>
      <c r="D1229" s="7">
        <v>8</v>
      </c>
      <c r="E1229" s="12">
        <f t="shared" si="57"/>
        <v>3500</v>
      </c>
      <c r="F1229" s="13">
        <f t="shared" si="58"/>
        <v>28000</v>
      </c>
      <c r="G1229" s="14">
        <f>Data_input!$F1229*IF(Data_input!$E1229&lt;3000,70%,60%)</f>
        <v>16800</v>
      </c>
      <c r="H1229" s="14">
        <f>Data_input!$F1229*10%</f>
        <v>2800</v>
      </c>
      <c r="I1229" s="14">
        <f>Data_input!$F1229*10%</f>
        <v>2800</v>
      </c>
      <c r="J1229" s="14">
        <f>SUM(Table1[[#This Row],[COGS]:[OPERATIONAL COST]])</f>
        <v>22400</v>
      </c>
      <c r="K1229" s="14">
        <f>Data_input!$F1229-Data_input!$G1229-Data_input!$H1229-Data_input!$I1229</f>
        <v>5600</v>
      </c>
      <c r="L1229" s="8" t="s">
        <v>2944</v>
      </c>
      <c r="M1229" s="16" t="str">
        <f>TEXT(Table1[[#This Row],[DATE]],"mmm")</f>
        <v>May</v>
      </c>
      <c r="N1229" s="7">
        <f t="shared" si="59"/>
        <v>2022</v>
      </c>
      <c r="O1229" s="7">
        <f>IF(COUNTIF(B$4:$B1229,B1229)=1,1,0)</f>
        <v>1</v>
      </c>
      <c r="P1229" s="8" t="s">
        <v>2919</v>
      </c>
      <c r="Q1229" s="9"/>
    </row>
    <row r="1230" spans="1:17" x14ac:dyDescent="0.25">
      <c r="A1230" s="17">
        <v>44689</v>
      </c>
      <c r="B1230" s="11" t="s">
        <v>1021</v>
      </c>
      <c r="C1230" s="11" t="s">
        <v>2928</v>
      </c>
      <c r="D1230" s="7">
        <v>9</v>
      </c>
      <c r="E1230" s="12">
        <f t="shared" si="57"/>
        <v>1000</v>
      </c>
      <c r="F1230" s="13">
        <f t="shared" si="58"/>
        <v>9000</v>
      </c>
      <c r="G1230" s="14">
        <f>Data_input!$F1230*IF(Data_input!$E1230&lt;3000,70%,60%)</f>
        <v>6300</v>
      </c>
      <c r="H1230" s="14">
        <f>Data_input!$F1230*10%</f>
        <v>900</v>
      </c>
      <c r="I1230" s="14">
        <f>Data_input!$F1230*10%</f>
        <v>900</v>
      </c>
      <c r="J1230" s="14">
        <f>SUM(Table1[[#This Row],[COGS]:[OPERATIONAL COST]])</f>
        <v>8100</v>
      </c>
      <c r="K1230" s="14">
        <f>Data_input!$F1230-Data_input!$G1230-Data_input!$H1230-Data_input!$I1230</f>
        <v>900</v>
      </c>
      <c r="L1230" s="15" t="s">
        <v>2946</v>
      </c>
      <c r="M1230" s="16" t="str">
        <f>TEXT(Table1[[#This Row],[DATE]],"mmm")</f>
        <v>May</v>
      </c>
      <c r="N1230" s="7">
        <f t="shared" si="59"/>
        <v>2022</v>
      </c>
      <c r="O1230" s="7">
        <f>IF(COUNTIF(B$4:$B1230,B1230)=1,1,0)</f>
        <v>1</v>
      </c>
      <c r="P1230" s="8" t="s">
        <v>2918</v>
      </c>
      <c r="Q1230" s="9"/>
    </row>
    <row r="1231" spans="1:17" x14ac:dyDescent="0.25">
      <c r="A1231" s="17">
        <v>44690</v>
      </c>
      <c r="B1231" s="11" t="s">
        <v>1022</v>
      </c>
      <c r="C1231" s="11" t="s">
        <v>2920</v>
      </c>
      <c r="D1231" s="7">
        <v>1</v>
      </c>
      <c r="E1231" s="12">
        <f t="shared" si="57"/>
        <v>1000</v>
      </c>
      <c r="F1231" s="13">
        <f t="shared" si="58"/>
        <v>1000</v>
      </c>
      <c r="G1231" s="14">
        <f>Data_input!$F1231*IF(Data_input!$E1231&lt;3000,70%,60%)</f>
        <v>700</v>
      </c>
      <c r="H1231" s="14">
        <f>Data_input!$F1231*10%</f>
        <v>100</v>
      </c>
      <c r="I1231" s="14">
        <f>Data_input!$F1231*10%</f>
        <v>100</v>
      </c>
      <c r="J1231" s="14">
        <f>SUM(Table1[[#This Row],[COGS]:[OPERATIONAL COST]])</f>
        <v>900</v>
      </c>
      <c r="K1231" s="14">
        <f>Data_input!$F1231-Data_input!$G1231-Data_input!$H1231-Data_input!$I1231</f>
        <v>100</v>
      </c>
      <c r="L1231" s="8" t="s">
        <v>2947</v>
      </c>
      <c r="M1231" s="16" t="str">
        <f>TEXT(Table1[[#This Row],[DATE]],"mmm")</f>
        <v>May</v>
      </c>
      <c r="N1231" s="7">
        <f t="shared" si="59"/>
        <v>2022</v>
      </c>
      <c r="O1231" s="7">
        <f>IF(COUNTIF(B$4:$B1231,B1231)=1,1,0)</f>
        <v>1</v>
      </c>
      <c r="P1231" s="8" t="s">
        <v>2919</v>
      </c>
      <c r="Q1231" s="9"/>
    </row>
    <row r="1232" spans="1:17" x14ac:dyDescent="0.25">
      <c r="A1232" s="17">
        <v>44690</v>
      </c>
      <c r="B1232" s="11" t="s">
        <v>1023</v>
      </c>
      <c r="C1232" s="11" t="s">
        <v>2923</v>
      </c>
      <c r="D1232" s="7">
        <v>3</v>
      </c>
      <c r="E1232" s="12">
        <f t="shared" si="57"/>
        <v>2500</v>
      </c>
      <c r="F1232" s="13">
        <f t="shared" si="58"/>
        <v>7500</v>
      </c>
      <c r="G1232" s="14">
        <f>Data_input!$F1232*IF(Data_input!$E1232&lt;3000,70%,60%)</f>
        <v>5250</v>
      </c>
      <c r="H1232" s="14">
        <f>Data_input!$F1232*10%</f>
        <v>750</v>
      </c>
      <c r="I1232" s="14">
        <f>Data_input!$F1232*10%</f>
        <v>750</v>
      </c>
      <c r="J1232" s="14">
        <f>SUM(Table1[[#This Row],[COGS]:[OPERATIONAL COST]])</f>
        <v>6750</v>
      </c>
      <c r="K1232" s="14">
        <f>Data_input!$F1232-Data_input!$G1232-Data_input!$H1232-Data_input!$I1232</f>
        <v>750</v>
      </c>
      <c r="L1232" s="15" t="s">
        <v>2946</v>
      </c>
      <c r="M1232" s="16" t="str">
        <f>TEXT(Table1[[#This Row],[DATE]],"mmm")</f>
        <v>May</v>
      </c>
      <c r="N1232" s="7">
        <f t="shared" si="59"/>
        <v>2022</v>
      </c>
      <c r="O1232" s="7">
        <f>IF(COUNTIF(B$4:$B1232,B1232)=1,1,0)</f>
        <v>1</v>
      </c>
      <c r="P1232" s="8" t="s">
        <v>2919</v>
      </c>
      <c r="Q1232" s="9"/>
    </row>
    <row r="1233" spans="1:17" x14ac:dyDescent="0.25">
      <c r="A1233" s="17">
        <v>44690</v>
      </c>
      <c r="B1233" s="11" t="s">
        <v>1024</v>
      </c>
      <c r="C1233" s="11" t="s">
        <v>2920</v>
      </c>
      <c r="D1233" s="7">
        <v>6</v>
      </c>
      <c r="E1233" s="12">
        <f t="shared" si="57"/>
        <v>1000</v>
      </c>
      <c r="F1233" s="13">
        <f t="shared" si="58"/>
        <v>6000</v>
      </c>
      <c r="G1233" s="14">
        <f>Data_input!$F1233*IF(Data_input!$E1233&lt;3000,70%,60%)</f>
        <v>4200</v>
      </c>
      <c r="H1233" s="14">
        <f>Data_input!$F1233*10%</f>
        <v>600</v>
      </c>
      <c r="I1233" s="14">
        <f>Data_input!$F1233*10%</f>
        <v>600</v>
      </c>
      <c r="J1233" s="14">
        <f>SUM(Table1[[#This Row],[COGS]:[OPERATIONAL COST]])</f>
        <v>5400</v>
      </c>
      <c r="K1233" s="14">
        <f>Data_input!$F1233-Data_input!$G1233-Data_input!$H1233-Data_input!$I1233</f>
        <v>600</v>
      </c>
      <c r="L1233" s="8" t="s">
        <v>2947</v>
      </c>
      <c r="M1233" s="16" t="str">
        <f>TEXT(Table1[[#This Row],[DATE]],"mmm")</f>
        <v>May</v>
      </c>
      <c r="N1233" s="7">
        <f t="shared" si="59"/>
        <v>2022</v>
      </c>
      <c r="O1233" s="7">
        <f>IF(COUNTIF(B$4:$B1233,B1233)=1,1,0)</f>
        <v>1</v>
      </c>
      <c r="P1233" s="8" t="s">
        <v>2919</v>
      </c>
      <c r="Q1233" s="9"/>
    </row>
    <row r="1234" spans="1:17" x14ac:dyDescent="0.25">
      <c r="A1234" s="17">
        <v>44690</v>
      </c>
      <c r="B1234" s="11" t="s">
        <v>1025</v>
      </c>
      <c r="C1234" s="11" t="s">
        <v>2920</v>
      </c>
      <c r="D1234" s="7">
        <v>15</v>
      </c>
      <c r="E1234" s="12">
        <f t="shared" si="57"/>
        <v>1000</v>
      </c>
      <c r="F1234" s="13">
        <f t="shared" si="58"/>
        <v>15000</v>
      </c>
      <c r="G1234" s="14">
        <f>Data_input!$F1234*IF(Data_input!$E1234&lt;3000,70%,60%)</f>
        <v>10500</v>
      </c>
      <c r="H1234" s="14">
        <f>Data_input!$F1234*10%</f>
        <v>1500</v>
      </c>
      <c r="I1234" s="14">
        <f>Data_input!$F1234*10%</f>
        <v>1500</v>
      </c>
      <c r="J1234" s="14">
        <f>SUM(Table1[[#This Row],[COGS]:[OPERATIONAL COST]])</f>
        <v>13500</v>
      </c>
      <c r="K1234" s="14">
        <f>Data_input!$F1234-Data_input!$G1234-Data_input!$H1234-Data_input!$I1234</f>
        <v>1500</v>
      </c>
      <c r="L1234" s="15" t="s">
        <v>2945</v>
      </c>
      <c r="M1234" s="16" t="str">
        <f>TEXT(Table1[[#This Row],[DATE]],"mmm")</f>
        <v>May</v>
      </c>
      <c r="N1234" s="7">
        <f t="shared" si="59"/>
        <v>2022</v>
      </c>
      <c r="O1234" s="7">
        <f>IF(COUNTIF(B$4:$B1234,B1234)=1,1,0)</f>
        <v>1</v>
      </c>
      <c r="P1234" s="8" t="s">
        <v>2919</v>
      </c>
      <c r="Q1234" s="9"/>
    </row>
    <row r="1235" spans="1:17" x14ac:dyDescent="0.25">
      <c r="A1235" s="17">
        <v>44690</v>
      </c>
      <c r="B1235" s="11" t="s">
        <v>1026</v>
      </c>
      <c r="C1235" s="11" t="s">
        <v>2923</v>
      </c>
      <c r="D1235" s="7">
        <v>10</v>
      </c>
      <c r="E1235" s="12">
        <f t="shared" si="57"/>
        <v>2500</v>
      </c>
      <c r="F1235" s="13">
        <f t="shared" si="58"/>
        <v>25000</v>
      </c>
      <c r="G1235" s="14">
        <f>Data_input!$F1235*IF(Data_input!$E1235&lt;3000,70%,60%)</f>
        <v>17500</v>
      </c>
      <c r="H1235" s="14">
        <f>Data_input!$F1235*10%</f>
        <v>2500</v>
      </c>
      <c r="I1235" s="14">
        <f>Data_input!$F1235*10%</f>
        <v>2500</v>
      </c>
      <c r="J1235" s="14">
        <f>SUM(Table1[[#This Row],[COGS]:[OPERATIONAL COST]])</f>
        <v>22500</v>
      </c>
      <c r="K1235" s="14">
        <f>Data_input!$F1235-Data_input!$G1235-Data_input!$H1235-Data_input!$I1235</f>
        <v>2500</v>
      </c>
      <c r="L1235" s="8" t="s">
        <v>2943</v>
      </c>
      <c r="M1235" s="16" t="str">
        <f>TEXT(Table1[[#This Row],[DATE]],"mmm")</f>
        <v>May</v>
      </c>
      <c r="N1235" s="7">
        <f t="shared" si="59"/>
        <v>2022</v>
      </c>
      <c r="O1235" s="7">
        <f>IF(COUNTIF(B$4:$B1235,B1235)=1,1,0)</f>
        <v>1</v>
      </c>
      <c r="P1235" s="8" t="s">
        <v>2918</v>
      </c>
      <c r="Q1235" s="9"/>
    </row>
    <row r="1236" spans="1:17" x14ac:dyDescent="0.25">
      <c r="A1236" s="17">
        <v>44690</v>
      </c>
      <c r="B1236" s="11" t="s">
        <v>1027</v>
      </c>
      <c r="C1236" s="11" t="s">
        <v>2924</v>
      </c>
      <c r="D1236" s="7">
        <v>7</v>
      </c>
      <c r="E1236" s="12">
        <f t="shared" si="57"/>
        <v>3500</v>
      </c>
      <c r="F1236" s="13">
        <f t="shared" si="58"/>
        <v>24500</v>
      </c>
      <c r="G1236" s="14">
        <f>Data_input!$F1236*IF(Data_input!$E1236&lt;3000,70%,60%)</f>
        <v>14700</v>
      </c>
      <c r="H1236" s="14">
        <f>Data_input!$F1236*10%</f>
        <v>2450</v>
      </c>
      <c r="I1236" s="14">
        <f>Data_input!$F1236*10%</f>
        <v>2450</v>
      </c>
      <c r="J1236" s="14">
        <f>SUM(Table1[[#This Row],[COGS]:[OPERATIONAL COST]])</f>
        <v>19600</v>
      </c>
      <c r="K1236" s="14">
        <f>Data_input!$F1236-Data_input!$G1236-Data_input!$H1236-Data_input!$I1236</f>
        <v>4900</v>
      </c>
      <c r="L1236" s="15" t="s">
        <v>2948</v>
      </c>
      <c r="M1236" s="16" t="str">
        <f>TEXT(Table1[[#This Row],[DATE]],"mmm")</f>
        <v>May</v>
      </c>
      <c r="N1236" s="7">
        <f t="shared" si="59"/>
        <v>2022</v>
      </c>
      <c r="O1236" s="7">
        <f>IF(COUNTIF(B$4:$B1236,B1236)=1,1,0)</f>
        <v>1</v>
      </c>
      <c r="P1236" s="8" t="s">
        <v>2919</v>
      </c>
      <c r="Q1236" s="9"/>
    </row>
    <row r="1237" spans="1:17" x14ac:dyDescent="0.25">
      <c r="A1237" s="17">
        <v>44690</v>
      </c>
      <c r="B1237" s="11" t="s">
        <v>1028</v>
      </c>
      <c r="C1237" s="11" t="s">
        <v>2925</v>
      </c>
      <c r="D1237" s="7">
        <v>4</v>
      </c>
      <c r="E1237" s="12">
        <f t="shared" si="57"/>
        <v>1200</v>
      </c>
      <c r="F1237" s="13">
        <f t="shared" si="58"/>
        <v>4800</v>
      </c>
      <c r="G1237" s="14">
        <f>Data_input!$F1237*IF(Data_input!$E1237&lt;3000,70%,60%)</f>
        <v>3360</v>
      </c>
      <c r="H1237" s="14">
        <f>Data_input!$F1237*10%</f>
        <v>480</v>
      </c>
      <c r="I1237" s="14">
        <f>Data_input!$F1237*10%</f>
        <v>480</v>
      </c>
      <c r="J1237" s="14">
        <f>SUM(Table1[[#This Row],[COGS]:[OPERATIONAL COST]])</f>
        <v>4320</v>
      </c>
      <c r="K1237" s="14">
        <f>Data_input!$F1237-Data_input!$G1237-Data_input!$H1237-Data_input!$I1237</f>
        <v>480</v>
      </c>
      <c r="L1237" s="8" t="s">
        <v>2944</v>
      </c>
      <c r="M1237" s="16" t="str">
        <f>TEXT(Table1[[#This Row],[DATE]],"mmm")</f>
        <v>May</v>
      </c>
      <c r="N1237" s="7">
        <f t="shared" si="59"/>
        <v>2022</v>
      </c>
      <c r="O1237" s="7">
        <f>IF(COUNTIF(B$4:$B1237,B1237)=1,1,0)</f>
        <v>1</v>
      </c>
      <c r="P1237" s="8" t="s">
        <v>2919</v>
      </c>
      <c r="Q1237" s="9"/>
    </row>
    <row r="1238" spans="1:17" x14ac:dyDescent="0.25">
      <c r="A1238" s="17">
        <v>44690</v>
      </c>
      <c r="B1238" s="11" t="s">
        <v>1029</v>
      </c>
      <c r="C1238" s="11" t="s">
        <v>2926</v>
      </c>
      <c r="D1238" s="7">
        <v>1</v>
      </c>
      <c r="E1238" s="12">
        <f t="shared" si="57"/>
        <v>450</v>
      </c>
      <c r="F1238" s="13">
        <f t="shared" si="58"/>
        <v>450</v>
      </c>
      <c r="G1238" s="14">
        <f>Data_input!$F1238*IF(Data_input!$E1238&lt;3000,70%,60%)</f>
        <v>315</v>
      </c>
      <c r="H1238" s="14">
        <f>Data_input!$F1238*10%</f>
        <v>45</v>
      </c>
      <c r="I1238" s="14">
        <f>Data_input!$F1238*10%</f>
        <v>45</v>
      </c>
      <c r="J1238" s="14">
        <f>SUM(Table1[[#This Row],[COGS]:[OPERATIONAL COST]])</f>
        <v>405</v>
      </c>
      <c r="K1238" s="14">
        <f>Data_input!$F1238-Data_input!$G1238-Data_input!$H1238-Data_input!$I1238</f>
        <v>45</v>
      </c>
      <c r="L1238" s="15" t="s">
        <v>2948</v>
      </c>
      <c r="M1238" s="16" t="str">
        <f>TEXT(Table1[[#This Row],[DATE]],"mmm")</f>
        <v>May</v>
      </c>
      <c r="N1238" s="7">
        <f t="shared" si="59"/>
        <v>2022</v>
      </c>
      <c r="O1238" s="7">
        <f>IF(COUNTIF(B$4:$B1238,B1238)=1,1,0)</f>
        <v>1</v>
      </c>
      <c r="P1238" s="8" t="s">
        <v>2919</v>
      </c>
      <c r="Q1238" s="9"/>
    </row>
    <row r="1239" spans="1:17" x14ac:dyDescent="0.25">
      <c r="A1239" s="17">
        <v>44690</v>
      </c>
      <c r="B1239" s="11" t="s">
        <v>1029</v>
      </c>
      <c r="C1239" s="11" t="s">
        <v>2927</v>
      </c>
      <c r="D1239" s="7">
        <v>5</v>
      </c>
      <c r="E1239" s="12">
        <f t="shared" si="57"/>
        <v>500</v>
      </c>
      <c r="F1239" s="13">
        <f t="shared" si="58"/>
        <v>2500</v>
      </c>
      <c r="G1239" s="14">
        <f>Data_input!$F1239*IF(Data_input!$E1239&lt;3000,70%,60%)</f>
        <v>1750</v>
      </c>
      <c r="H1239" s="14">
        <f>Data_input!$F1239*10%</f>
        <v>250</v>
      </c>
      <c r="I1239" s="14">
        <f>Data_input!$F1239*10%</f>
        <v>250</v>
      </c>
      <c r="J1239" s="14">
        <f>SUM(Table1[[#This Row],[COGS]:[OPERATIONAL COST]])</f>
        <v>2250</v>
      </c>
      <c r="K1239" s="14">
        <f>Data_input!$F1239-Data_input!$G1239-Data_input!$H1239-Data_input!$I1239</f>
        <v>250</v>
      </c>
      <c r="L1239" s="8" t="s">
        <v>2948</v>
      </c>
      <c r="M1239" s="16" t="str">
        <f>TEXT(Table1[[#This Row],[DATE]],"mmm")</f>
        <v>May</v>
      </c>
      <c r="N1239" s="7">
        <f t="shared" si="59"/>
        <v>2022</v>
      </c>
      <c r="O1239" s="7">
        <f>IF(COUNTIF(B$4:$B1239,B1239)=1,1,0)</f>
        <v>0</v>
      </c>
      <c r="P1239" s="8" t="s">
        <v>2919</v>
      </c>
      <c r="Q1239" s="9"/>
    </row>
    <row r="1240" spans="1:17" x14ac:dyDescent="0.25">
      <c r="A1240" s="17">
        <v>44690</v>
      </c>
      <c r="B1240" s="11" t="s">
        <v>1029</v>
      </c>
      <c r="C1240" s="11" t="s">
        <v>2928</v>
      </c>
      <c r="D1240" s="7">
        <v>1</v>
      </c>
      <c r="E1240" s="12">
        <f t="shared" si="57"/>
        <v>1000</v>
      </c>
      <c r="F1240" s="13">
        <f t="shared" si="58"/>
        <v>1000</v>
      </c>
      <c r="G1240" s="14">
        <f>Data_input!$F1240*IF(Data_input!$E1240&lt;3000,70%,60%)</f>
        <v>700</v>
      </c>
      <c r="H1240" s="14">
        <f>Data_input!$F1240*10%</f>
        <v>100</v>
      </c>
      <c r="I1240" s="14">
        <f>Data_input!$F1240*10%</f>
        <v>100</v>
      </c>
      <c r="J1240" s="14">
        <f>SUM(Table1[[#This Row],[COGS]:[OPERATIONAL COST]])</f>
        <v>900</v>
      </c>
      <c r="K1240" s="14">
        <f>Data_input!$F1240-Data_input!$G1240-Data_input!$H1240-Data_input!$I1240</f>
        <v>100</v>
      </c>
      <c r="L1240" s="15" t="s">
        <v>2948</v>
      </c>
      <c r="M1240" s="16" t="str">
        <f>TEXT(Table1[[#This Row],[DATE]],"mmm")</f>
        <v>May</v>
      </c>
      <c r="N1240" s="7">
        <f t="shared" si="59"/>
        <v>2022</v>
      </c>
      <c r="O1240" s="7">
        <f>IF(COUNTIF(B$4:$B1240,B1240)=1,1,0)</f>
        <v>0</v>
      </c>
      <c r="P1240" s="8" t="s">
        <v>2919</v>
      </c>
      <c r="Q1240" s="9"/>
    </row>
    <row r="1241" spans="1:17" x14ac:dyDescent="0.25">
      <c r="A1241" s="17">
        <v>44691</v>
      </c>
      <c r="B1241" s="11" t="s">
        <v>1030</v>
      </c>
      <c r="C1241" s="11" t="s">
        <v>2929</v>
      </c>
      <c r="D1241" s="7">
        <v>1</v>
      </c>
      <c r="E1241" s="12">
        <f t="shared" si="57"/>
        <v>3200</v>
      </c>
      <c r="F1241" s="13">
        <f t="shared" si="58"/>
        <v>3200</v>
      </c>
      <c r="G1241" s="14">
        <f>Data_input!$F1241*IF(Data_input!$E1241&lt;3000,70%,60%)</f>
        <v>1920</v>
      </c>
      <c r="H1241" s="14">
        <f>Data_input!$F1241*10%</f>
        <v>320</v>
      </c>
      <c r="I1241" s="14">
        <f>Data_input!$F1241*10%</f>
        <v>320</v>
      </c>
      <c r="J1241" s="14">
        <f>SUM(Table1[[#This Row],[COGS]:[OPERATIONAL COST]])</f>
        <v>2560</v>
      </c>
      <c r="K1241" s="14">
        <f>Data_input!$F1241-Data_input!$G1241-Data_input!$H1241-Data_input!$I1241</f>
        <v>640</v>
      </c>
      <c r="L1241" s="8" t="s">
        <v>2944</v>
      </c>
      <c r="M1241" s="16" t="str">
        <f>TEXT(Table1[[#This Row],[DATE]],"mmm")</f>
        <v>May</v>
      </c>
      <c r="N1241" s="7">
        <f t="shared" si="59"/>
        <v>2022</v>
      </c>
      <c r="O1241" s="7">
        <f>IF(COUNTIF(B$4:$B1241,B1241)=1,1,0)</f>
        <v>1</v>
      </c>
      <c r="P1241" s="8" t="s">
        <v>2919</v>
      </c>
      <c r="Q1241" s="9"/>
    </row>
    <row r="1242" spans="1:17" x14ac:dyDescent="0.25">
      <c r="A1242" s="17">
        <v>44691</v>
      </c>
      <c r="B1242" s="11" t="s">
        <v>1031</v>
      </c>
      <c r="C1242" s="11" t="s">
        <v>2930</v>
      </c>
      <c r="D1242" s="7">
        <v>1</v>
      </c>
      <c r="E1242" s="12">
        <f t="shared" si="57"/>
        <v>4000</v>
      </c>
      <c r="F1242" s="13">
        <f t="shared" si="58"/>
        <v>4000</v>
      </c>
      <c r="G1242" s="14">
        <f>Data_input!$F1242*IF(Data_input!$E1242&lt;3000,70%,60%)</f>
        <v>2400</v>
      </c>
      <c r="H1242" s="14">
        <f>Data_input!$F1242*10%</f>
        <v>400</v>
      </c>
      <c r="I1242" s="14">
        <f>Data_input!$F1242*10%</f>
        <v>400</v>
      </c>
      <c r="J1242" s="14">
        <f>SUM(Table1[[#This Row],[COGS]:[OPERATIONAL COST]])</f>
        <v>3200</v>
      </c>
      <c r="K1242" s="14">
        <f>Data_input!$F1242-Data_input!$G1242-Data_input!$H1242-Data_input!$I1242</f>
        <v>800</v>
      </c>
      <c r="L1242" s="15" t="s">
        <v>2946</v>
      </c>
      <c r="M1242" s="16" t="str">
        <f>TEXT(Table1[[#This Row],[DATE]],"mmm")</f>
        <v>May</v>
      </c>
      <c r="N1242" s="7">
        <f t="shared" si="59"/>
        <v>2022</v>
      </c>
      <c r="O1242" s="7">
        <f>IF(COUNTIF(B$4:$B1242,B1242)=1,1,0)</f>
        <v>1</v>
      </c>
      <c r="P1242" s="8" t="s">
        <v>2919</v>
      </c>
      <c r="Q1242" s="9"/>
    </row>
    <row r="1243" spans="1:17" x14ac:dyDescent="0.25">
      <c r="A1243" s="17">
        <v>44691</v>
      </c>
      <c r="B1243" s="11" t="s">
        <v>1032</v>
      </c>
      <c r="C1243" s="11" t="s">
        <v>2930</v>
      </c>
      <c r="D1243" s="7">
        <v>1</v>
      </c>
      <c r="E1243" s="12">
        <f t="shared" si="57"/>
        <v>4000</v>
      </c>
      <c r="F1243" s="13">
        <f t="shared" si="58"/>
        <v>4000</v>
      </c>
      <c r="G1243" s="14">
        <f>Data_input!$F1243*IF(Data_input!$E1243&lt;3000,70%,60%)</f>
        <v>2400</v>
      </c>
      <c r="H1243" s="14">
        <f>Data_input!$F1243*10%</f>
        <v>400</v>
      </c>
      <c r="I1243" s="14">
        <f>Data_input!$F1243*10%</f>
        <v>400</v>
      </c>
      <c r="J1243" s="14">
        <f>SUM(Table1[[#This Row],[COGS]:[OPERATIONAL COST]])</f>
        <v>3200</v>
      </c>
      <c r="K1243" s="14">
        <f>Data_input!$F1243-Data_input!$G1243-Data_input!$H1243-Data_input!$I1243</f>
        <v>800</v>
      </c>
      <c r="L1243" s="8" t="s">
        <v>2947</v>
      </c>
      <c r="M1243" s="16" t="str">
        <f>TEXT(Table1[[#This Row],[DATE]],"mmm")</f>
        <v>May</v>
      </c>
      <c r="N1243" s="7">
        <f t="shared" si="59"/>
        <v>2022</v>
      </c>
      <c r="O1243" s="7">
        <f>IF(COUNTIF(B$4:$B1243,B1243)=1,1,0)</f>
        <v>1</v>
      </c>
      <c r="P1243" s="8" t="s">
        <v>2919</v>
      </c>
      <c r="Q1243" s="9"/>
    </row>
    <row r="1244" spans="1:17" x14ac:dyDescent="0.25">
      <c r="A1244" s="17">
        <v>44691</v>
      </c>
      <c r="B1244" s="11" t="s">
        <v>1033</v>
      </c>
      <c r="C1244" s="11" t="s">
        <v>2930</v>
      </c>
      <c r="D1244" s="7">
        <v>1</v>
      </c>
      <c r="E1244" s="12">
        <f t="shared" si="57"/>
        <v>4000</v>
      </c>
      <c r="F1244" s="13">
        <f t="shared" si="58"/>
        <v>4000</v>
      </c>
      <c r="G1244" s="14">
        <f>Data_input!$F1244*IF(Data_input!$E1244&lt;3000,70%,60%)</f>
        <v>2400</v>
      </c>
      <c r="H1244" s="14">
        <f>Data_input!$F1244*10%</f>
        <v>400</v>
      </c>
      <c r="I1244" s="14">
        <f>Data_input!$F1244*10%</f>
        <v>400</v>
      </c>
      <c r="J1244" s="14">
        <f>SUM(Table1[[#This Row],[COGS]:[OPERATIONAL COST]])</f>
        <v>3200</v>
      </c>
      <c r="K1244" s="14">
        <f>Data_input!$F1244-Data_input!$G1244-Data_input!$H1244-Data_input!$I1244</f>
        <v>800</v>
      </c>
      <c r="L1244" s="15" t="s">
        <v>2945</v>
      </c>
      <c r="M1244" s="16" t="str">
        <f>TEXT(Table1[[#This Row],[DATE]],"mmm")</f>
        <v>May</v>
      </c>
      <c r="N1244" s="7">
        <f t="shared" si="59"/>
        <v>2022</v>
      </c>
      <c r="O1244" s="7">
        <f>IF(COUNTIF(B$4:$B1244,B1244)=1,1,0)</f>
        <v>1</v>
      </c>
      <c r="P1244" s="8" t="s">
        <v>2918</v>
      </c>
      <c r="Q1244" s="9"/>
    </row>
    <row r="1245" spans="1:17" x14ac:dyDescent="0.25">
      <c r="A1245" s="17">
        <v>44691</v>
      </c>
      <c r="B1245" s="11" t="s">
        <v>1034</v>
      </c>
      <c r="C1245" s="11" t="s">
        <v>2924</v>
      </c>
      <c r="D1245" s="7">
        <v>1</v>
      </c>
      <c r="E1245" s="12">
        <f t="shared" si="57"/>
        <v>3500</v>
      </c>
      <c r="F1245" s="13">
        <f t="shared" si="58"/>
        <v>3500</v>
      </c>
      <c r="G1245" s="14">
        <f>Data_input!$F1245*IF(Data_input!$E1245&lt;3000,70%,60%)</f>
        <v>2100</v>
      </c>
      <c r="H1245" s="14">
        <f>Data_input!$F1245*10%</f>
        <v>350</v>
      </c>
      <c r="I1245" s="14">
        <f>Data_input!$F1245*10%</f>
        <v>350</v>
      </c>
      <c r="J1245" s="14">
        <f>SUM(Table1[[#This Row],[COGS]:[OPERATIONAL COST]])</f>
        <v>2800</v>
      </c>
      <c r="K1245" s="14">
        <f>Data_input!$F1245-Data_input!$G1245-Data_input!$H1245-Data_input!$I1245</f>
        <v>700</v>
      </c>
      <c r="L1245" s="8" t="s">
        <v>2943</v>
      </c>
      <c r="M1245" s="16" t="str">
        <f>TEXT(Table1[[#This Row],[DATE]],"mmm")</f>
        <v>May</v>
      </c>
      <c r="N1245" s="7">
        <f t="shared" si="59"/>
        <v>2022</v>
      </c>
      <c r="O1245" s="7">
        <f>IF(COUNTIF(B$4:$B1245,B1245)=1,1,0)</f>
        <v>1</v>
      </c>
      <c r="P1245" s="8" t="s">
        <v>2918</v>
      </c>
      <c r="Q1245" s="9"/>
    </row>
    <row r="1246" spans="1:17" x14ac:dyDescent="0.25">
      <c r="A1246" s="17">
        <v>44691</v>
      </c>
      <c r="B1246" s="11" t="s">
        <v>1035</v>
      </c>
      <c r="C1246" s="11" t="s">
        <v>2925</v>
      </c>
      <c r="D1246" s="7">
        <v>3</v>
      </c>
      <c r="E1246" s="12">
        <f t="shared" si="57"/>
        <v>1200</v>
      </c>
      <c r="F1246" s="13">
        <f t="shared" si="58"/>
        <v>3600</v>
      </c>
      <c r="G1246" s="14">
        <f>Data_input!$F1246*IF(Data_input!$E1246&lt;3000,70%,60%)</f>
        <v>2520</v>
      </c>
      <c r="H1246" s="14">
        <f>Data_input!$F1246*10%</f>
        <v>360</v>
      </c>
      <c r="I1246" s="14">
        <f>Data_input!$F1246*10%</f>
        <v>360</v>
      </c>
      <c r="J1246" s="14">
        <f>SUM(Table1[[#This Row],[COGS]:[OPERATIONAL COST]])</f>
        <v>3240</v>
      </c>
      <c r="K1246" s="14">
        <f>Data_input!$F1246-Data_input!$G1246-Data_input!$H1246-Data_input!$I1246</f>
        <v>360</v>
      </c>
      <c r="L1246" s="15" t="s">
        <v>2948</v>
      </c>
      <c r="M1246" s="16" t="str">
        <f>TEXT(Table1[[#This Row],[DATE]],"mmm")</f>
        <v>May</v>
      </c>
      <c r="N1246" s="7">
        <f t="shared" si="59"/>
        <v>2022</v>
      </c>
      <c r="O1246" s="7">
        <f>IF(COUNTIF(B$4:$B1246,B1246)=1,1,0)</f>
        <v>1</v>
      </c>
      <c r="P1246" s="8" t="s">
        <v>2919</v>
      </c>
      <c r="Q1246" s="9"/>
    </row>
    <row r="1247" spans="1:17" x14ac:dyDescent="0.25">
      <c r="A1247" s="17">
        <v>44691</v>
      </c>
      <c r="B1247" s="11" t="s">
        <v>1036</v>
      </c>
      <c r="C1247" s="11" t="s">
        <v>2926</v>
      </c>
      <c r="D1247" s="7">
        <v>5</v>
      </c>
      <c r="E1247" s="12">
        <f t="shared" si="57"/>
        <v>450</v>
      </c>
      <c r="F1247" s="13">
        <f t="shared" si="58"/>
        <v>2250</v>
      </c>
      <c r="G1247" s="14">
        <f>Data_input!$F1247*IF(Data_input!$E1247&lt;3000,70%,60%)</f>
        <v>1575</v>
      </c>
      <c r="H1247" s="14">
        <f>Data_input!$F1247*10%</f>
        <v>225</v>
      </c>
      <c r="I1247" s="14">
        <f>Data_input!$F1247*10%</f>
        <v>225</v>
      </c>
      <c r="J1247" s="14">
        <f>SUM(Table1[[#This Row],[COGS]:[OPERATIONAL COST]])</f>
        <v>2025</v>
      </c>
      <c r="K1247" s="14">
        <f>Data_input!$F1247-Data_input!$G1247-Data_input!$H1247-Data_input!$I1247</f>
        <v>225</v>
      </c>
      <c r="L1247" s="8" t="s">
        <v>2944</v>
      </c>
      <c r="M1247" s="16" t="str">
        <f>TEXT(Table1[[#This Row],[DATE]],"mmm")</f>
        <v>May</v>
      </c>
      <c r="N1247" s="7">
        <f t="shared" si="59"/>
        <v>2022</v>
      </c>
      <c r="O1247" s="7">
        <f>IF(COUNTIF(B$4:$B1247,B1247)=1,1,0)</f>
        <v>1</v>
      </c>
      <c r="P1247" s="8" t="s">
        <v>2919</v>
      </c>
      <c r="Q1247" s="9"/>
    </row>
    <row r="1248" spans="1:17" x14ac:dyDescent="0.25">
      <c r="A1248" s="17">
        <v>44691</v>
      </c>
      <c r="B1248" s="11" t="s">
        <v>1037</v>
      </c>
      <c r="C1248" s="11" t="s">
        <v>2927</v>
      </c>
      <c r="D1248" s="7">
        <v>1</v>
      </c>
      <c r="E1248" s="12">
        <f t="shared" si="57"/>
        <v>500</v>
      </c>
      <c r="F1248" s="13">
        <f t="shared" si="58"/>
        <v>500</v>
      </c>
      <c r="G1248" s="14">
        <f>Data_input!$F1248*IF(Data_input!$E1248&lt;3000,70%,60%)</f>
        <v>350</v>
      </c>
      <c r="H1248" s="14">
        <f>Data_input!$F1248*10%</f>
        <v>50</v>
      </c>
      <c r="I1248" s="14">
        <f>Data_input!$F1248*10%</f>
        <v>50</v>
      </c>
      <c r="J1248" s="14">
        <f>SUM(Table1[[#This Row],[COGS]:[OPERATIONAL COST]])</f>
        <v>450</v>
      </c>
      <c r="K1248" s="14">
        <f>Data_input!$F1248-Data_input!$G1248-Data_input!$H1248-Data_input!$I1248</f>
        <v>50</v>
      </c>
      <c r="L1248" s="15" t="s">
        <v>2946</v>
      </c>
      <c r="M1248" s="16" t="str">
        <f>TEXT(Table1[[#This Row],[DATE]],"mmm")</f>
        <v>May</v>
      </c>
      <c r="N1248" s="7">
        <f t="shared" si="59"/>
        <v>2022</v>
      </c>
      <c r="O1248" s="7">
        <f>IF(COUNTIF(B$4:$B1248,B1248)=1,1,0)</f>
        <v>1</v>
      </c>
      <c r="P1248" s="8" t="s">
        <v>2918</v>
      </c>
      <c r="Q1248" s="9"/>
    </row>
    <row r="1249" spans="1:17" x14ac:dyDescent="0.25">
      <c r="A1249" s="17">
        <v>44692</v>
      </c>
      <c r="B1249" s="11" t="s">
        <v>1038</v>
      </c>
      <c r="C1249" s="11" t="s">
        <v>2928</v>
      </c>
      <c r="D1249" s="7">
        <v>1</v>
      </c>
      <c r="E1249" s="12">
        <f t="shared" si="57"/>
        <v>1000</v>
      </c>
      <c r="F1249" s="13">
        <f t="shared" si="58"/>
        <v>1000</v>
      </c>
      <c r="G1249" s="14">
        <f>Data_input!$F1249*IF(Data_input!$E1249&lt;3000,70%,60%)</f>
        <v>700</v>
      </c>
      <c r="H1249" s="14">
        <f>Data_input!$F1249*10%</f>
        <v>100</v>
      </c>
      <c r="I1249" s="14">
        <f>Data_input!$F1249*10%</f>
        <v>100</v>
      </c>
      <c r="J1249" s="14">
        <f>SUM(Table1[[#This Row],[COGS]:[OPERATIONAL COST]])</f>
        <v>900</v>
      </c>
      <c r="K1249" s="14">
        <f>Data_input!$F1249-Data_input!$G1249-Data_input!$H1249-Data_input!$I1249</f>
        <v>100</v>
      </c>
      <c r="L1249" s="8" t="s">
        <v>2947</v>
      </c>
      <c r="M1249" s="16" t="str">
        <f>TEXT(Table1[[#This Row],[DATE]],"mmm")</f>
        <v>May</v>
      </c>
      <c r="N1249" s="7">
        <f t="shared" si="59"/>
        <v>2022</v>
      </c>
      <c r="O1249" s="7">
        <f>IF(COUNTIF(B$4:$B1249,B1249)=1,1,0)</f>
        <v>1</v>
      </c>
      <c r="P1249" s="8" t="s">
        <v>2918</v>
      </c>
      <c r="Q1249" s="9"/>
    </row>
    <row r="1250" spans="1:17" x14ac:dyDescent="0.25">
      <c r="A1250" s="17">
        <v>44692</v>
      </c>
      <c r="B1250" s="11" t="s">
        <v>1039</v>
      </c>
      <c r="C1250" s="11" t="s">
        <v>2928</v>
      </c>
      <c r="D1250" s="7">
        <v>3</v>
      </c>
      <c r="E1250" s="12">
        <f t="shared" si="57"/>
        <v>1000</v>
      </c>
      <c r="F1250" s="13">
        <f t="shared" si="58"/>
        <v>3000</v>
      </c>
      <c r="G1250" s="14">
        <f>Data_input!$F1250*IF(Data_input!$E1250&lt;3000,70%,60%)</f>
        <v>2100</v>
      </c>
      <c r="H1250" s="14">
        <f>Data_input!$F1250*10%</f>
        <v>300</v>
      </c>
      <c r="I1250" s="14">
        <f>Data_input!$F1250*10%</f>
        <v>300</v>
      </c>
      <c r="J1250" s="14">
        <f>SUM(Table1[[#This Row],[COGS]:[OPERATIONAL COST]])</f>
        <v>2700</v>
      </c>
      <c r="K1250" s="14">
        <f>Data_input!$F1250-Data_input!$G1250-Data_input!$H1250-Data_input!$I1250</f>
        <v>300</v>
      </c>
      <c r="L1250" s="15" t="s">
        <v>2948</v>
      </c>
      <c r="M1250" s="16" t="str">
        <f>TEXT(Table1[[#This Row],[DATE]],"mmm")</f>
        <v>May</v>
      </c>
      <c r="N1250" s="7">
        <f t="shared" si="59"/>
        <v>2022</v>
      </c>
      <c r="O1250" s="7">
        <f>IF(COUNTIF(B$4:$B1250,B1250)=1,1,0)</f>
        <v>1</v>
      </c>
      <c r="P1250" s="8" t="s">
        <v>2919</v>
      </c>
      <c r="Q1250" s="9"/>
    </row>
    <row r="1251" spans="1:17" x14ac:dyDescent="0.25">
      <c r="A1251" s="17">
        <v>44692</v>
      </c>
      <c r="B1251" s="11" t="s">
        <v>1040</v>
      </c>
      <c r="C1251" s="11" t="s">
        <v>2930</v>
      </c>
      <c r="D1251" s="7">
        <v>1</v>
      </c>
      <c r="E1251" s="12">
        <f t="shared" si="57"/>
        <v>4000</v>
      </c>
      <c r="F1251" s="13">
        <f t="shared" si="58"/>
        <v>4000</v>
      </c>
      <c r="G1251" s="14">
        <f>Data_input!$F1251*IF(Data_input!$E1251&lt;3000,70%,60%)</f>
        <v>2400</v>
      </c>
      <c r="H1251" s="14">
        <f>Data_input!$F1251*10%</f>
        <v>400</v>
      </c>
      <c r="I1251" s="14">
        <f>Data_input!$F1251*10%</f>
        <v>400</v>
      </c>
      <c r="J1251" s="14">
        <f>SUM(Table1[[#This Row],[COGS]:[OPERATIONAL COST]])</f>
        <v>3200</v>
      </c>
      <c r="K1251" s="14">
        <f>Data_input!$F1251-Data_input!$G1251-Data_input!$H1251-Data_input!$I1251</f>
        <v>800</v>
      </c>
      <c r="L1251" s="8" t="s">
        <v>2944</v>
      </c>
      <c r="M1251" s="16" t="str">
        <f>TEXT(Table1[[#This Row],[DATE]],"mmm")</f>
        <v>May</v>
      </c>
      <c r="N1251" s="7">
        <f t="shared" si="59"/>
        <v>2022</v>
      </c>
      <c r="O1251" s="7">
        <f>IF(COUNTIF(B$4:$B1251,B1251)=1,1,0)</f>
        <v>1</v>
      </c>
      <c r="P1251" s="8" t="s">
        <v>2919</v>
      </c>
      <c r="Q1251" s="9"/>
    </row>
    <row r="1252" spans="1:17" x14ac:dyDescent="0.25">
      <c r="A1252" s="17">
        <v>44692</v>
      </c>
      <c r="B1252" s="11" t="s">
        <v>1041</v>
      </c>
      <c r="C1252" s="11" t="s">
        <v>2920</v>
      </c>
      <c r="D1252" s="7">
        <v>1</v>
      </c>
      <c r="E1252" s="12">
        <f t="shared" si="57"/>
        <v>1000</v>
      </c>
      <c r="F1252" s="13">
        <f t="shared" si="58"/>
        <v>1000</v>
      </c>
      <c r="G1252" s="14">
        <f>Data_input!$F1252*IF(Data_input!$E1252&lt;3000,70%,60%)</f>
        <v>700</v>
      </c>
      <c r="H1252" s="14">
        <f>Data_input!$F1252*10%</f>
        <v>100</v>
      </c>
      <c r="I1252" s="14">
        <f>Data_input!$F1252*10%</f>
        <v>100</v>
      </c>
      <c r="J1252" s="14">
        <f>SUM(Table1[[#This Row],[COGS]:[OPERATIONAL COST]])</f>
        <v>900</v>
      </c>
      <c r="K1252" s="14">
        <f>Data_input!$F1252-Data_input!$G1252-Data_input!$H1252-Data_input!$I1252</f>
        <v>100</v>
      </c>
      <c r="L1252" s="15" t="s">
        <v>2946</v>
      </c>
      <c r="M1252" s="16" t="str">
        <f>TEXT(Table1[[#This Row],[DATE]],"mmm")</f>
        <v>May</v>
      </c>
      <c r="N1252" s="7">
        <f t="shared" si="59"/>
        <v>2022</v>
      </c>
      <c r="O1252" s="7">
        <f>IF(COUNTIF(B$4:$B1252,B1252)=1,1,0)</f>
        <v>1</v>
      </c>
      <c r="P1252" s="8" t="s">
        <v>2919</v>
      </c>
      <c r="Q1252" s="9"/>
    </row>
    <row r="1253" spans="1:17" x14ac:dyDescent="0.25">
      <c r="A1253" s="17">
        <v>44692</v>
      </c>
      <c r="B1253" s="11" t="s">
        <v>1042</v>
      </c>
      <c r="C1253" s="11" t="s">
        <v>2923</v>
      </c>
      <c r="D1253" s="7">
        <v>4</v>
      </c>
      <c r="E1253" s="12">
        <f t="shared" si="57"/>
        <v>2500</v>
      </c>
      <c r="F1253" s="13">
        <f t="shared" si="58"/>
        <v>10000</v>
      </c>
      <c r="G1253" s="14">
        <f>Data_input!$F1253*IF(Data_input!$E1253&lt;3000,70%,60%)</f>
        <v>7000</v>
      </c>
      <c r="H1253" s="14">
        <f>Data_input!$F1253*10%</f>
        <v>1000</v>
      </c>
      <c r="I1253" s="14">
        <f>Data_input!$F1253*10%</f>
        <v>1000</v>
      </c>
      <c r="J1253" s="14">
        <f>SUM(Table1[[#This Row],[COGS]:[OPERATIONAL COST]])</f>
        <v>9000</v>
      </c>
      <c r="K1253" s="14">
        <f>Data_input!$F1253-Data_input!$G1253-Data_input!$H1253-Data_input!$I1253</f>
        <v>1000</v>
      </c>
      <c r="L1253" s="8" t="s">
        <v>2947</v>
      </c>
      <c r="M1253" s="16" t="str">
        <f>TEXT(Table1[[#This Row],[DATE]],"mmm")</f>
        <v>May</v>
      </c>
      <c r="N1253" s="7">
        <f t="shared" si="59"/>
        <v>2022</v>
      </c>
      <c r="O1253" s="7">
        <f>IF(COUNTIF(B$4:$B1253,B1253)=1,1,0)</f>
        <v>1</v>
      </c>
      <c r="P1253" s="8" t="s">
        <v>2919</v>
      </c>
      <c r="Q1253" s="9"/>
    </row>
    <row r="1254" spans="1:17" x14ac:dyDescent="0.25">
      <c r="A1254" s="17">
        <v>44692</v>
      </c>
      <c r="B1254" s="11" t="s">
        <v>1043</v>
      </c>
      <c r="C1254" s="11" t="s">
        <v>2920</v>
      </c>
      <c r="D1254" s="7">
        <v>5</v>
      </c>
      <c r="E1254" s="12">
        <f t="shared" si="57"/>
        <v>1000</v>
      </c>
      <c r="F1254" s="13">
        <f t="shared" si="58"/>
        <v>5000</v>
      </c>
      <c r="G1254" s="14">
        <f>Data_input!$F1254*IF(Data_input!$E1254&lt;3000,70%,60%)</f>
        <v>3500</v>
      </c>
      <c r="H1254" s="14">
        <f>Data_input!$F1254*10%</f>
        <v>500</v>
      </c>
      <c r="I1254" s="14">
        <f>Data_input!$F1254*10%</f>
        <v>500</v>
      </c>
      <c r="J1254" s="14">
        <f>SUM(Table1[[#This Row],[COGS]:[OPERATIONAL COST]])</f>
        <v>4500</v>
      </c>
      <c r="K1254" s="14">
        <f>Data_input!$F1254-Data_input!$G1254-Data_input!$H1254-Data_input!$I1254</f>
        <v>500</v>
      </c>
      <c r="L1254" s="15" t="s">
        <v>2945</v>
      </c>
      <c r="M1254" s="16" t="str">
        <f>TEXT(Table1[[#This Row],[DATE]],"mmm")</f>
        <v>May</v>
      </c>
      <c r="N1254" s="7">
        <f t="shared" si="59"/>
        <v>2022</v>
      </c>
      <c r="O1254" s="7">
        <f>IF(COUNTIF(B$4:$B1254,B1254)=1,1,0)</f>
        <v>1</v>
      </c>
      <c r="P1254" s="8" t="s">
        <v>2918</v>
      </c>
      <c r="Q1254" s="9"/>
    </row>
    <row r="1255" spans="1:17" x14ac:dyDescent="0.25">
      <c r="A1255" s="17">
        <v>44692</v>
      </c>
      <c r="B1255" s="11" t="s">
        <v>1044</v>
      </c>
      <c r="C1255" s="11" t="s">
        <v>2923</v>
      </c>
      <c r="D1255" s="7">
        <v>8</v>
      </c>
      <c r="E1255" s="12">
        <f t="shared" si="57"/>
        <v>2500</v>
      </c>
      <c r="F1255" s="13">
        <f t="shared" si="58"/>
        <v>20000</v>
      </c>
      <c r="G1255" s="14">
        <f>Data_input!$F1255*IF(Data_input!$E1255&lt;3000,70%,60%)</f>
        <v>14000</v>
      </c>
      <c r="H1255" s="14">
        <f>Data_input!$F1255*10%</f>
        <v>2000</v>
      </c>
      <c r="I1255" s="14">
        <f>Data_input!$F1255*10%</f>
        <v>2000</v>
      </c>
      <c r="J1255" s="14">
        <f>SUM(Table1[[#This Row],[COGS]:[OPERATIONAL COST]])</f>
        <v>18000</v>
      </c>
      <c r="K1255" s="14">
        <f>Data_input!$F1255-Data_input!$G1255-Data_input!$H1255-Data_input!$I1255</f>
        <v>2000</v>
      </c>
      <c r="L1255" s="8" t="s">
        <v>2943</v>
      </c>
      <c r="M1255" s="16" t="str">
        <f>TEXT(Table1[[#This Row],[DATE]],"mmm")</f>
        <v>May</v>
      </c>
      <c r="N1255" s="7">
        <f t="shared" si="59"/>
        <v>2022</v>
      </c>
      <c r="O1255" s="7">
        <f>IF(COUNTIF(B$4:$B1255,B1255)=1,1,0)</f>
        <v>1</v>
      </c>
      <c r="P1255" s="8" t="s">
        <v>2919</v>
      </c>
      <c r="Q1255" s="9"/>
    </row>
    <row r="1256" spans="1:17" x14ac:dyDescent="0.25">
      <c r="A1256" s="17">
        <v>44692</v>
      </c>
      <c r="B1256" s="11" t="s">
        <v>1045</v>
      </c>
      <c r="C1256" s="11" t="s">
        <v>2930</v>
      </c>
      <c r="D1256" s="7">
        <v>1</v>
      </c>
      <c r="E1256" s="12">
        <f t="shared" si="57"/>
        <v>4000</v>
      </c>
      <c r="F1256" s="13">
        <f t="shared" si="58"/>
        <v>4000</v>
      </c>
      <c r="G1256" s="14">
        <f>Data_input!$F1256*IF(Data_input!$E1256&lt;3000,70%,60%)</f>
        <v>2400</v>
      </c>
      <c r="H1256" s="14">
        <f>Data_input!$F1256*10%</f>
        <v>400</v>
      </c>
      <c r="I1256" s="14">
        <f>Data_input!$F1256*10%</f>
        <v>400</v>
      </c>
      <c r="J1256" s="14">
        <f>SUM(Table1[[#This Row],[COGS]:[OPERATIONAL COST]])</f>
        <v>3200</v>
      </c>
      <c r="K1256" s="14">
        <f>Data_input!$F1256-Data_input!$G1256-Data_input!$H1256-Data_input!$I1256</f>
        <v>800</v>
      </c>
      <c r="L1256" s="15" t="s">
        <v>2945</v>
      </c>
      <c r="M1256" s="16" t="str">
        <f>TEXT(Table1[[#This Row],[DATE]],"mmm")</f>
        <v>May</v>
      </c>
      <c r="N1256" s="7">
        <f t="shared" si="59"/>
        <v>2022</v>
      </c>
      <c r="O1256" s="7">
        <f>IF(COUNTIF(B$4:$B1256,B1256)=1,1,0)</f>
        <v>1</v>
      </c>
      <c r="P1256" s="8" t="s">
        <v>2919</v>
      </c>
      <c r="Q1256" s="9"/>
    </row>
    <row r="1257" spans="1:17" x14ac:dyDescent="0.25">
      <c r="A1257" s="17">
        <v>44692</v>
      </c>
      <c r="B1257" s="11" t="s">
        <v>1045</v>
      </c>
      <c r="C1257" s="11" t="s">
        <v>2924</v>
      </c>
      <c r="D1257" s="7">
        <v>1</v>
      </c>
      <c r="E1257" s="12">
        <f t="shared" si="57"/>
        <v>3500</v>
      </c>
      <c r="F1257" s="13">
        <f t="shared" si="58"/>
        <v>3500</v>
      </c>
      <c r="G1257" s="14">
        <f>Data_input!$F1257*IF(Data_input!$E1257&lt;3000,70%,60%)</f>
        <v>2100</v>
      </c>
      <c r="H1257" s="14">
        <f>Data_input!$F1257*10%</f>
        <v>350</v>
      </c>
      <c r="I1257" s="14">
        <f>Data_input!$F1257*10%</f>
        <v>350</v>
      </c>
      <c r="J1257" s="14">
        <f>SUM(Table1[[#This Row],[COGS]:[OPERATIONAL COST]])</f>
        <v>2800</v>
      </c>
      <c r="K1257" s="14">
        <f>Data_input!$F1257-Data_input!$G1257-Data_input!$H1257-Data_input!$I1257</f>
        <v>700</v>
      </c>
      <c r="L1257" s="8" t="s">
        <v>2945</v>
      </c>
      <c r="M1257" s="16" t="str">
        <f>TEXT(Table1[[#This Row],[DATE]],"mmm")</f>
        <v>May</v>
      </c>
      <c r="N1257" s="7">
        <f t="shared" si="59"/>
        <v>2022</v>
      </c>
      <c r="O1257" s="7">
        <f>IF(COUNTIF(B$4:$B1257,B1257)=1,1,0)</f>
        <v>0</v>
      </c>
      <c r="P1257" s="8" t="s">
        <v>2919</v>
      </c>
      <c r="Q1257" s="9"/>
    </row>
    <row r="1258" spans="1:17" x14ac:dyDescent="0.25">
      <c r="A1258" s="17">
        <v>44692</v>
      </c>
      <c r="B1258" s="11" t="s">
        <v>1045</v>
      </c>
      <c r="C1258" s="11" t="s">
        <v>2925</v>
      </c>
      <c r="D1258" s="7">
        <v>7</v>
      </c>
      <c r="E1258" s="12">
        <f t="shared" si="57"/>
        <v>1200</v>
      </c>
      <c r="F1258" s="13">
        <f t="shared" si="58"/>
        <v>8400</v>
      </c>
      <c r="G1258" s="14">
        <f>Data_input!$F1258*IF(Data_input!$E1258&lt;3000,70%,60%)</f>
        <v>5880</v>
      </c>
      <c r="H1258" s="14">
        <f>Data_input!$F1258*10%</f>
        <v>840</v>
      </c>
      <c r="I1258" s="14">
        <f>Data_input!$F1258*10%</f>
        <v>840</v>
      </c>
      <c r="J1258" s="14">
        <f>SUM(Table1[[#This Row],[COGS]:[OPERATIONAL COST]])</f>
        <v>7560</v>
      </c>
      <c r="K1258" s="14">
        <f>Data_input!$F1258-Data_input!$G1258-Data_input!$H1258-Data_input!$I1258</f>
        <v>840</v>
      </c>
      <c r="L1258" s="15" t="s">
        <v>2945</v>
      </c>
      <c r="M1258" s="16" t="str">
        <f>TEXT(Table1[[#This Row],[DATE]],"mmm")</f>
        <v>May</v>
      </c>
      <c r="N1258" s="7">
        <f t="shared" si="59"/>
        <v>2022</v>
      </c>
      <c r="O1258" s="7">
        <f>IF(COUNTIF(B$4:$B1258,B1258)=1,1,0)</f>
        <v>0</v>
      </c>
      <c r="P1258" s="8" t="s">
        <v>2919</v>
      </c>
      <c r="Q1258" s="9"/>
    </row>
    <row r="1259" spans="1:17" x14ac:dyDescent="0.25">
      <c r="A1259" s="17">
        <v>44693</v>
      </c>
      <c r="B1259" s="11" t="s">
        <v>1046</v>
      </c>
      <c r="C1259" s="11" t="s">
        <v>2926</v>
      </c>
      <c r="D1259" s="7">
        <v>8</v>
      </c>
      <c r="E1259" s="12">
        <f t="shared" si="57"/>
        <v>450</v>
      </c>
      <c r="F1259" s="13">
        <f t="shared" si="58"/>
        <v>3600</v>
      </c>
      <c r="G1259" s="14">
        <f>Data_input!$F1259*IF(Data_input!$E1259&lt;3000,70%,60%)</f>
        <v>2520</v>
      </c>
      <c r="H1259" s="14">
        <f>Data_input!$F1259*10%</f>
        <v>360</v>
      </c>
      <c r="I1259" s="14">
        <f>Data_input!$F1259*10%</f>
        <v>360</v>
      </c>
      <c r="J1259" s="14">
        <f>SUM(Table1[[#This Row],[COGS]:[OPERATIONAL COST]])</f>
        <v>3240</v>
      </c>
      <c r="K1259" s="14">
        <f>Data_input!$F1259-Data_input!$G1259-Data_input!$H1259-Data_input!$I1259</f>
        <v>360</v>
      </c>
      <c r="L1259" s="8" t="s">
        <v>2943</v>
      </c>
      <c r="M1259" s="16" t="str">
        <f>TEXT(Table1[[#This Row],[DATE]],"mmm")</f>
        <v>May</v>
      </c>
      <c r="N1259" s="7">
        <f t="shared" si="59"/>
        <v>2022</v>
      </c>
      <c r="O1259" s="7">
        <f>IF(COUNTIF(B$4:$B1259,B1259)=1,1,0)</f>
        <v>1</v>
      </c>
      <c r="P1259" s="8" t="s">
        <v>2918</v>
      </c>
      <c r="Q1259" s="9"/>
    </row>
    <row r="1260" spans="1:17" x14ac:dyDescent="0.25">
      <c r="A1260" s="17">
        <v>44693</v>
      </c>
      <c r="B1260" s="11" t="s">
        <v>1047</v>
      </c>
      <c r="C1260" s="11" t="s">
        <v>2920</v>
      </c>
      <c r="D1260" s="7">
        <v>1</v>
      </c>
      <c r="E1260" s="12">
        <f t="shared" si="57"/>
        <v>1000</v>
      </c>
      <c r="F1260" s="13">
        <f t="shared" si="58"/>
        <v>1000</v>
      </c>
      <c r="G1260" s="14">
        <f>Data_input!$F1260*IF(Data_input!$E1260&lt;3000,70%,60%)</f>
        <v>700</v>
      </c>
      <c r="H1260" s="14">
        <f>Data_input!$F1260*10%</f>
        <v>100</v>
      </c>
      <c r="I1260" s="14">
        <f>Data_input!$F1260*10%</f>
        <v>100</v>
      </c>
      <c r="J1260" s="14">
        <f>SUM(Table1[[#This Row],[COGS]:[OPERATIONAL COST]])</f>
        <v>900</v>
      </c>
      <c r="K1260" s="14">
        <f>Data_input!$F1260-Data_input!$G1260-Data_input!$H1260-Data_input!$I1260</f>
        <v>100</v>
      </c>
      <c r="L1260" s="15" t="s">
        <v>2948</v>
      </c>
      <c r="M1260" s="16" t="str">
        <f>TEXT(Table1[[#This Row],[DATE]],"mmm")</f>
        <v>May</v>
      </c>
      <c r="N1260" s="7">
        <f t="shared" si="59"/>
        <v>2022</v>
      </c>
      <c r="O1260" s="7">
        <f>IF(COUNTIF(B$4:$B1260,B1260)=1,1,0)</f>
        <v>1</v>
      </c>
      <c r="P1260" s="8" t="s">
        <v>2918</v>
      </c>
      <c r="Q1260" s="9"/>
    </row>
    <row r="1261" spans="1:17" x14ac:dyDescent="0.25">
      <c r="A1261" s="17">
        <v>44693</v>
      </c>
      <c r="B1261" s="11" t="s">
        <v>1048</v>
      </c>
      <c r="C1261" s="11" t="s">
        <v>2930</v>
      </c>
      <c r="D1261" s="7">
        <v>1</v>
      </c>
      <c r="E1261" s="12">
        <f t="shared" si="57"/>
        <v>4000</v>
      </c>
      <c r="F1261" s="13">
        <f t="shared" si="58"/>
        <v>4000</v>
      </c>
      <c r="G1261" s="14">
        <f>Data_input!$F1261*IF(Data_input!$E1261&lt;3000,70%,60%)</f>
        <v>2400</v>
      </c>
      <c r="H1261" s="14">
        <f>Data_input!$F1261*10%</f>
        <v>400</v>
      </c>
      <c r="I1261" s="14">
        <f>Data_input!$F1261*10%</f>
        <v>400</v>
      </c>
      <c r="J1261" s="14">
        <f>SUM(Table1[[#This Row],[COGS]:[OPERATIONAL COST]])</f>
        <v>3200</v>
      </c>
      <c r="K1261" s="14">
        <f>Data_input!$F1261-Data_input!$G1261-Data_input!$H1261-Data_input!$I1261</f>
        <v>800</v>
      </c>
      <c r="L1261" s="8" t="s">
        <v>2948</v>
      </c>
      <c r="M1261" s="16" t="str">
        <f>TEXT(Table1[[#This Row],[DATE]],"mmm")</f>
        <v>May</v>
      </c>
      <c r="N1261" s="7">
        <f t="shared" si="59"/>
        <v>2022</v>
      </c>
      <c r="O1261" s="7">
        <f>IF(COUNTIF(B$4:$B1261,B1261)=1,1,0)</f>
        <v>1</v>
      </c>
      <c r="P1261" s="8" t="s">
        <v>2918</v>
      </c>
      <c r="Q1261" s="9"/>
    </row>
    <row r="1262" spans="1:17" x14ac:dyDescent="0.25">
      <c r="A1262" s="17">
        <v>44693</v>
      </c>
      <c r="B1262" s="11" t="s">
        <v>1049</v>
      </c>
      <c r="C1262" s="11" t="s">
        <v>2923</v>
      </c>
      <c r="D1262" s="7">
        <v>4</v>
      </c>
      <c r="E1262" s="12">
        <f t="shared" si="57"/>
        <v>2500</v>
      </c>
      <c r="F1262" s="13">
        <f t="shared" si="58"/>
        <v>10000</v>
      </c>
      <c r="G1262" s="14">
        <f>Data_input!$F1262*IF(Data_input!$E1262&lt;3000,70%,60%)</f>
        <v>7000</v>
      </c>
      <c r="H1262" s="14">
        <f>Data_input!$F1262*10%</f>
        <v>1000</v>
      </c>
      <c r="I1262" s="14">
        <f>Data_input!$F1262*10%</f>
        <v>1000</v>
      </c>
      <c r="J1262" s="14">
        <f>SUM(Table1[[#This Row],[COGS]:[OPERATIONAL COST]])</f>
        <v>9000</v>
      </c>
      <c r="K1262" s="14">
        <f>Data_input!$F1262-Data_input!$G1262-Data_input!$H1262-Data_input!$I1262</f>
        <v>1000</v>
      </c>
      <c r="L1262" s="15" t="s">
        <v>2944</v>
      </c>
      <c r="M1262" s="16" t="str">
        <f>TEXT(Table1[[#This Row],[DATE]],"mmm")</f>
        <v>May</v>
      </c>
      <c r="N1262" s="7">
        <f t="shared" si="59"/>
        <v>2022</v>
      </c>
      <c r="O1262" s="7">
        <f>IF(COUNTIF(B$4:$B1262,B1262)=1,1,0)</f>
        <v>1</v>
      </c>
      <c r="P1262" s="8" t="s">
        <v>2919</v>
      </c>
      <c r="Q1262" s="9"/>
    </row>
    <row r="1263" spans="1:17" x14ac:dyDescent="0.25">
      <c r="A1263" s="17">
        <v>44693</v>
      </c>
      <c r="B1263" s="11" t="s">
        <v>1050</v>
      </c>
      <c r="C1263" s="11" t="s">
        <v>2924</v>
      </c>
      <c r="D1263" s="7">
        <v>6</v>
      </c>
      <c r="E1263" s="12">
        <f t="shared" si="57"/>
        <v>3500</v>
      </c>
      <c r="F1263" s="13">
        <f t="shared" si="58"/>
        <v>21000</v>
      </c>
      <c r="G1263" s="14">
        <f>Data_input!$F1263*IF(Data_input!$E1263&lt;3000,70%,60%)</f>
        <v>12600</v>
      </c>
      <c r="H1263" s="14">
        <f>Data_input!$F1263*10%</f>
        <v>2100</v>
      </c>
      <c r="I1263" s="14">
        <f>Data_input!$F1263*10%</f>
        <v>2100</v>
      </c>
      <c r="J1263" s="14">
        <f>SUM(Table1[[#This Row],[COGS]:[OPERATIONAL COST]])</f>
        <v>16800</v>
      </c>
      <c r="K1263" s="14">
        <f>Data_input!$F1263-Data_input!$G1263-Data_input!$H1263-Data_input!$I1263</f>
        <v>4200</v>
      </c>
      <c r="L1263" s="8" t="s">
        <v>2946</v>
      </c>
      <c r="M1263" s="16" t="str">
        <f>TEXT(Table1[[#This Row],[DATE]],"mmm")</f>
        <v>May</v>
      </c>
      <c r="N1263" s="7">
        <f t="shared" si="59"/>
        <v>2022</v>
      </c>
      <c r="O1263" s="7">
        <f>IF(COUNTIF(B$4:$B1263,B1263)=1,1,0)</f>
        <v>1</v>
      </c>
      <c r="P1263" s="8" t="s">
        <v>2919</v>
      </c>
      <c r="Q1263" s="9"/>
    </row>
    <row r="1264" spans="1:17" x14ac:dyDescent="0.25">
      <c r="A1264" s="17">
        <v>44693</v>
      </c>
      <c r="B1264" s="11" t="s">
        <v>1051</v>
      </c>
      <c r="C1264" s="11" t="s">
        <v>2928</v>
      </c>
      <c r="D1264" s="7">
        <v>7</v>
      </c>
      <c r="E1264" s="12">
        <f t="shared" si="57"/>
        <v>1000</v>
      </c>
      <c r="F1264" s="13">
        <f t="shared" si="58"/>
        <v>7000</v>
      </c>
      <c r="G1264" s="14">
        <f>Data_input!$F1264*IF(Data_input!$E1264&lt;3000,70%,60%)</f>
        <v>4900</v>
      </c>
      <c r="H1264" s="14">
        <f>Data_input!$F1264*10%</f>
        <v>700</v>
      </c>
      <c r="I1264" s="14">
        <f>Data_input!$F1264*10%</f>
        <v>700</v>
      </c>
      <c r="J1264" s="14">
        <f>SUM(Table1[[#This Row],[COGS]:[OPERATIONAL COST]])</f>
        <v>6300</v>
      </c>
      <c r="K1264" s="14">
        <f>Data_input!$F1264-Data_input!$G1264-Data_input!$H1264-Data_input!$I1264</f>
        <v>700</v>
      </c>
      <c r="L1264" s="15" t="s">
        <v>2947</v>
      </c>
      <c r="M1264" s="16" t="str">
        <f>TEXT(Table1[[#This Row],[DATE]],"mmm")</f>
        <v>May</v>
      </c>
      <c r="N1264" s="7">
        <f t="shared" si="59"/>
        <v>2022</v>
      </c>
      <c r="O1264" s="7">
        <f>IF(COUNTIF(B$4:$B1264,B1264)=1,1,0)</f>
        <v>1</v>
      </c>
      <c r="P1264" s="8" t="s">
        <v>2919</v>
      </c>
      <c r="Q1264" s="9"/>
    </row>
    <row r="1265" spans="1:17" x14ac:dyDescent="0.25">
      <c r="A1265" s="17">
        <v>44693</v>
      </c>
      <c r="B1265" s="11" t="s">
        <v>1052</v>
      </c>
      <c r="C1265" s="11" t="s">
        <v>2926</v>
      </c>
      <c r="D1265" s="7">
        <v>4</v>
      </c>
      <c r="E1265" s="12">
        <f t="shared" si="57"/>
        <v>450</v>
      </c>
      <c r="F1265" s="13">
        <f t="shared" si="58"/>
        <v>1800</v>
      </c>
      <c r="G1265" s="14">
        <f>Data_input!$F1265*IF(Data_input!$E1265&lt;3000,70%,60%)</f>
        <v>1260</v>
      </c>
      <c r="H1265" s="14">
        <f>Data_input!$F1265*10%</f>
        <v>180</v>
      </c>
      <c r="I1265" s="14">
        <f>Data_input!$F1265*10%</f>
        <v>180</v>
      </c>
      <c r="J1265" s="14">
        <f>SUM(Table1[[#This Row],[COGS]:[OPERATIONAL COST]])</f>
        <v>1620</v>
      </c>
      <c r="K1265" s="14">
        <f>Data_input!$F1265-Data_input!$G1265-Data_input!$H1265-Data_input!$I1265</f>
        <v>180</v>
      </c>
      <c r="L1265" s="8" t="s">
        <v>2948</v>
      </c>
      <c r="M1265" s="16" t="str">
        <f>TEXT(Table1[[#This Row],[DATE]],"mmm")</f>
        <v>May</v>
      </c>
      <c r="N1265" s="7">
        <f t="shared" si="59"/>
        <v>2022</v>
      </c>
      <c r="O1265" s="7">
        <f>IF(COUNTIF(B$4:$B1265,B1265)=1,1,0)</f>
        <v>1</v>
      </c>
      <c r="P1265" s="8" t="s">
        <v>2919</v>
      </c>
      <c r="Q1265" s="9"/>
    </row>
    <row r="1266" spans="1:17" x14ac:dyDescent="0.25">
      <c r="A1266" s="17">
        <v>44693</v>
      </c>
      <c r="B1266" s="11" t="s">
        <v>1053</v>
      </c>
      <c r="C1266" s="11" t="s">
        <v>2927</v>
      </c>
      <c r="D1266" s="7">
        <v>1</v>
      </c>
      <c r="E1266" s="12">
        <f t="shared" si="57"/>
        <v>500</v>
      </c>
      <c r="F1266" s="13">
        <f t="shared" si="58"/>
        <v>500</v>
      </c>
      <c r="G1266" s="14">
        <f>Data_input!$F1266*IF(Data_input!$E1266&lt;3000,70%,60%)</f>
        <v>350</v>
      </c>
      <c r="H1266" s="14">
        <f>Data_input!$F1266*10%</f>
        <v>50</v>
      </c>
      <c r="I1266" s="14">
        <f>Data_input!$F1266*10%</f>
        <v>50</v>
      </c>
      <c r="J1266" s="14">
        <f>SUM(Table1[[#This Row],[COGS]:[OPERATIONAL COST]])</f>
        <v>450</v>
      </c>
      <c r="K1266" s="14">
        <f>Data_input!$F1266-Data_input!$G1266-Data_input!$H1266-Data_input!$I1266</f>
        <v>50</v>
      </c>
      <c r="L1266" s="15" t="s">
        <v>2944</v>
      </c>
      <c r="M1266" s="16" t="str">
        <f>TEXT(Table1[[#This Row],[DATE]],"mmm")</f>
        <v>May</v>
      </c>
      <c r="N1266" s="7">
        <f t="shared" si="59"/>
        <v>2022</v>
      </c>
      <c r="O1266" s="7">
        <f>IF(COUNTIF(B$4:$B1266,B1266)=1,1,0)</f>
        <v>1</v>
      </c>
      <c r="P1266" s="8" t="s">
        <v>2919</v>
      </c>
      <c r="Q1266" s="9"/>
    </row>
    <row r="1267" spans="1:17" x14ac:dyDescent="0.25">
      <c r="A1267" s="17">
        <v>44694</v>
      </c>
      <c r="B1267" s="11" t="s">
        <v>1054</v>
      </c>
      <c r="C1267" s="11" t="s">
        <v>2927</v>
      </c>
      <c r="D1267" s="7">
        <v>2</v>
      </c>
      <c r="E1267" s="12">
        <f t="shared" si="57"/>
        <v>500</v>
      </c>
      <c r="F1267" s="13">
        <f t="shared" si="58"/>
        <v>1000</v>
      </c>
      <c r="G1267" s="14">
        <f>Data_input!$F1267*IF(Data_input!$E1267&lt;3000,70%,60%)</f>
        <v>700</v>
      </c>
      <c r="H1267" s="14">
        <f>Data_input!$F1267*10%</f>
        <v>100</v>
      </c>
      <c r="I1267" s="14">
        <f>Data_input!$F1267*10%</f>
        <v>100</v>
      </c>
      <c r="J1267" s="14">
        <f>SUM(Table1[[#This Row],[COGS]:[OPERATIONAL COST]])</f>
        <v>900</v>
      </c>
      <c r="K1267" s="14">
        <f>Data_input!$F1267-Data_input!$G1267-Data_input!$H1267-Data_input!$I1267</f>
        <v>100</v>
      </c>
      <c r="L1267" s="8" t="s">
        <v>2946</v>
      </c>
      <c r="M1267" s="16" t="str">
        <f>TEXT(Table1[[#This Row],[DATE]],"mmm")</f>
        <v>May</v>
      </c>
      <c r="N1267" s="7">
        <f t="shared" si="59"/>
        <v>2022</v>
      </c>
      <c r="O1267" s="7">
        <f>IF(COUNTIF(B$4:$B1267,B1267)=1,1,0)</f>
        <v>1</v>
      </c>
      <c r="P1267" s="8" t="s">
        <v>2919</v>
      </c>
      <c r="Q1267" s="9"/>
    </row>
    <row r="1268" spans="1:17" x14ac:dyDescent="0.25">
      <c r="A1268" s="17">
        <v>44694</v>
      </c>
      <c r="B1268" s="11" t="s">
        <v>1055</v>
      </c>
      <c r="C1268" s="11" t="s">
        <v>2920</v>
      </c>
      <c r="D1268" s="7">
        <v>1</v>
      </c>
      <c r="E1268" s="12">
        <f t="shared" si="57"/>
        <v>1000</v>
      </c>
      <c r="F1268" s="13">
        <f t="shared" si="58"/>
        <v>1000</v>
      </c>
      <c r="G1268" s="14">
        <f>Data_input!$F1268*IF(Data_input!$E1268&lt;3000,70%,60%)</f>
        <v>700</v>
      </c>
      <c r="H1268" s="14">
        <f>Data_input!$F1268*10%</f>
        <v>100</v>
      </c>
      <c r="I1268" s="14">
        <f>Data_input!$F1268*10%</f>
        <v>100</v>
      </c>
      <c r="J1268" s="14">
        <f>SUM(Table1[[#This Row],[COGS]:[OPERATIONAL COST]])</f>
        <v>900</v>
      </c>
      <c r="K1268" s="14">
        <f>Data_input!$F1268-Data_input!$G1268-Data_input!$H1268-Data_input!$I1268</f>
        <v>100</v>
      </c>
      <c r="L1268" s="15" t="s">
        <v>2947</v>
      </c>
      <c r="M1268" s="16" t="str">
        <f>TEXT(Table1[[#This Row],[DATE]],"mmm")</f>
        <v>May</v>
      </c>
      <c r="N1268" s="7">
        <f t="shared" si="59"/>
        <v>2022</v>
      </c>
      <c r="O1268" s="7">
        <f>IF(COUNTIF(B$4:$B1268,B1268)=1,1,0)</f>
        <v>1</v>
      </c>
      <c r="P1268" s="8" t="s">
        <v>2918</v>
      </c>
      <c r="Q1268" s="9"/>
    </row>
    <row r="1269" spans="1:17" x14ac:dyDescent="0.25">
      <c r="A1269" s="17">
        <v>44694</v>
      </c>
      <c r="B1269" s="11" t="s">
        <v>1056</v>
      </c>
      <c r="C1269" s="11" t="s">
        <v>2924</v>
      </c>
      <c r="D1269" s="7">
        <v>6</v>
      </c>
      <c r="E1269" s="12">
        <f t="shared" si="57"/>
        <v>3500</v>
      </c>
      <c r="F1269" s="13">
        <f t="shared" si="58"/>
        <v>21000</v>
      </c>
      <c r="G1269" s="14">
        <f>Data_input!$F1269*IF(Data_input!$E1269&lt;3000,70%,60%)</f>
        <v>12600</v>
      </c>
      <c r="H1269" s="14">
        <f>Data_input!$F1269*10%</f>
        <v>2100</v>
      </c>
      <c r="I1269" s="14">
        <f>Data_input!$F1269*10%</f>
        <v>2100</v>
      </c>
      <c r="J1269" s="14">
        <f>SUM(Table1[[#This Row],[COGS]:[OPERATIONAL COST]])</f>
        <v>16800</v>
      </c>
      <c r="K1269" s="14">
        <f>Data_input!$F1269-Data_input!$G1269-Data_input!$H1269-Data_input!$I1269</f>
        <v>4200</v>
      </c>
      <c r="L1269" s="8" t="s">
        <v>2945</v>
      </c>
      <c r="M1269" s="16" t="str">
        <f>TEXT(Table1[[#This Row],[DATE]],"mmm")</f>
        <v>May</v>
      </c>
      <c r="N1269" s="7">
        <f t="shared" si="59"/>
        <v>2022</v>
      </c>
      <c r="O1269" s="7">
        <f>IF(COUNTIF(B$4:$B1269,B1269)=1,1,0)</f>
        <v>1</v>
      </c>
      <c r="P1269" s="8" t="s">
        <v>2919</v>
      </c>
      <c r="Q1269" s="9"/>
    </row>
    <row r="1270" spans="1:17" x14ac:dyDescent="0.25">
      <c r="A1270" s="17">
        <v>44694</v>
      </c>
      <c r="B1270" s="11" t="s">
        <v>1057</v>
      </c>
      <c r="C1270" s="11" t="s">
        <v>2923</v>
      </c>
      <c r="D1270" s="7">
        <v>1</v>
      </c>
      <c r="E1270" s="12">
        <f t="shared" si="57"/>
        <v>2500</v>
      </c>
      <c r="F1270" s="13">
        <f t="shared" si="58"/>
        <v>2500</v>
      </c>
      <c r="G1270" s="14">
        <f>Data_input!$F1270*IF(Data_input!$E1270&lt;3000,70%,60%)</f>
        <v>1750</v>
      </c>
      <c r="H1270" s="14">
        <f>Data_input!$F1270*10%</f>
        <v>250</v>
      </c>
      <c r="I1270" s="14">
        <f>Data_input!$F1270*10%</f>
        <v>250</v>
      </c>
      <c r="J1270" s="14">
        <f>SUM(Table1[[#This Row],[COGS]:[OPERATIONAL COST]])</f>
        <v>2250</v>
      </c>
      <c r="K1270" s="14">
        <f>Data_input!$F1270-Data_input!$G1270-Data_input!$H1270-Data_input!$I1270</f>
        <v>250</v>
      </c>
      <c r="L1270" s="15" t="s">
        <v>2943</v>
      </c>
      <c r="M1270" s="16" t="str">
        <f>TEXT(Table1[[#This Row],[DATE]],"mmm")</f>
        <v>May</v>
      </c>
      <c r="N1270" s="7">
        <f t="shared" si="59"/>
        <v>2022</v>
      </c>
      <c r="O1270" s="7">
        <f>IF(COUNTIF(B$4:$B1270,B1270)=1,1,0)</f>
        <v>1</v>
      </c>
      <c r="P1270" s="8" t="s">
        <v>2919</v>
      </c>
      <c r="Q1270" s="9"/>
    </row>
    <row r="1271" spans="1:17" x14ac:dyDescent="0.25">
      <c r="A1271" s="17">
        <v>44694</v>
      </c>
      <c r="B1271" s="11" t="s">
        <v>1058</v>
      </c>
      <c r="C1271" s="11" t="s">
        <v>2929</v>
      </c>
      <c r="D1271" s="7">
        <v>1</v>
      </c>
      <c r="E1271" s="12">
        <f t="shared" si="57"/>
        <v>3200</v>
      </c>
      <c r="F1271" s="13">
        <f t="shared" si="58"/>
        <v>3200</v>
      </c>
      <c r="G1271" s="14">
        <f>Data_input!$F1271*IF(Data_input!$E1271&lt;3000,70%,60%)</f>
        <v>1920</v>
      </c>
      <c r="H1271" s="14">
        <f>Data_input!$F1271*10%</f>
        <v>320</v>
      </c>
      <c r="I1271" s="14">
        <f>Data_input!$F1271*10%</f>
        <v>320</v>
      </c>
      <c r="J1271" s="14">
        <f>SUM(Table1[[#This Row],[COGS]:[OPERATIONAL COST]])</f>
        <v>2560</v>
      </c>
      <c r="K1271" s="14">
        <f>Data_input!$F1271-Data_input!$G1271-Data_input!$H1271-Data_input!$I1271</f>
        <v>640</v>
      </c>
      <c r="L1271" s="8" t="s">
        <v>2948</v>
      </c>
      <c r="M1271" s="16" t="str">
        <f>TEXT(Table1[[#This Row],[DATE]],"mmm")</f>
        <v>May</v>
      </c>
      <c r="N1271" s="7">
        <f t="shared" si="59"/>
        <v>2022</v>
      </c>
      <c r="O1271" s="7">
        <f>IF(COUNTIF(B$4:$B1271,B1271)=1,1,0)</f>
        <v>1</v>
      </c>
      <c r="P1271" s="8" t="s">
        <v>2918</v>
      </c>
      <c r="Q1271" s="9"/>
    </row>
    <row r="1272" spans="1:17" x14ac:dyDescent="0.25">
      <c r="A1272" s="17">
        <v>44694</v>
      </c>
      <c r="B1272" s="11" t="s">
        <v>1059</v>
      </c>
      <c r="C1272" s="11" t="s">
        <v>2929</v>
      </c>
      <c r="D1272" s="7">
        <v>1</v>
      </c>
      <c r="E1272" s="12">
        <f t="shared" si="57"/>
        <v>3200</v>
      </c>
      <c r="F1272" s="13">
        <f t="shared" si="58"/>
        <v>3200</v>
      </c>
      <c r="G1272" s="14">
        <f>Data_input!$F1272*IF(Data_input!$E1272&lt;3000,70%,60%)</f>
        <v>1920</v>
      </c>
      <c r="H1272" s="14">
        <f>Data_input!$F1272*10%</f>
        <v>320</v>
      </c>
      <c r="I1272" s="14">
        <f>Data_input!$F1272*10%</f>
        <v>320</v>
      </c>
      <c r="J1272" s="14">
        <f>SUM(Table1[[#This Row],[COGS]:[OPERATIONAL COST]])</f>
        <v>2560</v>
      </c>
      <c r="K1272" s="14">
        <f>Data_input!$F1272-Data_input!$G1272-Data_input!$H1272-Data_input!$I1272</f>
        <v>640</v>
      </c>
      <c r="L1272" s="15" t="s">
        <v>2944</v>
      </c>
      <c r="M1272" s="16" t="str">
        <f>TEXT(Table1[[#This Row],[DATE]],"mmm")</f>
        <v>May</v>
      </c>
      <c r="N1272" s="7">
        <f t="shared" si="59"/>
        <v>2022</v>
      </c>
      <c r="O1272" s="7">
        <f>IF(COUNTIF(B$4:$B1272,B1272)=1,1,0)</f>
        <v>1</v>
      </c>
      <c r="P1272" s="8" t="s">
        <v>2919</v>
      </c>
      <c r="Q1272" s="9"/>
    </row>
    <row r="1273" spans="1:17" x14ac:dyDescent="0.25">
      <c r="A1273" s="17">
        <v>44694</v>
      </c>
      <c r="B1273" s="11" t="s">
        <v>1060</v>
      </c>
      <c r="C1273" s="11" t="s">
        <v>2924</v>
      </c>
      <c r="D1273" s="7">
        <v>3</v>
      </c>
      <c r="E1273" s="12">
        <f t="shared" si="57"/>
        <v>3500</v>
      </c>
      <c r="F1273" s="13">
        <f t="shared" si="58"/>
        <v>10500</v>
      </c>
      <c r="G1273" s="14">
        <f>Data_input!$F1273*IF(Data_input!$E1273&lt;3000,70%,60%)</f>
        <v>6300</v>
      </c>
      <c r="H1273" s="14">
        <f>Data_input!$F1273*10%</f>
        <v>1050</v>
      </c>
      <c r="I1273" s="14">
        <f>Data_input!$F1273*10%</f>
        <v>1050</v>
      </c>
      <c r="J1273" s="14">
        <f>SUM(Table1[[#This Row],[COGS]:[OPERATIONAL COST]])</f>
        <v>8400</v>
      </c>
      <c r="K1273" s="14">
        <f>Data_input!$F1273-Data_input!$G1273-Data_input!$H1273-Data_input!$I1273</f>
        <v>2100</v>
      </c>
      <c r="L1273" s="8" t="s">
        <v>2945</v>
      </c>
      <c r="M1273" s="16" t="str">
        <f>TEXT(Table1[[#This Row],[DATE]],"mmm")</f>
        <v>May</v>
      </c>
      <c r="N1273" s="7">
        <f t="shared" si="59"/>
        <v>2022</v>
      </c>
      <c r="O1273" s="7">
        <f>IF(COUNTIF(B$4:$B1273,B1273)=1,1,0)</f>
        <v>1</v>
      </c>
      <c r="P1273" s="8" t="s">
        <v>2918</v>
      </c>
      <c r="Q1273" s="9"/>
    </row>
    <row r="1274" spans="1:17" x14ac:dyDescent="0.25">
      <c r="A1274" s="17">
        <v>44694</v>
      </c>
      <c r="B1274" s="11" t="s">
        <v>1061</v>
      </c>
      <c r="C1274" s="11" t="s">
        <v>2927</v>
      </c>
      <c r="D1274" s="7">
        <v>4</v>
      </c>
      <c r="E1274" s="12">
        <f t="shared" si="57"/>
        <v>500</v>
      </c>
      <c r="F1274" s="13">
        <f t="shared" si="58"/>
        <v>2000</v>
      </c>
      <c r="G1274" s="14">
        <f>Data_input!$F1274*IF(Data_input!$E1274&lt;3000,70%,60%)</f>
        <v>1400</v>
      </c>
      <c r="H1274" s="14">
        <f>Data_input!$F1274*10%</f>
        <v>200</v>
      </c>
      <c r="I1274" s="14">
        <f>Data_input!$F1274*10%</f>
        <v>200</v>
      </c>
      <c r="J1274" s="14">
        <f>SUM(Table1[[#This Row],[COGS]:[OPERATIONAL COST]])</f>
        <v>1800</v>
      </c>
      <c r="K1274" s="14">
        <f>Data_input!$F1274-Data_input!$G1274-Data_input!$H1274-Data_input!$I1274</f>
        <v>200</v>
      </c>
      <c r="L1274" s="15" t="s">
        <v>2944</v>
      </c>
      <c r="M1274" s="16" t="str">
        <f>TEXT(Table1[[#This Row],[DATE]],"mmm")</f>
        <v>May</v>
      </c>
      <c r="N1274" s="7">
        <f t="shared" si="59"/>
        <v>2022</v>
      </c>
      <c r="O1274" s="7">
        <f>IF(COUNTIF(B$4:$B1274,B1274)=1,1,0)</f>
        <v>1</v>
      </c>
      <c r="P1274" s="8" t="s">
        <v>2919</v>
      </c>
      <c r="Q1274" s="9"/>
    </row>
    <row r="1275" spans="1:17" x14ac:dyDescent="0.25">
      <c r="A1275" s="17">
        <v>44694</v>
      </c>
      <c r="B1275" s="11" t="s">
        <v>1061</v>
      </c>
      <c r="C1275" s="11" t="s">
        <v>2923</v>
      </c>
      <c r="D1275" s="7">
        <v>1</v>
      </c>
      <c r="E1275" s="12">
        <f t="shared" si="57"/>
        <v>2500</v>
      </c>
      <c r="F1275" s="13">
        <f t="shared" si="58"/>
        <v>2500</v>
      </c>
      <c r="G1275" s="14">
        <f>Data_input!$F1275*IF(Data_input!$E1275&lt;3000,70%,60%)</f>
        <v>1750</v>
      </c>
      <c r="H1275" s="14">
        <f>Data_input!$F1275*10%</f>
        <v>250</v>
      </c>
      <c r="I1275" s="14">
        <f>Data_input!$F1275*10%</f>
        <v>250</v>
      </c>
      <c r="J1275" s="14">
        <f>SUM(Table1[[#This Row],[COGS]:[OPERATIONAL COST]])</f>
        <v>2250</v>
      </c>
      <c r="K1275" s="14">
        <f>Data_input!$F1275-Data_input!$G1275-Data_input!$H1275-Data_input!$I1275</f>
        <v>250</v>
      </c>
      <c r="L1275" s="8" t="s">
        <v>2944</v>
      </c>
      <c r="M1275" s="16" t="str">
        <f>TEXT(Table1[[#This Row],[DATE]],"mmm")</f>
        <v>May</v>
      </c>
      <c r="N1275" s="7">
        <f t="shared" si="59"/>
        <v>2022</v>
      </c>
      <c r="O1275" s="7">
        <f>IF(COUNTIF(B$4:$B1275,B1275)=1,1,0)</f>
        <v>0</v>
      </c>
      <c r="P1275" s="8" t="s">
        <v>2919</v>
      </c>
      <c r="Q1275" s="9"/>
    </row>
    <row r="1276" spans="1:17" x14ac:dyDescent="0.25">
      <c r="A1276" s="17">
        <v>44694</v>
      </c>
      <c r="B1276" s="11" t="s">
        <v>1061</v>
      </c>
      <c r="C1276" s="11" t="s">
        <v>2925</v>
      </c>
      <c r="D1276" s="7">
        <v>2</v>
      </c>
      <c r="E1276" s="12">
        <f t="shared" si="57"/>
        <v>1200</v>
      </c>
      <c r="F1276" s="13">
        <f t="shared" si="58"/>
        <v>2400</v>
      </c>
      <c r="G1276" s="14">
        <f>Data_input!$F1276*IF(Data_input!$E1276&lt;3000,70%,60%)</f>
        <v>1680</v>
      </c>
      <c r="H1276" s="14">
        <f>Data_input!$F1276*10%</f>
        <v>240</v>
      </c>
      <c r="I1276" s="14">
        <f>Data_input!$F1276*10%</f>
        <v>240</v>
      </c>
      <c r="J1276" s="14">
        <f>SUM(Table1[[#This Row],[COGS]:[OPERATIONAL COST]])</f>
        <v>2160</v>
      </c>
      <c r="K1276" s="14">
        <f>Data_input!$F1276-Data_input!$G1276-Data_input!$H1276-Data_input!$I1276</f>
        <v>240</v>
      </c>
      <c r="L1276" s="15" t="s">
        <v>2944</v>
      </c>
      <c r="M1276" s="16" t="str">
        <f>TEXT(Table1[[#This Row],[DATE]],"mmm")</f>
        <v>May</v>
      </c>
      <c r="N1276" s="7">
        <f t="shared" si="59"/>
        <v>2022</v>
      </c>
      <c r="O1276" s="7">
        <f>IF(COUNTIF(B$4:$B1276,B1276)=1,1,0)</f>
        <v>0</v>
      </c>
      <c r="P1276" s="8" t="s">
        <v>2919</v>
      </c>
      <c r="Q1276" s="9"/>
    </row>
    <row r="1277" spans="1:17" x14ac:dyDescent="0.25">
      <c r="A1277" s="17">
        <v>44695</v>
      </c>
      <c r="B1277" s="11" t="s">
        <v>1062</v>
      </c>
      <c r="C1277" s="11" t="s">
        <v>2920</v>
      </c>
      <c r="D1277" s="7">
        <v>4</v>
      </c>
      <c r="E1277" s="12">
        <f t="shared" si="57"/>
        <v>1000</v>
      </c>
      <c r="F1277" s="13">
        <f t="shared" si="58"/>
        <v>4000</v>
      </c>
      <c r="G1277" s="14">
        <f>Data_input!$F1277*IF(Data_input!$E1277&lt;3000,70%,60%)</f>
        <v>2800</v>
      </c>
      <c r="H1277" s="14">
        <f>Data_input!$F1277*10%</f>
        <v>400</v>
      </c>
      <c r="I1277" s="14">
        <f>Data_input!$F1277*10%</f>
        <v>400</v>
      </c>
      <c r="J1277" s="14">
        <f>SUM(Table1[[#This Row],[COGS]:[OPERATIONAL COST]])</f>
        <v>3600</v>
      </c>
      <c r="K1277" s="14">
        <f>Data_input!$F1277-Data_input!$G1277-Data_input!$H1277-Data_input!$I1277</f>
        <v>400</v>
      </c>
      <c r="L1277" s="8" t="s">
        <v>2948</v>
      </c>
      <c r="M1277" s="16" t="str">
        <f>TEXT(Table1[[#This Row],[DATE]],"mmm")</f>
        <v>May</v>
      </c>
      <c r="N1277" s="7">
        <f t="shared" si="59"/>
        <v>2022</v>
      </c>
      <c r="O1277" s="7">
        <f>IF(COUNTIF(B$4:$B1277,B1277)=1,1,0)</f>
        <v>1</v>
      </c>
      <c r="P1277" s="8" t="s">
        <v>2919</v>
      </c>
      <c r="Q1277" s="9"/>
    </row>
    <row r="1278" spans="1:17" x14ac:dyDescent="0.25">
      <c r="A1278" s="17">
        <v>44695</v>
      </c>
      <c r="B1278" s="11" t="s">
        <v>1063</v>
      </c>
      <c r="C1278" s="11" t="s">
        <v>2930</v>
      </c>
      <c r="D1278" s="7">
        <v>1</v>
      </c>
      <c r="E1278" s="12">
        <f t="shared" si="57"/>
        <v>4000</v>
      </c>
      <c r="F1278" s="13">
        <f t="shared" si="58"/>
        <v>4000</v>
      </c>
      <c r="G1278" s="14">
        <f>Data_input!$F1278*IF(Data_input!$E1278&lt;3000,70%,60%)</f>
        <v>2400</v>
      </c>
      <c r="H1278" s="14">
        <f>Data_input!$F1278*10%</f>
        <v>400</v>
      </c>
      <c r="I1278" s="14">
        <f>Data_input!$F1278*10%</f>
        <v>400</v>
      </c>
      <c r="J1278" s="14">
        <f>SUM(Table1[[#This Row],[COGS]:[OPERATIONAL COST]])</f>
        <v>3200</v>
      </c>
      <c r="K1278" s="14">
        <f>Data_input!$F1278-Data_input!$G1278-Data_input!$H1278-Data_input!$I1278</f>
        <v>800</v>
      </c>
      <c r="L1278" s="15" t="s">
        <v>2944</v>
      </c>
      <c r="M1278" s="16" t="str">
        <f>TEXT(Table1[[#This Row],[DATE]],"mmm")</f>
        <v>May</v>
      </c>
      <c r="N1278" s="7">
        <f t="shared" si="59"/>
        <v>2022</v>
      </c>
      <c r="O1278" s="7">
        <f>IF(COUNTIF(B$4:$B1278,B1278)=1,1,0)</f>
        <v>1</v>
      </c>
      <c r="P1278" s="8" t="s">
        <v>2919</v>
      </c>
      <c r="Q1278" s="9"/>
    </row>
    <row r="1279" spans="1:17" x14ac:dyDescent="0.25">
      <c r="A1279" s="17">
        <v>44695</v>
      </c>
      <c r="B1279" s="11" t="s">
        <v>1064</v>
      </c>
      <c r="C1279" s="11" t="s">
        <v>2920</v>
      </c>
      <c r="D1279" s="7">
        <v>1</v>
      </c>
      <c r="E1279" s="12">
        <f t="shared" si="57"/>
        <v>1000</v>
      </c>
      <c r="F1279" s="13">
        <f t="shared" si="58"/>
        <v>1000</v>
      </c>
      <c r="G1279" s="14">
        <f>Data_input!$F1279*IF(Data_input!$E1279&lt;3000,70%,60%)</f>
        <v>700</v>
      </c>
      <c r="H1279" s="14">
        <f>Data_input!$F1279*10%</f>
        <v>100</v>
      </c>
      <c r="I1279" s="14">
        <f>Data_input!$F1279*10%</f>
        <v>100</v>
      </c>
      <c r="J1279" s="14">
        <f>SUM(Table1[[#This Row],[COGS]:[OPERATIONAL COST]])</f>
        <v>900</v>
      </c>
      <c r="K1279" s="14">
        <f>Data_input!$F1279-Data_input!$G1279-Data_input!$H1279-Data_input!$I1279</f>
        <v>100</v>
      </c>
      <c r="L1279" s="8" t="s">
        <v>2946</v>
      </c>
      <c r="M1279" s="16" t="str">
        <f>TEXT(Table1[[#This Row],[DATE]],"mmm")</f>
        <v>May</v>
      </c>
      <c r="N1279" s="7">
        <f t="shared" si="59"/>
        <v>2022</v>
      </c>
      <c r="O1279" s="7">
        <f>IF(COUNTIF(B$4:$B1279,B1279)=1,1,0)</f>
        <v>1</v>
      </c>
      <c r="P1279" s="8" t="s">
        <v>2919</v>
      </c>
      <c r="Q1279" s="9"/>
    </row>
    <row r="1280" spans="1:17" x14ac:dyDescent="0.25">
      <c r="A1280" s="17">
        <v>44695</v>
      </c>
      <c r="B1280" s="11" t="s">
        <v>1065</v>
      </c>
      <c r="C1280" s="11" t="s">
        <v>2923</v>
      </c>
      <c r="D1280" s="7">
        <v>3</v>
      </c>
      <c r="E1280" s="12">
        <f t="shared" si="57"/>
        <v>2500</v>
      </c>
      <c r="F1280" s="13">
        <f t="shared" si="58"/>
        <v>7500</v>
      </c>
      <c r="G1280" s="14">
        <f>Data_input!$F1280*IF(Data_input!$E1280&lt;3000,70%,60%)</f>
        <v>5250</v>
      </c>
      <c r="H1280" s="14">
        <f>Data_input!$F1280*10%</f>
        <v>750</v>
      </c>
      <c r="I1280" s="14">
        <f>Data_input!$F1280*10%</f>
        <v>750</v>
      </c>
      <c r="J1280" s="14">
        <f>SUM(Table1[[#This Row],[COGS]:[OPERATIONAL COST]])</f>
        <v>6750</v>
      </c>
      <c r="K1280" s="14">
        <f>Data_input!$F1280-Data_input!$G1280-Data_input!$H1280-Data_input!$I1280</f>
        <v>750</v>
      </c>
      <c r="L1280" s="15" t="s">
        <v>2947</v>
      </c>
      <c r="M1280" s="16" t="str">
        <f>TEXT(Table1[[#This Row],[DATE]],"mmm")</f>
        <v>May</v>
      </c>
      <c r="N1280" s="7">
        <f t="shared" si="59"/>
        <v>2022</v>
      </c>
      <c r="O1280" s="7">
        <f>IF(COUNTIF(B$4:$B1280,B1280)=1,1,0)</f>
        <v>1</v>
      </c>
      <c r="P1280" s="8" t="s">
        <v>2918</v>
      </c>
      <c r="Q1280" s="9"/>
    </row>
    <row r="1281" spans="1:17" x14ac:dyDescent="0.25">
      <c r="A1281" s="17">
        <v>44695</v>
      </c>
      <c r="B1281" s="11" t="s">
        <v>1066</v>
      </c>
      <c r="C1281" s="11" t="s">
        <v>2924</v>
      </c>
      <c r="D1281" s="7">
        <v>2</v>
      </c>
      <c r="E1281" s="12">
        <f t="shared" si="57"/>
        <v>3500</v>
      </c>
      <c r="F1281" s="13">
        <f t="shared" si="58"/>
        <v>7000</v>
      </c>
      <c r="G1281" s="14">
        <f>Data_input!$F1281*IF(Data_input!$E1281&lt;3000,70%,60%)</f>
        <v>4200</v>
      </c>
      <c r="H1281" s="14">
        <f>Data_input!$F1281*10%</f>
        <v>700</v>
      </c>
      <c r="I1281" s="14">
        <f>Data_input!$F1281*10%</f>
        <v>700</v>
      </c>
      <c r="J1281" s="14">
        <f>SUM(Table1[[#This Row],[COGS]:[OPERATIONAL COST]])</f>
        <v>5600</v>
      </c>
      <c r="K1281" s="14">
        <f>Data_input!$F1281-Data_input!$G1281-Data_input!$H1281-Data_input!$I1281</f>
        <v>1400</v>
      </c>
      <c r="L1281" s="8" t="s">
        <v>2945</v>
      </c>
      <c r="M1281" s="16" t="str">
        <f>TEXT(Table1[[#This Row],[DATE]],"mmm")</f>
        <v>May</v>
      </c>
      <c r="N1281" s="7">
        <f t="shared" si="59"/>
        <v>2022</v>
      </c>
      <c r="O1281" s="7">
        <f>IF(COUNTIF(B$4:$B1281,B1281)=1,1,0)</f>
        <v>1</v>
      </c>
      <c r="P1281" s="8" t="s">
        <v>2919</v>
      </c>
      <c r="Q1281" s="9"/>
    </row>
    <row r="1282" spans="1:17" x14ac:dyDescent="0.25">
      <c r="A1282" s="17">
        <v>44695</v>
      </c>
      <c r="B1282" s="11" t="s">
        <v>1067</v>
      </c>
      <c r="C1282" s="11" t="s">
        <v>2925</v>
      </c>
      <c r="D1282" s="7">
        <v>3</v>
      </c>
      <c r="E1282" s="12">
        <f t="shared" si="57"/>
        <v>1200</v>
      </c>
      <c r="F1282" s="13">
        <f t="shared" si="58"/>
        <v>3600</v>
      </c>
      <c r="G1282" s="14">
        <f>Data_input!$F1282*IF(Data_input!$E1282&lt;3000,70%,60%)</f>
        <v>2520</v>
      </c>
      <c r="H1282" s="14">
        <f>Data_input!$F1282*10%</f>
        <v>360</v>
      </c>
      <c r="I1282" s="14">
        <f>Data_input!$F1282*10%</f>
        <v>360</v>
      </c>
      <c r="J1282" s="14">
        <f>SUM(Table1[[#This Row],[COGS]:[OPERATIONAL COST]])</f>
        <v>3240</v>
      </c>
      <c r="K1282" s="14">
        <f>Data_input!$F1282-Data_input!$G1282-Data_input!$H1282-Data_input!$I1282</f>
        <v>360</v>
      </c>
      <c r="L1282" s="15" t="s">
        <v>2943</v>
      </c>
      <c r="M1282" s="16" t="str">
        <f>TEXT(Table1[[#This Row],[DATE]],"mmm")</f>
        <v>May</v>
      </c>
      <c r="N1282" s="7">
        <f t="shared" si="59"/>
        <v>2022</v>
      </c>
      <c r="O1282" s="7">
        <f>IF(COUNTIF(B$4:$B1282,B1282)=1,1,0)</f>
        <v>1</v>
      </c>
      <c r="P1282" s="8" t="s">
        <v>2918</v>
      </c>
      <c r="Q1282" s="9"/>
    </row>
    <row r="1283" spans="1:17" x14ac:dyDescent="0.25">
      <c r="A1283" s="17">
        <v>44695</v>
      </c>
      <c r="B1283" s="11" t="s">
        <v>1068</v>
      </c>
      <c r="C1283" s="11" t="s">
        <v>2926</v>
      </c>
      <c r="D1283" s="7">
        <v>4</v>
      </c>
      <c r="E1283" s="12">
        <f t="shared" si="57"/>
        <v>450</v>
      </c>
      <c r="F1283" s="13">
        <f t="shared" si="58"/>
        <v>1800</v>
      </c>
      <c r="G1283" s="14">
        <f>Data_input!$F1283*IF(Data_input!$E1283&lt;3000,70%,60%)</f>
        <v>1260</v>
      </c>
      <c r="H1283" s="14">
        <f>Data_input!$F1283*10%</f>
        <v>180</v>
      </c>
      <c r="I1283" s="14">
        <f>Data_input!$F1283*10%</f>
        <v>180</v>
      </c>
      <c r="J1283" s="14">
        <f>SUM(Table1[[#This Row],[COGS]:[OPERATIONAL COST]])</f>
        <v>1620</v>
      </c>
      <c r="K1283" s="14">
        <f>Data_input!$F1283-Data_input!$G1283-Data_input!$H1283-Data_input!$I1283</f>
        <v>180</v>
      </c>
      <c r="L1283" s="8" t="s">
        <v>2948</v>
      </c>
      <c r="M1283" s="16" t="str">
        <f>TEXT(Table1[[#This Row],[DATE]],"mmm")</f>
        <v>May</v>
      </c>
      <c r="N1283" s="7">
        <f t="shared" si="59"/>
        <v>2022</v>
      </c>
      <c r="O1283" s="7">
        <f>IF(COUNTIF(B$4:$B1283,B1283)=1,1,0)</f>
        <v>1</v>
      </c>
      <c r="P1283" s="8" t="s">
        <v>2919</v>
      </c>
      <c r="Q1283" s="9"/>
    </row>
    <row r="1284" spans="1:17" x14ac:dyDescent="0.25">
      <c r="A1284" s="17">
        <v>44695</v>
      </c>
      <c r="B1284" s="11" t="s">
        <v>1069</v>
      </c>
      <c r="C1284" s="11" t="s">
        <v>2927</v>
      </c>
      <c r="D1284" s="7">
        <v>6</v>
      </c>
      <c r="E1284" s="12">
        <f t="shared" ref="E1284:E1347" si="60">VLOOKUP(C1284,$R$4:$S$12,2,FALSE)</f>
        <v>500</v>
      </c>
      <c r="F1284" s="13">
        <f t="shared" ref="F1284:F1347" si="61">D1284*E1284</f>
        <v>3000</v>
      </c>
      <c r="G1284" s="14">
        <f>Data_input!$F1284*IF(Data_input!$E1284&lt;3000,70%,60%)</f>
        <v>2100</v>
      </c>
      <c r="H1284" s="14">
        <f>Data_input!$F1284*10%</f>
        <v>300</v>
      </c>
      <c r="I1284" s="14">
        <f>Data_input!$F1284*10%</f>
        <v>300</v>
      </c>
      <c r="J1284" s="14">
        <f>SUM(Table1[[#This Row],[COGS]:[OPERATIONAL COST]])</f>
        <v>2700</v>
      </c>
      <c r="K1284" s="14">
        <f>Data_input!$F1284-Data_input!$G1284-Data_input!$H1284-Data_input!$I1284</f>
        <v>300</v>
      </c>
      <c r="L1284" s="15" t="s">
        <v>2944</v>
      </c>
      <c r="M1284" s="16" t="str">
        <f>TEXT(Table1[[#This Row],[DATE]],"mmm")</f>
        <v>May</v>
      </c>
      <c r="N1284" s="7">
        <f t="shared" ref="N1284:N1347" si="62">YEAR(A1284)</f>
        <v>2022</v>
      </c>
      <c r="O1284" s="7">
        <f>IF(COUNTIF(B$4:$B1284,B1284)=1,1,0)</f>
        <v>1</v>
      </c>
      <c r="P1284" s="8" t="s">
        <v>2919</v>
      </c>
      <c r="Q1284" s="9"/>
    </row>
    <row r="1285" spans="1:17" x14ac:dyDescent="0.25">
      <c r="A1285" s="17">
        <v>44696</v>
      </c>
      <c r="B1285" s="11" t="s">
        <v>1070</v>
      </c>
      <c r="C1285" s="11" t="s">
        <v>2928</v>
      </c>
      <c r="D1285" s="7">
        <v>8</v>
      </c>
      <c r="E1285" s="12">
        <f t="shared" si="60"/>
        <v>1000</v>
      </c>
      <c r="F1285" s="13">
        <f t="shared" si="61"/>
        <v>8000</v>
      </c>
      <c r="G1285" s="14">
        <f>Data_input!$F1285*IF(Data_input!$E1285&lt;3000,70%,60%)</f>
        <v>5600</v>
      </c>
      <c r="H1285" s="14">
        <f>Data_input!$F1285*10%</f>
        <v>800</v>
      </c>
      <c r="I1285" s="14">
        <f>Data_input!$F1285*10%</f>
        <v>800</v>
      </c>
      <c r="J1285" s="14">
        <f>SUM(Table1[[#This Row],[COGS]:[OPERATIONAL COST]])</f>
        <v>7200</v>
      </c>
      <c r="K1285" s="14">
        <f>Data_input!$F1285-Data_input!$G1285-Data_input!$H1285-Data_input!$I1285</f>
        <v>800</v>
      </c>
      <c r="L1285" s="8" t="s">
        <v>2945</v>
      </c>
      <c r="M1285" s="16" t="str">
        <f>TEXT(Table1[[#This Row],[DATE]],"mmm")</f>
        <v>May</v>
      </c>
      <c r="N1285" s="7">
        <f t="shared" si="62"/>
        <v>2022</v>
      </c>
      <c r="O1285" s="7">
        <f>IF(COUNTIF(B$4:$B1285,B1285)=1,1,0)</f>
        <v>1</v>
      </c>
      <c r="P1285" s="8" t="s">
        <v>2918</v>
      </c>
      <c r="Q1285" s="9"/>
    </row>
    <row r="1286" spans="1:17" x14ac:dyDescent="0.25">
      <c r="A1286" s="17">
        <v>44696</v>
      </c>
      <c r="B1286" s="11" t="s">
        <v>1071</v>
      </c>
      <c r="C1286" s="11" t="s">
        <v>2929</v>
      </c>
      <c r="D1286" s="7">
        <v>9</v>
      </c>
      <c r="E1286" s="12">
        <f t="shared" si="60"/>
        <v>3200</v>
      </c>
      <c r="F1286" s="13">
        <f t="shared" si="61"/>
        <v>28800</v>
      </c>
      <c r="G1286" s="14">
        <f>Data_input!$F1286*IF(Data_input!$E1286&lt;3000,70%,60%)</f>
        <v>17280</v>
      </c>
      <c r="H1286" s="14">
        <f>Data_input!$F1286*10%</f>
        <v>2880</v>
      </c>
      <c r="I1286" s="14">
        <f>Data_input!$F1286*10%</f>
        <v>2880</v>
      </c>
      <c r="J1286" s="14">
        <f>SUM(Table1[[#This Row],[COGS]:[OPERATIONAL COST]])</f>
        <v>23040</v>
      </c>
      <c r="K1286" s="14">
        <f>Data_input!$F1286-Data_input!$G1286-Data_input!$H1286-Data_input!$I1286</f>
        <v>5760</v>
      </c>
      <c r="L1286" s="15" t="s">
        <v>2943</v>
      </c>
      <c r="M1286" s="16" t="str">
        <f>TEXT(Table1[[#This Row],[DATE]],"mmm")</f>
        <v>May</v>
      </c>
      <c r="N1286" s="7">
        <f t="shared" si="62"/>
        <v>2022</v>
      </c>
      <c r="O1286" s="7">
        <f>IF(COUNTIF(B$4:$B1286,B1286)=1,1,0)</f>
        <v>1</v>
      </c>
      <c r="P1286" s="8" t="s">
        <v>2919</v>
      </c>
      <c r="Q1286" s="9"/>
    </row>
    <row r="1287" spans="1:17" x14ac:dyDescent="0.25">
      <c r="A1287" s="17">
        <v>44696</v>
      </c>
      <c r="B1287" s="11" t="s">
        <v>1072</v>
      </c>
      <c r="C1287" s="11" t="s">
        <v>2930</v>
      </c>
      <c r="D1287" s="7">
        <v>1</v>
      </c>
      <c r="E1287" s="12">
        <f t="shared" si="60"/>
        <v>4000</v>
      </c>
      <c r="F1287" s="13">
        <f t="shared" si="61"/>
        <v>4000</v>
      </c>
      <c r="G1287" s="14">
        <f>Data_input!$F1287*IF(Data_input!$E1287&lt;3000,70%,60%)</f>
        <v>2400</v>
      </c>
      <c r="H1287" s="14">
        <f>Data_input!$F1287*10%</f>
        <v>400</v>
      </c>
      <c r="I1287" s="14">
        <f>Data_input!$F1287*10%</f>
        <v>400</v>
      </c>
      <c r="J1287" s="14">
        <f>SUM(Table1[[#This Row],[COGS]:[OPERATIONAL COST]])</f>
        <v>3200</v>
      </c>
      <c r="K1287" s="14">
        <f>Data_input!$F1287-Data_input!$G1287-Data_input!$H1287-Data_input!$I1287</f>
        <v>800</v>
      </c>
      <c r="L1287" s="8" t="s">
        <v>2948</v>
      </c>
      <c r="M1287" s="16" t="str">
        <f>TEXT(Table1[[#This Row],[DATE]],"mmm")</f>
        <v>May</v>
      </c>
      <c r="N1287" s="7">
        <f t="shared" si="62"/>
        <v>2022</v>
      </c>
      <c r="O1287" s="7">
        <f>IF(COUNTIF(B$4:$B1287,B1287)=1,1,0)</f>
        <v>1</v>
      </c>
      <c r="P1287" s="8" t="s">
        <v>2919</v>
      </c>
      <c r="Q1287" s="9"/>
    </row>
    <row r="1288" spans="1:17" x14ac:dyDescent="0.25">
      <c r="A1288" s="17">
        <v>44696</v>
      </c>
      <c r="B1288" s="11" t="s">
        <v>1073</v>
      </c>
      <c r="C1288" s="11" t="s">
        <v>2930</v>
      </c>
      <c r="D1288" s="7">
        <v>1</v>
      </c>
      <c r="E1288" s="12">
        <f t="shared" si="60"/>
        <v>4000</v>
      </c>
      <c r="F1288" s="13">
        <f t="shared" si="61"/>
        <v>4000</v>
      </c>
      <c r="G1288" s="14">
        <f>Data_input!$F1288*IF(Data_input!$E1288&lt;3000,70%,60%)</f>
        <v>2400</v>
      </c>
      <c r="H1288" s="14">
        <f>Data_input!$F1288*10%</f>
        <v>400</v>
      </c>
      <c r="I1288" s="14">
        <f>Data_input!$F1288*10%</f>
        <v>400</v>
      </c>
      <c r="J1288" s="14">
        <f>SUM(Table1[[#This Row],[COGS]:[OPERATIONAL COST]])</f>
        <v>3200</v>
      </c>
      <c r="K1288" s="14">
        <f>Data_input!$F1288-Data_input!$G1288-Data_input!$H1288-Data_input!$I1288</f>
        <v>800</v>
      </c>
      <c r="L1288" s="15" t="s">
        <v>2944</v>
      </c>
      <c r="M1288" s="16" t="str">
        <f>TEXT(Table1[[#This Row],[DATE]],"mmm")</f>
        <v>May</v>
      </c>
      <c r="N1288" s="7">
        <f t="shared" si="62"/>
        <v>2022</v>
      </c>
      <c r="O1288" s="7">
        <f>IF(COUNTIF(B$4:$B1288,B1288)=1,1,0)</f>
        <v>1</v>
      </c>
      <c r="P1288" s="8" t="s">
        <v>2918</v>
      </c>
      <c r="Q1288" s="9"/>
    </row>
    <row r="1289" spans="1:17" x14ac:dyDescent="0.25">
      <c r="A1289" s="17">
        <v>44696</v>
      </c>
      <c r="B1289" s="11" t="s">
        <v>1074</v>
      </c>
      <c r="C1289" s="11" t="s">
        <v>2930</v>
      </c>
      <c r="D1289" s="7">
        <v>1</v>
      </c>
      <c r="E1289" s="12">
        <f t="shared" si="60"/>
        <v>4000</v>
      </c>
      <c r="F1289" s="13">
        <f t="shared" si="61"/>
        <v>4000</v>
      </c>
      <c r="G1289" s="14">
        <f>Data_input!$F1289*IF(Data_input!$E1289&lt;3000,70%,60%)</f>
        <v>2400</v>
      </c>
      <c r="H1289" s="14">
        <f>Data_input!$F1289*10%</f>
        <v>400</v>
      </c>
      <c r="I1289" s="14">
        <f>Data_input!$F1289*10%</f>
        <v>400</v>
      </c>
      <c r="J1289" s="14">
        <f>SUM(Table1[[#This Row],[COGS]:[OPERATIONAL COST]])</f>
        <v>3200</v>
      </c>
      <c r="K1289" s="14">
        <f>Data_input!$F1289-Data_input!$G1289-Data_input!$H1289-Data_input!$I1289</f>
        <v>800</v>
      </c>
      <c r="L1289" s="8" t="s">
        <v>2945</v>
      </c>
      <c r="M1289" s="16" t="str">
        <f>TEXT(Table1[[#This Row],[DATE]],"mmm")</f>
        <v>May</v>
      </c>
      <c r="N1289" s="7">
        <f t="shared" si="62"/>
        <v>2022</v>
      </c>
      <c r="O1289" s="7">
        <f>IF(COUNTIF(B$4:$B1289,B1289)=1,1,0)</f>
        <v>1</v>
      </c>
      <c r="P1289" s="8" t="s">
        <v>2919</v>
      </c>
      <c r="Q1289" s="9"/>
    </row>
    <row r="1290" spans="1:17" x14ac:dyDescent="0.25">
      <c r="A1290" s="17">
        <v>44696</v>
      </c>
      <c r="B1290" s="11" t="s">
        <v>1075</v>
      </c>
      <c r="C1290" s="11" t="s">
        <v>2924</v>
      </c>
      <c r="D1290" s="7">
        <v>16</v>
      </c>
      <c r="E1290" s="12">
        <f t="shared" si="60"/>
        <v>3500</v>
      </c>
      <c r="F1290" s="13">
        <f t="shared" si="61"/>
        <v>56000</v>
      </c>
      <c r="G1290" s="14">
        <f>Data_input!$F1290*IF(Data_input!$E1290&lt;3000,70%,60%)</f>
        <v>33600</v>
      </c>
      <c r="H1290" s="14">
        <f>Data_input!$F1290*10%</f>
        <v>5600</v>
      </c>
      <c r="I1290" s="14">
        <f>Data_input!$F1290*10%</f>
        <v>5600</v>
      </c>
      <c r="J1290" s="14">
        <f>SUM(Table1[[#This Row],[COGS]:[OPERATIONAL COST]])</f>
        <v>44800</v>
      </c>
      <c r="K1290" s="14">
        <f>Data_input!$F1290-Data_input!$G1290-Data_input!$H1290-Data_input!$I1290</f>
        <v>11200</v>
      </c>
      <c r="L1290" s="15" t="s">
        <v>2943</v>
      </c>
      <c r="M1290" s="16" t="str">
        <f>TEXT(Table1[[#This Row],[DATE]],"mmm")</f>
        <v>May</v>
      </c>
      <c r="N1290" s="7">
        <f t="shared" si="62"/>
        <v>2022</v>
      </c>
      <c r="O1290" s="7">
        <f>IF(COUNTIF(B$4:$B1290,B1290)=1,1,0)</f>
        <v>1</v>
      </c>
      <c r="P1290" s="8" t="s">
        <v>2919</v>
      </c>
      <c r="Q1290" s="9"/>
    </row>
    <row r="1291" spans="1:17" x14ac:dyDescent="0.25">
      <c r="A1291" s="17">
        <v>44696</v>
      </c>
      <c r="B1291" s="11" t="s">
        <v>1076</v>
      </c>
      <c r="C1291" s="11" t="s">
        <v>2925</v>
      </c>
      <c r="D1291" s="7">
        <v>1</v>
      </c>
      <c r="E1291" s="12">
        <f t="shared" si="60"/>
        <v>1200</v>
      </c>
      <c r="F1291" s="13">
        <f t="shared" si="61"/>
        <v>1200</v>
      </c>
      <c r="G1291" s="14">
        <f>Data_input!$F1291*IF(Data_input!$E1291&lt;3000,70%,60%)</f>
        <v>840</v>
      </c>
      <c r="H1291" s="14">
        <f>Data_input!$F1291*10%</f>
        <v>120</v>
      </c>
      <c r="I1291" s="14">
        <f>Data_input!$F1291*10%</f>
        <v>120</v>
      </c>
      <c r="J1291" s="14">
        <f>SUM(Table1[[#This Row],[COGS]:[OPERATIONAL COST]])</f>
        <v>1080</v>
      </c>
      <c r="K1291" s="14">
        <f>Data_input!$F1291-Data_input!$G1291-Data_input!$H1291-Data_input!$I1291</f>
        <v>120</v>
      </c>
      <c r="L1291" s="8" t="s">
        <v>2948</v>
      </c>
      <c r="M1291" s="16" t="str">
        <f>TEXT(Table1[[#This Row],[DATE]],"mmm")</f>
        <v>May</v>
      </c>
      <c r="N1291" s="7">
        <f t="shared" si="62"/>
        <v>2022</v>
      </c>
      <c r="O1291" s="7">
        <f>IF(COUNTIF(B$4:$B1291,B1291)=1,1,0)</f>
        <v>1</v>
      </c>
      <c r="P1291" s="8" t="s">
        <v>2919</v>
      </c>
      <c r="Q1291" s="9"/>
    </row>
    <row r="1292" spans="1:17" x14ac:dyDescent="0.25">
      <c r="A1292" s="17">
        <v>44696</v>
      </c>
      <c r="B1292" s="11" t="s">
        <v>1077</v>
      </c>
      <c r="C1292" s="11" t="s">
        <v>2926</v>
      </c>
      <c r="D1292" s="7">
        <v>1</v>
      </c>
      <c r="E1292" s="12">
        <f t="shared" si="60"/>
        <v>450</v>
      </c>
      <c r="F1292" s="13">
        <f t="shared" si="61"/>
        <v>450</v>
      </c>
      <c r="G1292" s="14">
        <f>Data_input!$F1292*IF(Data_input!$E1292&lt;3000,70%,60%)</f>
        <v>315</v>
      </c>
      <c r="H1292" s="14">
        <f>Data_input!$F1292*10%</f>
        <v>45</v>
      </c>
      <c r="I1292" s="14">
        <f>Data_input!$F1292*10%</f>
        <v>45</v>
      </c>
      <c r="J1292" s="14">
        <f>SUM(Table1[[#This Row],[COGS]:[OPERATIONAL COST]])</f>
        <v>405</v>
      </c>
      <c r="K1292" s="14">
        <f>Data_input!$F1292-Data_input!$G1292-Data_input!$H1292-Data_input!$I1292</f>
        <v>45</v>
      </c>
      <c r="L1292" s="15" t="s">
        <v>2943</v>
      </c>
      <c r="M1292" s="16" t="str">
        <f>TEXT(Table1[[#This Row],[DATE]],"mmm")</f>
        <v>May</v>
      </c>
      <c r="N1292" s="7">
        <f t="shared" si="62"/>
        <v>2022</v>
      </c>
      <c r="O1292" s="7">
        <f>IF(COUNTIF(B$4:$B1292,B1292)=1,1,0)</f>
        <v>1</v>
      </c>
      <c r="P1292" s="8" t="s">
        <v>2919</v>
      </c>
      <c r="Q1292" s="9"/>
    </row>
    <row r="1293" spans="1:17" x14ac:dyDescent="0.25">
      <c r="A1293" s="17">
        <v>44696</v>
      </c>
      <c r="B1293" s="11" t="s">
        <v>1077</v>
      </c>
      <c r="C1293" s="11" t="s">
        <v>2927</v>
      </c>
      <c r="D1293" s="7">
        <v>2</v>
      </c>
      <c r="E1293" s="12">
        <f t="shared" si="60"/>
        <v>500</v>
      </c>
      <c r="F1293" s="13">
        <f t="shared" si="61"/>
        <v>1000</v>
      </c>
      <c r="G1293" s="14">
        <f>Data_input!$F1293*IF(Data_input!$E1293&lt;3000,70%,60%)</f>
        <v>700</v>
      </c>
      <c r="H1293" s="14">
        <f>Data_input!$F1293*10%</f>
        <v>100</v>
      </c>
      <c r="I1293" s="14">
        <f>Data_input!$F1293*10%</f>
        <v>100</v>
      </c>
      <c r="J1293" s="14">
        <f>SUM(Table1[[#This Row],[COGS]:[OPERATIONAL COST]])</f>
        <v>900</v>
      </c>
      <c r="K1293" s="14">
        <f>Data_input!$F1293-Data_input!$G1293-Data_input!$H1293-Data_input!$I1293</f>
        <v>100</v>
      </c>
      <c r="L1293" s="8" t="s">
        <v>2943</v>
      </c>
      <c r="M1293" s="16" t="str">
        <f>TEXT(Table1[[#This Row],[DATE]],"mmm")</f>
        <v>May</v>
      </c>
      <c r="N1293" s="7">
        <f t="shared" si="62"/>
        <v>2022</v>
      </c>
      <c r="O1293" s="7">
        <f>IF(COUNTIF(B$4:$B1293,B1293)=1,1,0)</f>
        <v>0</v>
      </c>
      <c r="P1293" s="8" t="s">
        <v>2919</v>
      </c>
      <c r="Q1293" s="9"/>
    </row>
    <row r="1294" spans="1:17" x14ac:dyDescent="0.25">
      <c r="A1294" s="17">
        <v>44696</v>
      </c>
      <c r="B1294" s="11" t="s">
        <v>1077</v>
      </c>
      <c r="C1294" s="11" t="s">
        <v>2928</v>
      </c>
      <c r="D1294" s="7">
        <v>5</v>
      </c>
      <c r="E1294" s="12">
        <f t="shared" si="60"/>
        <v>1000</v>
      </c>
      <c r="F1294" s="13">
        <f t="shared" si="61"/>
        <v>5000</v>
      </c>
      <c r="G1294" s="14">
        <f>Data_input!$F1294*IF(Data_input!$E1294&lt;3000,70%,60%)</f>
        <v>3500</v>
      </c>
      <c r="H1294" s="14">
        <f>Data_input!$F1294*10%</f>
        <v>500</v>
      </c>
      <c r="I1294" s="14">
        <f>Data_input!$F1294*10%</f>
        <v>500</v>
      </c>
      <c r="J1294" s="14">
        <f>SUM(Table1[[#This Row],[COGS]:[OPERATIONAL COST]])</f>
        <v>4500</v>
      </c>
      <c r="K1294" s="14">
        <f>Data_input!$F1294-Data_input!$G1294-Data_input!$H1294-Data_input!$I1294</f>
        <v>500</v>
      </c>
      <c r="L1294" s="15" t="s">
        <v>2943</v>
      </c>
      <c r="M1294" s="16" t="str">
        <f>TEXT(Table1[[#This Row],[DATE]],"mmm")</f>
        <v>May</v>
      </c>
      <c r="N1294" s="7">
        <f t="shared" si="62"/>
        <v>2022</v>
      </c>
      <c r="O1294" s="7">
        <f>IF(COUNTIF(B$4:$B1294,B1294)=1,1,0)</f>
        <v>0</v>
      </c>
      <c r="P1294" s="8" t="s">
        <v>2919</v>
      </c>
      <c r="Q1294" s="9"/>
    </row>
    <row r="1295" spans="1:17" x14ac:dyDescent="0.25">
      <c r="A1295" s="17">
        <v>44697</v>
      </c>
      <c r="B1295" s="11" t="s">
        <v>1078</v>
      </c>
      <c r="C1295" s="11" t="s">
        <v>2928</v>
      </c>
      <c r="D1295" s="7">
        <v>7</v>
      </c>
      <c r="E1295" s="12">
        <f t="shared" si="60"/>
        <v>1000</v>
      </c>
      <c r="F1295" s="13">
        <f t="shared" si="61"/>
        <v>7000</v>
      </c>
      <c r="G1295" s="14">
        <f>Data_input!$F1295*IF(Data_input!$E1295&lt;3000,70%,60%)</f>
        <v>4900</v>
      </c>
      <c r="H1295" s="14">
        <f>Data_input!$F1295*10%</f>
        <v>700</v>
      </c>
      <c r="I1295" s="14">
        <f>Data_input!$F1295*10%</f>
        <v>700</v>
      </c>
      <c r="J1295" s="14">
        <f>SUM(Table1[[#This Row],[COGS]:[OPERATIONAL COST]])</f>
        <v>6300</v>
      </c>
      <c r="K1295" s="14">
        <f>Data_input!$F1295-Data_input!$G1295-Data_input!$H1295-Data_input!$I1295</f>
        <v>700</v>
      </c>
      <c r="L1295" s="8" t="s">
        <v>2945</v>
      </c>
      <c r="M1295" s="16" t="str">
        <f>TEXT(Table1[[#This Row],[DATE]],"mmm")</f>
        <v>May</v>
      </c>
      <c r="N1295" s="7">
        <f t="shared" si="62"/>
        <v>2022</v>
      </c>
      <c r="O1295" s="7">
        <f>IF(COUNTIF(B$4:$B1295,B1295)=1,1,0)</f>
        <v>1</v>
      </c>
      <c r="P1295" s="8" t="s">
        <v>2919</v>
      </c>
      <c r="Q1295" s="9"/>
    </row>
    <row r="1296" spans="1:17" x14ac:dyDescent="0.25">
      <c r="A1296" s="17">
        <v>44697</v>
      </c>
      <c r="B1296" s="11" t="s">
        <v>1079</v>
      </c>
      <c r="C1296" s="11" t="s">
        <v>2930</v>
      </c>
      <c r="D1296" s="7">
        <v>1</v>
      </c>
      <c r="E1296" s="12">
        <f t="shared" si="60"/>
        <v>4000</v>
      </c>
      <c r="F1296" s="13">
        <f t="shared" si="61"/>
        <v>4000</v>
      </c>
      <c r="G1296" s="14">
        <f>Data_input!$F1296*IF(Data_input!$E1296&lt;3000,70%,60%)</f>
        <v>2400</v>
      </c>
      <c r="H1296" s="14">
        <f>Data_input!$F1296*10%</f>
        <v>400</v>
      </c>
      <c r="I1296" s="14">
        <f>Data_input!$F1296*10%</f>
        <v>400</v>
      </c>
      <c r="J1296" s="14">
        <f>SUM(Table1[[#This Row],[COGS]:[OPERATIONAL COST]])</f>
        <v>3200</v>
      </c>
      <c r="K1296" s="14">
        <f>Data_input!$F1296-Data_input!$G1296-Data_input!$H1296-Data_input!$I1296</f>
        <v>800</v>
      </c>
      <c r="L1296" s="15" t="s">
        <v>2943</v>
      </c>
      <c r="M1296" s="16" t="str">
        <f>TEXT(Table1[[#This Row],[DATE]],"mmm")</f>
        <v>May</v>
      </c>
      <c r="N1296" s="7">
        <f t="shared" si="62"/>
        <v>2022</v>
      </c>
      <c r="O1296" s="7">
        <f>IF(COUNTIF(B$4:$B1296,B1296)=1,1,0)</f>
        <v>1</v>
      </c>
      <c r="P1296" s="8" t="s">
        <v>2918</v>
      </c>
      <c r="Q1296" s="9"/>
    </row>
    <row r="1297" spans="1:17" x14ac:dyDescent="0.25">
      <c r="A1297" s="17">
        <v>44697</v>
      </c>
      <c r="B1297" s="11" t="s">
        <v>1080</v>
      </c>
      <c r="C1297" s="11" t="s">
        <v>2920</v>
      </c>
      <c r="D1297" s="7">
        <v>1</v>
      </c>
      <c r="E1297" s="12">
        <f t="shared" si="60"/>
        <v>1000</v>
      </c>
      <c r="F1297" s="13">
        <f t="shared" si="61"/>
        <v>1000</v>
      </c>
      <c r="G1297" s="14">
        <f>Data_input!$F1297*IF(Data_input!$E1297&lt;3000,70%,60%)</f>
        <v>700</v>
      </c>
      <c r="H1297" s="14">
        <f>Data_input!$F1297*10%</f>
        <v>100</v>
      </c>
      <c r="I1297" s="14">
        <f>Data_input!$F1297*10%</f>
        <v>100</v>
      </c>
      <c r="J1297" s="14">
        <f>SUM(Table1[[#This Row],[COGS]:[OPERATIONAL COST]])</f>
        <v>900</v>
      </c>
      <c r="K1297" s="14">
        <f>Data_input!$F1297-Data_input!$G1297-Data_input!$H1297-Data_input!$I1297</f>
        <v>100</v>
      </c>
      <c r="L1297" s="8" t="s">
        <v>2948</v>
      </c>
      <c r="M1297" s="16" t="str">
        <f>TEXT(Table1[[#This Row],[DATE]],"mmm")</f>
        <v>May</v>
      </c>
      <c r="N1297" s="7">
        <f t="shared" si="62"/>
        <v>2022</v>
      </c>
      <c r="O1297" s="7">
        <f>IF(COUNTIF(B$4:$B1297,B1297)=1,1,0)</f>
        <v>1</v>
      </c>
      <c r="P1297" s="8" t="s">
        <v>2918</v>
      </c>
      <c r="Q1297" s="9"/>
    </row>
    <row r="1298" spans="1:17" x14ac:dyDescent="0.25">
      <c r="A1298" s="17">
        <v>44697</v>
      </c>
      <c r="B1298" s="11" t="s">
        <v>1081</v>
      </c>
      <c r="C1298" s="11" t="s">
        <v>2923</v>
      </c>
      <c r="D1298" s="7">
        <v>1</v>
      </c>
      <c r="E1298" s="12">
        <f t="shared" si="60"/>
        <v>2500</v>
      </c>
      <c r="F1298" s="13">
        <f t="shared" si="61"/>
        <v>2500</v>
      </c>
      <c r="G1298" s="14">
        <f>Data_input!$F1298*IF(Data_input!$E1298&lt;3000,70%,60%)</f>
        <v>1750</v>
      </c>
      <c r="H1298" s="14">
        <f>Data_input!$F1298*10%</f>
        <v>250</v>
      </c>
      <c r="I1298" s="14">
        <f>Data_input!$F1298*10%</f>
        <v>250</v>
      </c>
      <c r="J1298" s="14">
        <f>SUM(Table1[[#This Row],[COGS]:[OPERATIONAL COST]])</f>
        <v>2250</v>
      </c>
      <c r="K1298" s="14">
        <f>Data_input!$F1298-Data_input!$G1298-Data_input!$H1298-Data_input!$I1298</f>
        <v>250</v>
      </c>
      <c r="L1298" s="15" t="s">
        <v>2944</v>
      </c>
      <c r="M1298" s="16" t="str">
        <f>TEXT(Table1[[#This Row],[DATE]],"mmm")</f>
        <v>May</v>
      </c>
      <c r="N1298" s="7">
        <f t="shared" si="62"/>
        <v>2022</v>
      </c>
      <c r="O1298" s="7">
        <f>IF(COUNTIF(B$4:$B1298,B1298)=1,1,0)</f>
        <v>1</v>
      </c>
      <c r="P1298" s="8" t="s">
        <v>2919</v>
      </c>
      <c r="Q1298" s="9"/>
    </row>
    <row r="1299" spans="1:17" x14ac:dyDescent="0.25">
      <c r="A1299" s="17">
        <v>44697</v>
      </c>
      <c r="B1299" s="11" t="s">
        <v>1082</v>
      </c>
      <c r="C1299" s="11" t="s">
        <v>2920</v>
      </c>
      <c r="D1299" s="7">
        <v>2</v>
      </c>
      <c r="E1299" s="12">
        <f t="shared" si="60"/>
        <v>1000</v>
      </c>
      <c r="F1299" s="13">
        <f t="shared" si="61"/>
        <v>2000</v>
      </c>
      <c r="G1299" s="14">
        <f>Data_input!$F1299*IF(Data_input!$E1299&lt;3000,70%,60%)</f>
        <v>1400</v>
      </c>
      <c r="H1299" s="14">
        <f>Data_input!$F1299*10%</f>
        <v>200</v>
      </c>
      <c r="I1299" s="14">
        <f>Data_input!$F1299*10%</f>
        <v>200</v>
      </c>
      <c r="J1299" s="14">
        <f>SUM(Table1[[#This Row],[COGS]:[OPERATIONAL COST]])</f>
        <v>1800</v>
      </c>
      <c r="K1299" s="14">
        <f>Data_input!$F1299-Data_input!$G1299-Data_input!$H1299-Data_input!$I1299</f>
        <v>200</v>
      </c>
      <c r="L1299" s="8" t="s">
        <v>2946</v>
      </c>
      <c r="M1299" s="16" t="str">
        <f>TEXT(Table1[[#This Row],[DATE]],"mmm")</f>
        <v>May</v>
      </c>
      <c r="N1299" s="7">
        <f t="shared" si="62"/>
        <v>2022</v>
      </c>
      <c r="O1299" s="7">
        <f>IF(COUNTIF(B$4:$B1299,B1299)=1,1,0)</f>
        <v>1</v>
      </c>
      <c r="P1299" s="8" t="s">
        <v>2919</v>
      </c>
      <c r="Q1299" s="9"/>
    </row>
    <row r="1300" spans="1:17" x14ac:dyDescent="0.25">
      <c r="A1300" s="17">
        <v>44697</v>
      </c>
      <c r="B1300" s="11" t="s">
        <v>1083</v>
      </c>
      <c r="C1300" s="11" t="s">
        <v>2923</v>
      </c>
      <c r="D1300" s="7">
        <v>3</v>
      </c>
      <c r="E1300" s="12">
        <f t="shared" si="60"/>
        <v>2500</v>
      </c>
      <c r="F1300" s="13">
        <f t="shared" si="61"/>
        <v>7500</v>
      </c>
      <c r="G1300" s="14">
        <f>Data_input!$F1300*IF(Data_input!$E1300&lt;3000,70%,60%)</f>
        <v>5250</v>
      </c>
      <c r="H1300" s="14">
        <f>Data_input!$F1300*10%</f>
        <v>750</v>
      </c>
      <c r="I1300" s="14">
        <f>Data_input!$F1300*10%</f>
        <v>750</v>
      </c>
      <c r="J1300" s="14">
        <f>SUM(Table1[[#This Row],[COGS]:[OPERATIONAL COST]])</f>
        <v>6750</v>
      </c>
      <c r="K1300" s="14">
        <f>Data_input!$F1300-Data_input!$G1300-Data_input!$H1300-Data_input!$I1300</f>
        <v>750</v>
      </c>
      <c r="L1300" s="15" t="s">
        <v>2947</v>
      </c>
      <c r="M1300" s="16" t="str">
        <f>TEXT(Table1[[#This Row],[DATE]],"mmm")</f>
        <v>May</v>
      </c>
      <c r="N1300" s="7">
        <f t="shared" si="62"/>
        <v>2022</v>
      </c>
      <c r="O1300" s="7">
        <f>IF(COUNTIF(B$4:$B1300,B1300)=1,1,0)</f>
        <v>1</v>
      </c>
      <c r="P1300" s="8" t="s">
        <v>2919</v>
      </c>
      <c r="Q1300" s="9"/>
    </row>
    <row r="1301" spans="1:17" x14ac:dyDescent="0.25">
      <c r="A1301" s="17">
        <v>44697</v>
      </c>
      <c r="B1301" s="11" t="s">
        <v>1084</v>
      </c>
      <c r="C1301" s="11" t="s">
        <v>2930</v>
      </c>
      <c r="D1301" s="7">
        <v>1</v>
      </c>
      <c r="E1301" s="12">
        <f t="shared" si="60"/>
        <v>4000</v>
      </c>
      <c r="F1301" s="13">
        <f t="shared" si="61"/>
        <v>4000</v>
      </c>
      <c r="G1301" s="14">
        <f>Data_input!$F1301*IF(Data_input!$E1301&lt;3000,70%,60%)</f>
        <v>2400</v>
      </c>
      <c r="H1301" s="14">
        <f>Data_input!$F1301*10%</f>
        <v>400</v>
      </c>
      <c r="I1301" s="14">
        <f>Data_input!$F1301*10%</f>
        <v>400</v>
      </c>
      <c r="J1301" s="14">
        <f>SUM(Table1[[#This Row],[COGS]:[OPERATIONAL COST]])</f>
        <v>3200</v>
      </c>
      <c r="K1301" s="14">
        <f>Data_input!$F1301-Data_input!$G1301-Data_input!$H1301-Data_input!$I1301</f>
        <v>800</v>
      </c>
      <c r="L1301" s="8" t="s">
        <v>2946</v>
      </c>
      <c r="M1301" s="16" t="str">
        <f>TEXT(Table1[[#This Row],[DATE]],"mmm")</f>
        <v>May</v>
      </c>
      <c r="N1301" s="7">
        <f t="shared" si="62"/>
        <v>2022</v>
      </c>
      <c r="O1301" s="7">
        <f>IF(COUNTIF(B$4:$B1301,B1301)=1,1,0)</f>
        <v>1</v>
      </c>
      <c r="P1301" s="8" t="s">
        <v>2918</v>
      </c>
      <c r="Q1301" s="9"/>
    </row>
    <row r="1302" spans="1:17" x14ac:dyDescent="0.25">
      <c r="A1302" s="17">
        <v>44697</v>
      </c>
      <c r="B1302" s="11" t="s">
        <v>1085</v>
      </c>
      <c r="C1302" s="11" t="s">
        <v>2924</v>
      </c>
      <c r="D1302" s="7">
        <v>4</v>
      </c>
      <c r="E1302" s="12">
        <f t="shared" si="60"/>
        <v>3500</v>
      </c>
      <c r="F1302" s="13">
        <f t="shared" si="61"/>
        <v>14000</v>
      </c>
      <c r="G1302" s="14">
        <f>Data_input!$F1302*IF(Data_input!$E1302&lt;3000,70%,60%)</f>
        <v>8400</v>
      </c>
      <c r="H1302" s="14">
        <f>Data_input!$F1302*10%</f>
        <v>1400</v>
      </c>
      <c r="I1302" s="14">
        <f>Data_input!$F1302*10%</f>
        <v>1400</v>
      </c>
      <c r="J1302" s="14">
        <f>SUM(Table1[[#This Row],[COGS]:[OPERATIONAL COST]])</f>
        <v>11200</v>
      </c>
      <c r="K1302" s="14">
        <f>Data_input!$F1302-Data_input!$G1302-Data_input!$H1302-Data_input!$I1302</f>
        <v>2800</v>
      </c>
      <c r="L1302" s="15" t="s">
        <v>2947</v>
      </c>
      <c r="M1302" s="16" t="str">
        <f>TEXT(Table1[[#This Row],[DATE]],"mmm")</f>
        <v>May</v>
      </c>
      <c r="N1302" s="7">
        <f t="shared" si="62"/>
        <v>2022</v>
      </c>
      <c r="O1302" s="7">
        <f>IF(COUNTIF(B$4:$B1302,B1302)=1,1,0)</f>
        <v>1</v>
      </c>
      <c r="P1302" s="8" t="s">
        <v>2919</v>
      </c>
      <c r="Q1302" s="9"/>
    </row>
    <row r="1303" spans="1:17" x14ac:dyDescent="0.25">
      <c r="A1303" s="17">
        <v>44697</v>
      </c>
      <c r="B1303" s="11" t="s">
        <v>1085</v>
      </c>
      <c r="C1303" s="11" t="s">
        <v>2925</v>
      </c>
      <c r="D1303" s="7">
        <v>1</v>
      </c>
      <c r="E1303" s="12">
        <f t="shared" si="60"/>
        <v>1200</v>
      </c>
      <c r="F1303" s="13">
        <f t="shared" si="61"/>
        <v>1200</v>
      </c>
      <c r="G1303" s="14">
        <f>Data_input!$F1303*IF(Data_input!$E1303&lt;3000,70%,60%)</f>
        <v>840</v>
      </c>
      <c r="H1303" s="14">
        <f>Data_input!$F1303*10%</f>
        <v>120</v>
      </c>
      <c r="I1303" s="14">
        <f>Data_input!$F1303*10%</f>
        <v>120</v>
      </c>
      <c r="J1303" s="14">
        <f>SUM(Table1[[#This Row],[COGS]:[OPERATIONAL COST]])</f>
        <v>1080</v>
      </c>
      <c r="K1303" s="14">
        <f>Data_input!$F1303-Data_input!$G1303-Data_input!$H1303-Data_input!$I1303</f>
        <v>120</v>
      </c>
      <c r="L1303" s="8" t="s">
        <v>2947</v>
      </c>
      <c r="M1303" s="16" t="str">
        <f>TEXT(Table1[[#This Row],[DATE]],"mmm")</f>
        <v>May</v>
      </c>
      <c r="N1303" s="7">
        <f t="shared" si="62"/>
        <v>2022</v>
      </c>
      <c r="O1303" s="7">
        <f>IF(COUNTIF(B$4:$B1303,B1303)=1,1,0)</f>
        <v>0</v>
      </c>
      <c r="P1303" s="8" t="s">
        <v>2919</v>
      </c>
      <c r="Q1303" s="9"/>
    </row>
    <row r="1304" spans="1:17" x14ac:dyDescent="0.25">
      <c r="A1304" s="17">
        <v>44697</v>
      </c>
      <c r="B1304" s="11" t="s">
        <v>1085</v>
      </c>
      <c r="C1304" s="11" t="s">
        <v>2926</v>
      </c>
      <c r="D1304" s="7">
        <v>1</v>
      </c>
      <c r="E1304" s="12">
        <f t="shared" si="60"/>
        <v>450</v>
      </c>
      <c r="F1304" s="13">
        <f t="shared" si="61"/>
        <v>450</v>
      </c>
      <c r="G1304" s="14">
        <f>Data_input!$F1304*IF(Data_input!$E1304&lt;3000,70%,60%)</f>
        <v>315</v>
      </c>
      <c r="H1304" s="14">
        <f>Data_input!$F1304*10%</f>
        <v>45</v>
      </c>
      <c r="I1304" s="14">
        <f>Data_input!$F1304*10%</f>
        <v>45</v>
      </c>
      <c r="J1304" s="14">
        <f>SUM(Table1[[#This Row],[COGS]:[OPERATIONAL COST]])</f>
        <v>405</v>
      </c>
      <c r="K1304" s="14">
        <f>Data_input!$F1304-Data_input!$G1304-Data_input!$H1304-Data_input!$I1304</f>
        <v>45</v>
      </c>
      <c r="L1304" s="15" t="s">
        <v>2947</v>
      </c>
      <c r="M1304" s="16" t="str">
        <f>TEXT(Table1[[#This Row],[DATE]],"mmm")</f>
        <v>May</v>
      </c>
      <c r="N1304" s="7">
        <f t="shared" si="62"/>
        <v>2022</v>
      </c>
      <c r="O1304" s="7">
        <f>IF(COUNTIF(B$4:$B1304,B1304)=1,1,0)</f>
        <v>0</v>
      </c>
      <c r="P1304" s="8" t="s">
        <v>2919</v>
      </c>
      <c r="Q1304" s="9"/>
    </row>
    <row r="1305" spans="1:17" x14ac:dyDescent="0.25">
      <c r="A1305" s="17">
        <v>44697</v>
      </c>
      <c r="B1305" s="11" t="s">
        <v>1085</v>
      </c>
      <c r="C1305" s="11" t="s">
        <v>2920</v>
      </c>
      <c r="D1305" s="7">
        <v>1</v>
      </c>
      <c r="E1305" s="12">
        <f t="shared" si="60"/>
        <v>1000</v>
      </c>
      <c r="F1305" s="13">
        <f t="shared" si="61"/>
        <v>1000</v>
      </c>
      <c r="G1305" s="14">
        <f>Data_input!$F1305*IF(Data_input!$E1305&lt;3000,70%,60%)</f>
        <v>700</v>
      </c>
      <c r="H1305" s="14">
        <f>Data_input!$F1305*10%</f>
        <v>100</v>
      </c>
      <c r="I1305" s="14">
        <f>Data_input!$F1305*10%</f>
        <v>100</v>
      </c>
      <c r="J1305" s="14">
        <f>SUM(Table1[[#This Row],[COGS]:[OPERATIONAL COST]])</f>
        <v>900</v>
      </c>
      <c r="K1305" s="14">
        <f>Data_input!$F1305-Data_input!$G1305-Data_input!$H1305-Data_input!$I1305</f>
        <v>100</v>
      </c>
      <c r="L1305" s="8" t="s">
        <v>2947</v>
      </c>
      <c r="M1305" s="16" t="str">
        <f>TEXT(Table1[[#This Row],[DATE]],"mmm")</f>
        <v>May</v>
      </c>
      <c r="N1305" s="7">
        <f t="shared" si="62"/>
        <v>2022</v>
      </c>
      <c r="O1305" s="7">
        <f>IF(COUNTIF(B$4:$B1305,B1305)=1,1,0)</f>
        <v>0</v>
      </c>
      <c r="P1305" s="8" t="s">
        <v>2919</v>
      </c>
      <c r="Q1305" s="9"/>
    </row>
    <row r="1306" spans="1:17" x14ac:dyDescent="0.25">
      <c r="A1306" s="17">
        <v>44697</v>
      </c>
      <c r="B1306" s="11" t="s">
        <v>1085</v>
      </c>
      <c r="C1306" s="11" t="s">
        <v>2930</v>
      </c>
      <c r="D1306" s="7">
        <v>1</v>
      </c>
      <c r="E1306" s="12">
        <f t="shared" si="60"/>
        <v>4000</v>
      </c>
      <c r="F1306" s="13">
        <f t="shared" si="61"/>
        <v>4000</v>
      </c>
      <c r="G1306" s="14">
        <f>Data_input!$F1306*IF(Data_input!$E1306&lt;3000,70%,60%)</f>
        <v>2400</v>
      </c>
      <c r="H1306" s="14">
        <f>Data_input!$F1306*10%</f>
        <v>400</v>
      </c>
      <c r="I1306" s="14">
        <f>Data_input!$F1306*10%</f>
        <v>400</v>
      </c>
      <c r="J1306" s="14">
        <f>SUM(Table1[[#This Row],[COGS]:[OPERATIONAL COST]])</f>
        <v>3200</v>
      </c>
      <c r="K1306" s="14">
        <f>Data_input!$F1306-Data_input!$G1306-Data_input!$H1306-Data_input!$I1306</f>
        <v>800</v>
      </c>
      <c r="L1306" s="15" t="s">
        <v>2947</v>
      </c>
      <c r="M1306" s="16" t="str">
        <f>TEXT(Table1[[#This Row],[DATE]],"mmm")</f>
        <v>May</v>
      </c>
      <c r="N1306" s="7">
        <f t="shared" si="62"/>
        <v>2022</v>
      </c>
      <c r="O1306" s="7">
        <f>IF(COUNTIF(B$4:$B1306,B1306)=1,1,0)</f>
        <v>0</v>
      </c>
      <c r="P1306" s="8" t="s">
        <v>2919</v>
      </c>
      <c r="Q1306" s="9"/>
    </row>
    <row r="1307" spans="1:17" x14ac:dyDescent="0.25">
      <c r="A1307" s="17">
        <v>44697</v>
      </c>
      <c r="B1307" s="11" t="s">
        <v>1085</v>
      </c>
      <c r="C1307" s="11" t="s">
        <v>2923</v>
      </c>
      <c r="D1307" s="7">
        <v>2</v>
      </c>
      <c r="E1307" s="12">
        <f t="shared" si="60"/>
        <v>2500</v>
      </c>
      <c r="F1307" s="13">
        <f t="shared" si="61"/>
        <v>5000</v>
      </c>
      <c r="G1307" s="14">
        <f>Data_input!$F1307*IF(Data_input!$E1307&lt;3000,70%,60%)</f>
        <v>3500</v>
      </c>
      <c r="H1307" s="14">
        <f>Data_input!$F1307*10%</f>
        <v>500</v>
      </c>
      <c r="I1307" s="14">
        <f>Data_input!$F1307*10%</f>
        <v>500</v>
      </c>
      <c r="J1307" s="14">
        <f>SUM(Table1[[#This Row],[COGS]:[OPERATIONAL COST]])</f>
        <v>4500</v>
      </c>
      <c r="K1307" s="14">
        <f>Data_input!$F1307-Data_input!$G1307-Data_input!$H1307-Data_input!$I1307</f>
        <v>500</v>
      </c>
      <c r="L1307" s="8" t="s">
        <v>2947</v>
      </c>
      <c r="M1307" s="16" t="str">
        <f>TEXT(Table1[[#This Row],[DATE]],"mmm")</f>
        <v>May</v>
      </c>
      <c r="N1307" s="7">
        <f t="shared" si="62"/>
        <v>2022</v>
      </c>
      <c r="O1307" s="7">
        <f>IF(COUNTIF(B$4:$B1307,B1307)=1,1,0)</f>
        <v>0</v>
      </c>
      <c r="P1307" s="8" t="s">
        <v>2919</v>
      </c>
      <c r="Q1307" s="9"/>
    </row>
    <row r="1308" spans="1:17" x14ac:dyDescent="0.25">
      <c r="A1308" s="17">
        <v>44698</v>
      </c>
      <c r="B1308" s="11" t="s">
        <v>1086</v>
      </c>
      <c r="C1308" s="11" t="s">
        <v>2924</v>
      </c>
      <c r="D1308" s="7">
        <v>3</v>
      </c>
      <c r="E1308" s="12">
        <f t="shared" si="60"/>
        <v>3500</v>
      </c>
      <c r="F1308" s="13">
        <f t="shared" si="61"/>
        <v>10500</v>
      </c>
      <c r="G1308" s="14">
        <f>Data_input!$F1308*IF(Data_input!$E1308&lt;3000,70%,60%)</f>
        <v>6300</v>
      </c>
      <c r="H1308" s="14">
        <f>Data_input!$F1308*10%</f>
        <v>1050</v>
      </c>
      <c r="I1308" s="14">
        <f>Data_input!$F1308*10%</f>
        <v>1050</v>
      </c>
      <c r="J1308" s="14">
        <f>SUM(Table1[[#This Row],[COGS]:[OPERATIONAL COST]])</f>
        <v>8400</v>
      </c>
      <c r="K1308" s="14">
        <f>Data_input!$F1308-Data_input!$G1308-Data_input!$H1308-Data_input!$I1308</f>
        <v>2100</v>
      </c>
      <c r="L1308" s="15" t="s">
        <v>2943</v>
      </c>
      <c r="M1308" s="16" t="str">
        <f>TEXT(Table1[[#This Row],[DATE]],"mmm")</f>
        <v>May</v>
      </c>
      <c r="N1308" s="7">
        <f t="shared" si="62"/>
        <v>2022</v>
      </c>
      <c r="O1308" s="7">
        <f>IF(COUNTIF(B$4:$B1308,B1308)=1,1,0)</f>
        <v>1</v>
      </c>
      <c r="P1308" s="8" t="s">
        <v>2919</v>
      </c>
      <c r="Q1308" s="9"/>
    </row>
    <row r="1309" spans="1:17" x14ac:dyDescent="0.25">
      <c r="A1309" s="17">
        <v>44698</v>
      </c>
      <c r="B1309" s="11" t="s">
        <v>1087</v>
      </c>
      <c r="C1309" s="11" t="s">
        <v>2928</v>
      </c>
      <c r="D1309" s="7">
        <v>8</v>
      </c>
      <c r="E1309" s="12">
        <f t="shared" si="60"/>
        <v>1000</v>
      </c>
      <c r="F1309" s="13">
        <f t="shared" si="61"/>
        <v>8000</v>
      </c>
      <c r="G1309" s="14">
        <f>Data_input!$F1309*IF(Data_input!$E1309&lt;3000,70%,60%)</f>
        <v>5600</v>
      </c>
      <c r="H1309" s="14">
        <f>Data_input!$F1309*10%</f>
        <v>800</v>
      </c>
      <c r="I1309" s="14">
        <f>Data_input!$F1309*10%</f>
        <v>800</v>
      </c>
      <c r="J1309" s="14">
        <f>SUM(Table1[[#This Row],[COGS]:[OPERATIONAL COST]])</f>
        <v>7200</v>
      </c>
      <c r="K1309" s="14">
        <f>Data_input!$F1309-Data_input!$G1309-Data_input!$H1309-Data_input!$I1309</f>
        <v>800</v>
      </c>
      <c r="L1309" s="8" t="s">
        <v>2948</v>
      </c>
      <c r="M1309" s="16" t="str">
        <f>TEXT(Table1[[#This Row],[DATE]],"mmm")</f>
        <v>May</v>
      </c>
      <c r="N1309" s="7">
        <f t="shared" si="62"/>
        <v>2022</v>
      </c>
      <c r="O1309" s="7">
        <f>IF(COUNTIF(B$4:$B1309,B1309)=1,1,0)</f>
        <v>1</v>
      </c>
      <c r="P1309" s="8" t="s">
        <v>2919</v>
      </c>
      <c r="Q1309" s="9"/>
    </row>
    <row r="1310" spans="1:17" x14ac:dyDescent="0.25">
      <c r="A1310" s="17">
        <v>44698</v>
      </c>
      <c r="B1310" s="11" t="s">
        <v>1088</v>
      </c>
      <c r="C1310" s="11" t="s">
        <v>2926</v>
      </c>
      <c r="D1310" s="7">
        <v>9</v>
      </c>
      <c r="E1310" s="12">
        <f t="shared" si="60"/>
        <v>450</v>
      </c>
      <c r="F1310" s="13">
        <f t="shared" si="61"/>
        <v>4050</v>
      </c>
      <c r="G1310" s="14">
        <f>Data_input!$F1310*IF(Data_input!$E1310&lt;3000,70%,60%)</f>
        <v>2835</v>
      </c>
      <c r="H1310" s="14">
        <f>Data_input!$F1310*10%</f>
        <v>405</v>
      </c>
      <c r="I1310" s="14">
        <f>Data_input!$F1310*10%</f>
        <v>405</v>
      </c>
      <c r="J1310" s="14">
        <f>SUM(Table1[[#This Row],[COGS]:[OPERATIONAL COST]])</f>
        <v>3645</v>
      </c>
      <c r="K1310" s="14">
        <f>Data_input!$F1310-Data_input!$G1310-Data_input!$H1310-Data_input!$I1310</f>
        <v>405</v>
      </c>
      <c r="L1310" s="15" t="s">
        <v>2944</v>
      </c>
      <c r="M1310" s="16" t="str">
        <f>TEXT(Table1[[#This Row],[DATE]],"mmm")</f>
        <v>May</v>
      </c>
      <c r="N1310" s="7">
        <f t="shared" si="62"/>
        <v>2022</v>
      </c>
      <c r="O1310" s="7">
        <f>IF(COUNTIF(B$4:$B1310,B1310)=1,1,0)</f>
        <v>1</v>
      </c>
      <c r="P1310" s="8" t="s">
        <v>2919</v>
      </c>
      <c r="Q1310" s="9"/>
    </row>
    <row r="1311" spans="1:17" x14ac:dyDescent="0.25">
      <c r="A1311" s="17">
        <v>44698</v>
      </c>
      <c r="B1311" s="11" t="s">
        <v>1089</v>
      </c>
      <c r="C1311" s="11" t="s">
        <v>2927</v>
      </c>
      <c r="D1311" s="7">
        <v>1</v>
      </c>
      <c r="E1311" s="12">
        <f t="shared" si="60"/>
        <v>500</v>
      </c>
      <c r="F1311" s="13">
        <f t="shared" si="61"/>
        <v>500</v>
      </c>
      <c r="G1311" s="14">
        <f>Data_input!$F1311*IF(Data_input!$E1311&lt;3000,70%,60%)</f>
        <v>350</v>
      </c>
      <c r="H1311" s="14">
        <f>Data_input!$F1311*10%</f>
        <v>50</v>
      </c>
      <c r="I1311" s="14">
        <f>Data_input!$F1311*10%</f>
        <v>50</v>
      </c>
      <c r="J1311" s="14">
        <f>SUM(Table1[[#This Row],[COGS]:[OPERATIONAL COST]])</f>
        <v>450</v>
      </c>
      <c r="K1311" s="14">
        <f>Data_input!$F1311-Data_input!$G1311-Data_input!$H1311-Data_input!$I1311</f>
        <v>50</v>
      </c>
      <c r="L1311" s="8" t="s">
        <v>2946</v>
      </c>
      <c r="M1311" s="16" t="str">
        <f>TEXT(Table1[[#This Row],[DATE]],"mmm")</f>
        <v>May</v>
      </c>
      <c r="N1311" s="7">
        <f t="shared" si="62"/>
        <v>2022</v>
      </c>
      <c r="O1311" s="7">
        <f>IF(COUNTIF(B$4:$B1311,B1311)=1,1,0)</f>
        <v>1</v>
      </c>
      <c r="P1311" s="8" t="s">
        <v>2919</v>
      </c>
      <c r="Q1311" s="9"/>
    </row>
    <row r="1312" spans="1:17" x14ac:dyDescent="0.25">
      <c r="A1312" s="17">
        <v>44698</v>
      </c>
      <c r="B1312" s="11" t="s">
        <v>1090</v>
      </c>
      <c r="C1312" s="11" t="s">
        <v>2927</v>
      </c>
      <c r="D1312" s="7">
        <v>3</v>
      </c>
      <c r="E1312" s="12">
        <f t="shared" si="60"/>
        <v>500</v>
      </c>
      <c r="F1312" s="13">
        <f t="shared" si="61"/>
        <v>1500</v>
      </c>
      <c r="G1312" s="14">
        <f>Data_input!$F1312*IF(Data_input!$E1312&lt;3000,70%,60%)</f>
        <v>1050</v>
      </c>
      <c r="H1312" s="14">
        <f>Data_input!$F1312*10%</f>
        <v>150</v>
      </c>
      <c r="I1312" s="14">
        <f>Data_input!$F1312*10%</f>
        <v>150</v>
      </c>
      <c r="J1312" s="14">
        <f>SUM(Table1[[#This Row],[COGS]:[OPERATIONAL COST]])</f>
        <v>1350</v>
      </c>
      <c r="K1312" s="14">
        <f>Data_input!$F1312-Data_input!$G1312-Data_input!$H1312-Data_input!$I1312</f>
        <v>150</v>
      </c>
      <c r="L1312" s="15" t="s">
        <v>2947</v>
      </c>
      <c r="M1312" s="16" t="str">
        <f>TEXT(Table1[[#This Row],[DATE]],"mmm")</f>
        <v>May</v>
      </c>
      <c r="N1312" s="7">
        <f t="shared" si="62"/>
        <v>2022</v>
      </c>
      <c r="O1312" s="7">
        <f>IF(COUNTIF(B$4:$B1312,B1312)=1,1,0)</f>
        <v>1</v>
      </c>
      <c r="P1312" s="8" t="s">
        <v>2919</v>
      </c>
      <c r="Q1312" s="9"/>
    </row>
    <row r="1313" spans="1:17" x14ac:dyDescent="0.25">
      <c r="A1313" s="17">
        <v>44698</v>
      </c>
      <c r="B1313" s="11" t="s">
        <v>1091</v>
      </c>
      <c r="C1313" s="11" t="s">
        <v>2920</v>
      </c>
      <c r="D1313" s="7">
        <v>6</v>
      </c>
      <c r="E1313" s="12">
        <f t="shared" si="60"/>
        <v>1000</v>
      </c>
      <c r="F1313" s="13">
        <f t="shared" si="61"/>
        <v>6000</v>
      </c>
      <c r="G1313" s="14">
        <f>Data_input!$F1313*IF(Data_input!$E1313&lt;3000,70%,60%)</f>
        <v>4200</v>
      </c>
      <c r="H1313" s="14">
        <f>Data_input!$F1313*10%</f>
        <v>600</v>
      </c>
      <c r="I1313" s="14">
        <f>Data_input!$F1313*10%</f>
        <v>600</v>
      </c>
      <c r="J1313" s="14">
        <f>SUM(Table1[[#This Row],[COGS]:[OPERATIONAL COST]])</f>
        <v>5400</v>
      </c>
      <c r="K1313" s="14">
        <f>Data_input!$F1313-Data_input!$G1313-Data_input!$H1313-Data_input!$I1313</f>
        <v>600</v>
      </c>
      <c r="L1313" s="8" t="s">
        <v>2945</v>
      </c>
      <c r="M1313" s="16" t="str">
        <f>TEXT(Table1[[#This Row],[DATE]],"mmm")</f>
        <v>May</v>
      </c>
      <c r="N1313" s="7">
        <f t="shared" si="62"/>
        <v>2022</v>
      </c>
      <c r="O1313" s="7">
        <f>IF(COUNTIF(B$4:$B1313,B1313)=1,1,0)</f>
        <v>1</v>
      </c>
      <c r="P1313" s="8" t="s">
        <v>2919</v>
      </c>
      <c r="Q1313" s="9"/>
    </row>
    <row r="1314" spans="1:17" x14ac:dyDescent="0.25">
      <c r="A1314" s="17">
        <v>44698</v>
      </c>
      <c r="B1314" s="11" t="s">
        <v>1092</v>
      </c>
      <c r="C1314" s="11" t="s">
        <v>2924</v>
      </c>
      <c r="D1314" s="7">
        <v>15</v>
      </c>
      <c r="E1314" s="12">
        <f t="shared" si="60"/>
        <v>3500</v>
      </c>
      <c r="F1314" s="13">
        <f t="shared" si="61"/>
        <v>52500</v>
      </c>
      <c r="G1314" s="14">
        <f>Data_input!$F1314*IF(Data_input!$E1314&lt;3000,70%,60%)</f>
        <v>31500</v>
      </c>
      <c r="H1314" s="14">
        <f>Data_input!$F1314*10%</f>
        <v>5250</v>
      </c>
      <c r="I1314" s="14">
        <f>Data_input!$F1314*10%</f>
        <v>5250</v>
      </c>
      <c r="J1314" s="14">
        <f>SUM(Table1[[#This Row],[COGS]:[OPERATIONAL COST]])</f>
        <v>42000</v>
      </c>
      <c r="K1314" s="14">
        <f>Data_input!$F1314-Data_input!$G1314-Data_input!$H1314-Data_input!$I1314</f>
        <v>10500</v>
      </c>
      <c r="L1314" s="15" t="s">
        <v>2943</v>
      </c>
      <c r="M1314" s="16" t="str">
        <f>TEXT(Table1[[#This Row],[DATE]],"mmm")</f>
        <v>May</v>
      </c>
      <c r="N1314" s="7">
        <f t="shared" si="62"/>
        <v>2022</v>
      </c>
      <c r="O1314" s="7">
        <f>IF(COUNTIF(B$4:$B1314,B1314)=1,1,0)</f>
        <v>1</v>
      </c>
      <c r="P1314" s="8" t="s">
        <v>2919</v>
      </c>
      <c r="Q1314" s="9"/>
    </row>
    <row r="1315" spans="1:17" x14ac:dyDescent="0.25">
      <c r="A1315" s="17">
        <v>44698</v>
      </c>
      <c r="B1315" s="11" t="s">
        <v>1093</v>
      </c>
      <c r="C1315" s="11" t="s">
        <v>2923</v>
      </c>
      <c r="D1315" s="7">
        <v>10</v>
      </c>
      <c r="E1315" s="12">
        <f t="shared" si="60"/>
        <v>2500</v>
      </c>
      <c r="F1315" s="13">
        <f t="shared" si="61"/>
        <v>25000</v>
      </c>
      <c r="G1315" s="14">
        <f>Data_input!$F1315*IF(Data_input!$E1315&lt;3000,70%,60%)</f>
        <v>17500</v>
      </c>
      <c r="H1315" s="14">
        <f>Data_input!$F1315*10%</f>
        <v>2500</v>
      </c>
      <c r="I1315" s="14">
        <f>Data_input!$F1315*10%</f>
        <v>2500</v>
      </c>
      <c r="J1315" s="14">
        <f>SUM(Table1[[#This Row],[COGS]:[OPERATIONAL COST]])</f>
        <v>22500</v>
      </c>
      <c r="K1315" s="14">
        <f>Data_input!$F1315-Data_input!$G1315-Data_input!$H1315-Data_input!$I1315</f>
        <v>2500</v>
      </c>
      <c r="L1315" s="8" t="s">
        <v>2948</v>
      </c>
      <c r="M1315" s="16" t="str">
        <f>TEXT(Table1[[#This Row],[DATE]],"mmm")</f>
        <v>May</v>
      </c>
      <c r="N1315" s="7">
        <f t="shared" si="62"/>
        <v>2022</v>
      </c>
      <c r="O1315" s="7">
        <f>IF(COUNTIF(B$4:$B1315,B1315)=1,1,0)</f>
        <v>1</v>
      </c>
      <c r="P1315" s="8" t="s">
        <v>2919</v>
      </c>
      <c r="Q1315" s="9"/>
    </row>
    <row r="1316" spans="1:17" x14ac:dyDescent="0.25">
      <c r="A1316" s="17">
        <v>44698</v>
      </c>
      <c r="B1316" s="11" t="s">
        <v>1093</v>
      </c>
      <c r="C1316" s="11" t="s">
        <v>2929</v>
      </c>
      <c r="D1316" s="7">
        <v>7</v>
      </c>
      <c r="E1316" s="12">
        <f t="shared" si="60"/>
        <v>3200</v>
      </c>
      <c r="F1316" s="13">
        <f t="shared" si="61"/>
        <v>22400</v>
      </c>
      <c r="G1316" s="14">
        <f>Data_input!$F1316*IF(Data_input!$E1316&lt;3000,70%,60%)</f>
        <v>13440</v>
      </c>
      <c r="H1316" s="14">
        <f>Data_input!$F1316*10%</f>
        <v>2240</v>
      </c>
      <c r="I1316" s="14">
        <f>Data_input!$F1316*10%</f>
        <v>2240</v>
      </c>
      <c r="J1316" s="14">
        <f>SUM(Table1[[#This Row],[COGS]:[OPERATIONAL COST]])</f>
        <v>17920</v>
      </c>
      <c r="K1316" s="14">
        <f>Data_input!$F1316-Data_input!$G1316-Data_input!$H1316-Data_input!$I1316</f>
        <v>4480</v>
      </c>
      <c r="L1316" s="15" t="s">
        <v>2948</v>
      </c>
      <c r="M1316" s="16" t="str">
        <f>TEXT(Table1[[#This Row],[DATE]],"mmm")</f>
        <v>May</v>
      </c>
      <c r="N1316" s="7">
        <f t="shared" si="62"/>
        <v>2022</v>
      </c>
      <c r="O1316" s="7">
        <f>IF(COUNTIF(B$4:$B1316,B1316)=1,1,0)</f>
        <v>0</v>
      </c>
      <c r="P1316" s="8" t="s">
        <v>2919</v>
      </c>
      <c r="Q1316" s="9"/>
    </row>
    <row r="1317" spans="1:17" x14ac:dyDescent="0.25">
      <c r="A1317" s="17">
        <v>44698</v>
      </c>
      <c r="B1317" s="11" t="s">
        <v>1093</v>
      </c>
      <c r="C1317" s="11" t="s">
        <v>2929</v>
      </c>
      <c r="D1317" s="7">
        <v>4</v>
      </c>
      <c r="E1317" s="12">
        <f t="shared" si="60"/>
        <v>3200</v>
      </c>
      <c r="F1317" s="13">
        <f t="shared" si="61"/>
        <v>12800</v>
      </c>
      <c r="G1317" s="14">
        <f>Data_input!$F1317*IF(Data_input!$E1317&lt;3000,70%,60%)</f>
        <v>7680</v>
      </c>
      <c r="H1317" s="14">
        <f>Data_input!$F1317*10%</f>
        <v>1280</v>
      </c>
      <c r="I1317" s="14">
        <f>Data_input!$F1317*10%</f>
        <v>1280</v>
      </c>
      <c r="J1317" s="14">
        <f>SUM(Table1[[#This Row],[COGS]:[OPERATIONAL COST]])</f>
        <v>10240</v>
      </c>
      <c r="K1317" s="14">
        <f>Data_input!$F1317-Data_input!$G1317-Data_input!$H1317-Data_input!$I1317</f>
        <v>2560</v>
      </c>
      <c r="L1317" s="8" t="s">
        <v>2948</v>
      </c>
      <c r="M1317" s="16" t="str">
        <f>TEXT(Table1[[#This Row],[DATE]],"mmm")</f>
        <v>May</v>
      </c>
      <c r="N1317" s="7">
        <f t="shared" si="62"/>
        <v>2022</v>
      </c>
      <c r="O1317" s="7">
        <f>IF(COUNTIF(B$4:$B1317,B1317)=1,1,0)</f>
        <v>0</v>
      </c>
      <c r="P1317" s="8" t="s">
        <v>2919</v>
      </c>
      <c r="Q1317" s="9"/>
    </row>
    <row r="1318" spans="1:17" x14ac:dyDescent="0.25">
      <c r="A1318" s="17">
        <v>44699</v>
      </c>
      <c r="B1318" s="11" t="s">
        <v>1094</v>
      </c>
      <c r="C1318" s="11" t="s">
        <v>2924</v>
      </c>
      <c r="D1318" s="7">
        <v>1</v>
      </c>
      <c r="E1318" s="12">
        <f t="shared" si="60"/>
        <v>3500</v>
      </c>
      <c r="F1318" s="13">
        <f t="shared" si="61"/>
        <v>3500</v>
      </c>
      <c r="G1318" s="14">
        <f>Data_input!$F1318*IF(Data_input!$E1318&lt;3000,70%,60%)</f>
        <v>2100</v>
      </c>
      <c r="H1318" s="14">
        <f>Data_input!$F1318*10%</f>
        <v>350</v>
      </c>
      <c r="I1318" s="14">
        <f>Data_input!$F1318*10%</f>
        <v>350</v>
      </c>
      <c r="J1318" s="14">
        <f>SUM(Table1[[#This Row],[COGS]:[OPERATIONAL COST]])</f>
        <v>2800</v>
      </c>
      <c r="K1318" s="14">
        <f>Data_input!$F1318-Data_input!$G1318-Data_input!$H1318-Data_input!$I1318</f>
        <v>700</v>
      </c>
      <c r="L1318" s="15" t="s">
        <v>2947</v>
      </c>
      <c r="M1318" s="16" t="str">
        <f>TEXT(Table1[[#This Row],[DATE]],"mmm")</f>
        <v>May</v>
      </c>
      <c r="N1318" s="7">
        <f t="shared" si="62"/>
        <v>2022</v>
      </c>
      <c r="O1318" s="7">
        <f>IF(COUNTIF(B$4:$B1318,B1318)=1,1,0)</f>
        <v>1</v>
      </c>
      <c r="P1318" s="8" t="s">
        <v>2919</v>
      </c>
      <c r="Q1318" s="9"/>
    </row>
    <row r="1319" spans="1:17" x14ac:dyDescent="0.25">
      <c r="A1319" s="17">
        <v>44699</v>
      </c>
      <c r="B1319" s="11" t="s">
        <v>1095</v>
      </c>
      <c r="C1319" s="11" t="s">
        <v>2927</v>
      </c>
      <c r="D1319" s="7">
        <v>5</v>
      </c>
      <c r="E1319" s="12">
        <f t="shared" si="60"/>
        <v>500</v>
      </c>
      <c r="F1319" s="13">
        <f t="shared" si="61"/>
        <v>2500</v>
      </c>
      <c r="G1319" s="14">
        <f>Data_input!$F1319*IF(Data_input!$E1319&lt;3000,70%,60%)</f>
        <v>1750</v>
      </c>
      <c r="H1319" s="14">
        <f>Data_input!$F1319*10%</f>
        <v>250</v>
      </c>
      <c r="I1319" s="14">
        <f>Data_input!$F1319*10%</f>
        <v>250</v>
      </c>
      <c r="J1319" s="14">
        <f>SUM(Table1[[#This Row],[COGS]:[OPERATIONAL COST]])</f>
        <v>2250</v>
      </c>
      <c r="K1319" s="14">
        <f>Data_input!$F1319-Data_input!$G1319-Data_input!$H1319-Data_input!$I1319</f>
        <v>250</v>
      </c>
      <c r="L1319" s="8" t="s">
        <v>2948</v>
      </c>
      <c r="M1319" s="16" t="str">
        <f>TEXT(Table1[[#This Row],[DATE]],"mmm")</f>
        <v>May</v>
      </c>
      <c r="N1319" s="7">
        <f t="shared" si="62"/>
        <v>2022</v>
      </c>
      <c r="O1319" s="7">
        <f>IF(COUNTIF(B$4:$B1319,B1319)=1,1,0)</f>
        <v>1</v>
      </c>
      <c r="P1319" s="8" t="s">
        <v>2918</v>
      </c>
      <c r="Q1319" s="9"/>
    </row>
    <row r="1320" spans="1:17" x14ac:dyDescent="0.25">
      <c r="A1320" s="17">
        <v>44699</v>
      </c>
      <c r="B1320" s="11" t="s">
        <v>1096</v>
      </c>
      <c r="C1320" s="11" t="s">
        <v>2923</v>
      </c>
      <c r="D1320" s="7">
        <v>1</v>
      </c>
      <c r="E1320" s="12">
        <f t="shared" si="60"/>
        <v>2500</v>
      </c>
      <c r="F1320" s="13">
        <f t="shared" si="61"/>
        <v>2500</v>
      </c>
      <c r="G1320" s="14">
        <f>Data_input!$F1320*IF(Data_input!$E1320&lt;3000,70%,60%)</f>
        <v>1750</v>
      </c>
      <c r="H1320" s="14">
        <f>Data_input!$F1320*10%</f>
        <v>250</v>
      </c>
      <c r="I1320" s="14">
        <f>Data_input!$F1320*10%</f>
        <v>250</v>
      </c>
      <c r="J1320" s="14">
        <f>SUM(Table1[[#This Row],[COGS]:[OPERATIONAL COST]])</f>
        <v>2250</v>
      </c>
      <c r="K1320" s="14">
        <f>Data_input!$F1320-Data_input!$G1320-Data_input!$H1320-Data_input!$I1320</f>
        <v>250</v>
      </c>
      <c r="L1320" s="15" t="s">
        <v>2944</v>
      </c>
      <c r="M1320" s="16" t="str">
        <f>TEXT(Table1[[#This Row],[DATE]],"mmm")</f>
        <v>May</v>
      </c>
      <c r="N1320" s="7">
        <f t="shared" si="62"/>
        <v>2022</v>
      </c>
      <c r="O1320" s="7">
        <f>IF(COUNTIF(B$4:$B1320,B1320)=1,1,0)</f>
        <v>1</v>
      </c>
      <c r="P1320" s="8" t="s">
        <v>2919</v>
      </c>
      <c r="Q1320" s="9"/>
    </row>
    <row r="1321" spans="1:17" x14ac:dyDescent="0.25">
      <c r="A1321" s="17">
        <v>44699</v>
      </c>
      <c r="B1321" s="11" t="s">
        <v>1097</v>
      </c>
      <c r="C1321" s="11" t="s">
        <v>2925</v>
      </c>
      <c r="D1321" s="7">
        <v>1</v>
      </c>
      <c r="E1321" s="12">
        <f t="shared" si="60"/>
        <v>1200</v>
      </c>
      <c r="F1321" s="13">
        <f t="shared" si="61"/>
        <v>1200</v>
      </c>
      <c r="G1321" s="14">
        <f>Data_input!$F1321*IF(Data_input!$E1321&lt;3000,70%,60%)</f>
        <v>840</v>
      </c>
      <c r="H1321" s="14">
        <f>Data_input!$F1321*10%</f>
        <v>120</v>
      </c>
      <c r="I1321" s="14">
        <f>Data_input!$F1321*10%</f>
        <v>120</v>
      </c>
      <c r="J1321" s="14">
        <f>SUM(Table1[[#This Row],[COGS]:[OPERATIONAL COST]])</f>
        <v>1080</v>
      </c>
      <c r="K1321" s="14">
        <f>Data_input!$F1321-Data_input!$G1321-Data_input!$H1321-Data_input!$I1321</f>
        <v>120</v>
      </c>
      <c r="L1321" s="8" t="s">
        <v>2946</v>
      </c>
      <c r="M1321" s="16" t="str">
        <f>TEXT(Table1[[#This Row],[DATE]],"mmm")</f>
        <v>May</v>
      </c>
      <c r="N1321" s="7">
        <f t="shared" si="62"/>
        <v>2022</v>
      </c>
      <c r="O1321" s="7">
        <f>IF(COUNTIF(B$4:$B1321,B1321)=1,1,0)</f>
        <v>1</v>
      </c>
      <c r="P1321" s="8" t="s">
        <v>2919</v>
      </c>
      <c r="Q1321" s="9"/>
    </row>
    <row r="1322" spans="1:17" x14ac:dyDescent="0.25">
      <c r="A1322" s="17">
        <v>44699</v>
      </c>
      <c r="B1322" s="11" t="s">
        <v>1098</v>
      </c>
      <c r="C1322" s="11" t="s">
        <v>2920</v>
      </c>
      <c r="D1322" s="7">
        <v>1</v>
      </c>
      <c r="E1322" s="12">
        <f t="shared" si="60"/>
        <v>1000</v>
      </c>
      <c r="F1322" s="13">
        <f t="shared" si="61"/>
        <v>1000</v>
      </c>
      <c r="G1322" s="14">
        <f>Data_input!$F1322*IF(Data_input!$E1322&lt;3000,70%,60%)</f>
        <v>700</v>
      </c>
      <c r="H1322" s="14">
        <f>Data_input!$F1322*10%</f>
        <v>100</v>
      </c>
      <c r="I1322" s="14">
        <f>Data_input!$F1322*10%</f>
        <v>100</v>
      </c>
      <c r="J1322" s="14">
        <f>SUM(Table1[[#This Row],[COGS]:[OPERATIONAL COST]])</f>
        <v>900</v>
      </c>
      <c r="K1322" s="14">
        <f>Data_input!$F1322-Data_input!$G1322-Data_input!$H1322-Data_input!$I1322</f>
        <v>100</v>
      </c>
      <c r="L1322" s="15" t="s">
        <v>2947</v>
      </c>
      <c r="M1322" s="16" t="str">
        <f>TEXT(Table1[[#This Row],[DATE]],"mmm")</f>
        <v>May</v>
      </c>
      <c r="N1322" s="7">
        <f t="shared" si="62"/>
        <v>2022</v>
      </c>
      <c r="O1322" s="7">
        <f>IF(COUNTIF(B$4:$B1322,B1322)=1,1,0)</f>
        <v>1</v>
      </c>
      <c r="P1322" s="8" t="s">
        <v>2919</v>
      </c>
      <c r="Q1322" s="9"/>
    </row>
    <row r="1323" spans="1:17" x14ac:dyDescent="0.25">
      <c r="A1323" s="17">
        <v>44699</v>
      </c>
      <c r="B1323" s="11" t="s">
        <v>1099</v>
      </c>
      <c r="C1323" s="11" t="s">
        <v>2930</v>
      </c>
      <c r="D1323" s="7">
        <v>1</v>
      </c>
      <c r="E1323" s="12">
        <f t="shared" si="60"/>
        <v>4000</v>
      </c>
      <c r="F1323" s="13">
        <f t="shared" si="61"/>
        <v>4000</v>
      </c>
      <c r="G1323" s="14">
        <f>Data_input!$F1323*IF(Data_input!$E1323&lt;3000,70%,60%)</f>
        <v>2400</v>
      </c>
      <c r="H1323" s="14">
        <f>Data_input!$F1323*10%</f>
        <v>400</v>
      </c>
      <c r="I1323" s="14">
        <f>Data_input!$F1323*10%</f>
        <v>400</v>
      </c>
      <c r="J1323" s="14">
        <f>SUM(Table1[[#This Row],[COGS]:[OPERATIONAL COST]])</f>
        <v>3200</v>
      </c>
      <c r="K1323" s="14">
        <f>Data_input!$F1323-Data_input!$G1323-Data_input!$H1323-Data_input!$I1323</f>
        <v>800</v>
      </c>
      <c r="L1323" s="8" t="s">
        <v>2945</v>
      </c>
      <c r="M1323" s="16" t="str">
        <f>TEXT(Table1[[#This Row],[DATE]],"mmm")</f>
        <v>May</v>
      </c>
      <c r="N1323" s="7">
        <f t="shared" si="62"/>
        <v>2022</v>
      </c>
      <c r="O1323" s="7">
        <f>IF(COUNTIF(B$4:$B1323,B1323)=1,1,0)</f>
        <v>1</v>
      </c>
      <c r="P1323" s="8" t="s">
        <v>2919</v>
      </c>
      <c r="Q1323" s="9"/>
    </row>
    <row r="1324" spans="1:17" x14ac:dyDescent="0.25">
      <c r="A1324" s="17">
        <v>44699</v>
      </c>
      <c r="B1324" s="11" t="s">
        <v>1100</v>
      </c>
      <c r="C1324" s="11" t="s">
        <v>2920</v>
      </c>
      <c r="D1324" s="7">
        <v>5</v>
      </c>
      <c r="E1324" s="12">
        <f t="shared" si="60"/>
        <v>1000</v>
      </c>
      <c r="F1324" s="13">
        <f t="shared" si="61"/>
        <v>5000</v>
      </c>
      <c r="G1324" s="14">
        <f>Data_input!$F1324*IF(Data_input!$E1324&lt;3000,70%,60%)</f>
        <v>3500</v>
      </c>
      <c r="H1324" s="14">
        <f>Data_input!$F1324*10%</f>
        <v>500</v>
      </c>
      <c r="I1324" s="14">
        <f>Data_input!$F1324*10%</f>
        <v>500</v>
      </c>
      <c r="J1324" s="14">
        <f>SUM(Table1[[#This Row],[COGS]:[OPERATIONAL COST]])</f>
        <v>4500</v>
      </c>
      <c r="K1324" s="14">
        <f>Data_input!$F1324-Data_input!$G1324-Data_input!$H1324-Data_input!$I1324</f>
        <v>500</v>
      </c>
      <c r="L1324" s="15" t="s">
        <v>2943</v>
      </c>
      <c r="M1324" s="16" t="str">
        <f>TEXT(Table1[[#This Row],[DATE]],"mmm")</f>
        <v>May</v>
      </c>
      <c r="N1324" s="7">
        <f t="shared" si="62"/>
        <v>2022</v>
      </c>
      <c r="O1324" s="7">
        <f>IF(COUNTIF(B$4:$B1324,B1324)=1,1,0)</f>
        <v>1</v>
      </c>
      <c r="P1324" s="8" t="s">
        <v>2919</v>
      </c>
      <c r="Q1324" s="9"/>
    </row>
    <row r="1325" spans="1:17" x14ac:dyDescent="0.25">
      <c r="A1325" s="17">
        <v>44699</v>
      </c>
      <c r="B1325" s="11" t="s">
        <v>1101</v>
      </c>
      <c r="C1325" s="11" t="s">
        <v>2924</v>
      </c>
      <c r="D1325" s="7">
        <v>1</v>
      </c>
      <c r="E1325" s="12">
        <f t="shared" si="60"/>
        <v>3500</v>
      </c>
      <c r="F1325" s="13">
        <f t="shared" si="61"/>
        <v>3500</v>
      </c>
      <c r="G1325" s="14">
        <f>Data_input!$F1325*IF(Data_input!$E1325&lt;3000,70%,60%)</f>
        <v>2100</v>
      </c>
      <c r="H1325" s="14">
        <f>Data_input!$F1325*10%</f>
        <v>350</v>
      </c>
      <c r="I1325" s="14">
        <f>Data_input!$F1325*10%</f>
        <v>350</v>
      </c>
      <c r="J1325" s="14">
        <f>SUM(Table1[[#This Row],[COGS]:[OPERATIONAL COST]])</f>
        <v>2800</v>
      </c>
      <c r="K1325" s="14">
        <f>Data_input!$F1325-Data_input!$G1325-Data_input!$H1325-Data_input!$I1325</f>
        <v>700</v>
      </c>
      <c r="L1325" s="8" t="s">
        <v>2948</v>
      </c>
      <c r="M1325" s="16" t="str">
        <f>TEXT(Table1[[#This Row],[DATE]],"mmm")</f>
        <v>May</v>
      </c>
      <c r="N1325" s="7">
        <f t="shared" si="62"/>
        <v>2022</v>
      </c>
      <c r="O1325" s="7">
        <f>IF(COUNTIF(B$4:$B1325,B1325)=1,1,0)</f>
        <v>1</v>
      </c>
      <c r="P1325" s="8" t="s">
        <v>2919</v>
      </c>
      <c r="Q1325" s="9"/>
    </row>
    <row r="1326" spans="1:17" x14ac:dyDescent="0.25">
      <c r="A1326" s="17">
        <v>44700</v>
      </c>
      <c r="B1326" s="11" t="s">
        <v>1102</v>
      </c>
      <c r="C1326" s="11" t="s">
        <v>2923</v>
      </c>
      <c r="D1326" s="7">
        <v>3</v>
      </c>
      <c r="E1326" s="12">
        <f t="shared" si="60"/>
        <v>2500</v>
      </c>
      <c r="F1326" s="13">
        <f t="shared" si="61"/>
        <v>7500</v>
      </c>
      <c r="G1326" s="14">
        <f>Data_input!$F1326*IF(Data_input!$E1326&lt;3000,70%,60%)</f>
        <v>5250</v>
      </c>
      <c r="H1326" s="14">
        <f>Data_input!$F1326*10%</f>
        <v>750</v>
      </c>
      <c r="I1326" s="14">
        <f>Data_input!$F1326*10%</f>
        <v>750</v>
      </c>
      <c r="J1326" s="14">
        <f>SUM(Table1[[#This Row],[COGS]:[OPERATIONAL COST]])</f>
        <v>6750</v>
      </c>
      <c r="K1326" s="14">
        <f>Data_input!$F1326-Data_input!$G1326-Data_input!$H1326-Data_input!$I1326</f>
        <v>750</v>
      </c>
      <c r="L1326" s="15" t="s">
        <v>2944</v>
      </c>
      <c r="M1326" s="16" t="str">
        <f>TEXT(Table1[[#This Row],[DATE]],"mmm")</f>
        <v>May</v>
      </c>
      <c r="N1326" s="7">
        <f t="shared" si="62"/>
        <v>2022</v>
      </c>
      <c r="O1326" s="7">
        <f>IF(COUNTIF(B$4:$B1326,B1326)=1,1,0)</f>
        <v>1</v>
      </c>
      <c r="P1326" s="8" t="s">
        <v>2919</v>
      </c>
      <c r="Q1326" s="9"/>
    </row>
    <row r="1327" spans="1:17" x14ac:dyDescent="0.25">
      <c r="A1327" s="17">
        <v>44700</v>
      </c>
      <c r="B1327" s="11" t="s">
        <v>1103</v>
      </c>
      <c r="C1327" s="11" t="s">
        <v>2923</v>
      </c>
      <c r="D1327" s="7">
        <v>5</v>
      </c>
      <c r="E1327" s="12">
        <f t="shared" si="60"/>
        <v>2500</v>
      </c>
      <c r="F1327" s="13">
        <f t="shared" si="61"/>
        <v>12500</v>
      </c>
      <c r="G1327" s="14">
        <f>Data_input!$F1327*IF(Data_input!$E1327&lt;3000,70%,60%)</f>
        <v>8750</v>
      </c>
      <c r="H1327" s="14">
        <f>Data_input!$F1327*10%</f>
        <v>1250</v>
      </c>
      <c r="I1327" s="14">
        <f>Data_input!$F1327*10%</f>
        <v>1250</v>
      </c>
      <c r="J1327" s="14">
        <f>SUM(Table1[[#This Row],[COGS]:[OPERATIONAL COST]])</f>
        <v>11250</v>
      </c>
      <c r="K1327" s="14">
        <f>Data_input!$F1327-Data_input!$G1327-Data_input!$H1327-Data_input!$I1327</f>
        <v>1250</v>
      </c>
      <c r="L1327" s="8" t="s">
        <v>2945</v>
      </c>
      <c r="M1327" s="16" t="str">
        <f>TEXT(Table1[[#This Row],[DATE]],"mmm")</f>
        <v>May</v>
      </c>
      <c r="N1327" s="7">
        <f t="shared" si="62"/>
        <v>2022</v>
      </c>
      <c r="O1327" s="7">
        <f>IF(COUNTIF(B$4:$B1327,B1327)=1,1,0)</f>
        <v>1</v>
      </c>
      <c r="P1327" s="8" t="s">
        <v>2918</v>
      </c>
      <c r="Q1327" s="9"/>
    </row>
    <row r="1328" spans="1:17" x14ac:dyDescent="0.25">
      <c r="A1328" s="17">
        <v>44700</v>
      </c>
      <c r="B1328" s="11" t="s">
        <v>1104</v>
      </c>
      <c r="C1328" s="11" t="s">
        <v>2920</v>
      </c>
      <c r="D1328" s="7">
        <v>1</v>
      </c>
      <c r="E1328" s="12">
        <f t="shared" si="60"/>
        <v>1000</v>
      </c>
      <c r="F1328" s="13">
        <f t="shared" si="61"/>
        <v>1000</v>
      </c>
      <c r="G1328" s="14">
        <f>Data_input!$F1328*IF(Data_input!$E1328&lt;3000,70%,60%)</f>
        <v>700</v>
      </c>
      <c r="H1328" s="14">
        <f>Data_input!$F1328*10%</f>
        <v>100</v>
      </c>
      <c r="I1328" s="14">
        <f>Data_input!$F1328*10%</f>
        <v>100</v>
      </c>
      <c r="J1328" s="14">
        <f>SUM(Table1[[#This Row],[COGS]:[OPERATIONAL COST]])</f>
        <v>900</v>
      </c>
      <c r="K1328" s="14">
        <f>Data_input!$F1328-Data_input!$G1328-Data_input!$H1328-Data_input!$I1328</f>
        <v>100</v>
      </c>
      <c r="L1328" s="15" t="s">
        <v>2943</v>
      </c>
      <c r="M1328" s="16" t="str">
        <f>TEXT(Table1[[#This Row],[DATE]],"mmm")</f>
        <v>May</v>
      </c>
      <c r="N1328" s="7">
        <f t="shared" si="62"/>
        <v>2022</v>
      </c>
      <c r="O1328" s="7">
        <f>IF(COUNTIF(B$4:$B1328,B1328)=1,1,0)</f>
        <v>1</v>
      </c>
      <c r="P1328" s="8" t="s">
        <v>2918</v>
      </c>
      <c r="Q1328" s="9"/>
    </row>
    <row r="1329" spans="1:17" x14ac:dyDescent="0.25">
      <c r="A1329" s="17">
        <v>44700</v>
      </c>
      <c r="B1329" s="11" t="s">
        <v>1105</v>
      </c>
      <c r="C1329" s="11" t="s">
        <v>2923</v>
      </c>
      <c r="D1329" s="7">
        <v>1</v>
      </c>
      <c r="E1329" s="12">
        <f t="shared" si="60"/>
        <v>2500</v>
      </c>
      <c r="F1329" s="13">
        <f t="shared" si="61"/>
        <v>2500</v>
      </c>
      <c r="G1329" s="14">
        <f>Data_input!$F1329*IF(Data_input!$E1329&lt;3000,70%,60%)</f>
        <v>1750</v>
      </c>
      <c r="H1329" s="14">
        <f>Data_input!$F1329*10%</f>
        <v>250</v>
      </c>
      <c r="I1329" s="14">
        <f>Data_input!$F1329*10%</f>
        <v>250</v>
      </c>
      <c r="J1329" s="14">
        <f>SUM(Table1[[#This Row],[COGS]:[OPERATIONAL COST]])</f>
        <v>2250</v>
      </c>
      <c r="K1329" s="14">
        <f>Data_input!$F1329-Data_input!$G1329-Data_input!$H1329-Data_input!$I1329</f>
        <v>250</v>
      </c>
      <c r="L1329" s="8" t="s">
        <v>2948</v>
      </c>
      <c r="M1329" s="16" t="str">
        <f>TEXT(Table1[[#This Row],[DATE]],"mmm")</f>
        <v>May</v>
      </c>
      <c r="N1329" s="7">
        <f t="shared" si="62"/>
        <v>2022</v>
      </c>
      <c r="O1329" s="7">
        <f>IF(COUNTIF(B$4:$B1329,B1329)=1,1,0)</f>
        <v>1</v>
      </c>
      <c r="P1329" s="8" t="s">
        <v>2918</v>
      </c>
      <c r="Q1329" s="9"/>
    </row>
    <row r="1330" spans="1:17" x14ac:dyDescent="0.25">
      <c r="A1330" s="17">
        <v>44700</v>
      </c>
      <c r="B1330" s="11" t="s">
        <v>1106</v>
      </c>
      <c r="C1330" s="11" t="s">
        <v>2924</v>
      </c>
      <c r="D1330" s="7">
        <v>3</v>
      </c>
      <c r="E1330" s="12">
        <f t="shared" si="60"/>
        <v>3500</v>
      </c>
      <c r="F1330" s="13">
        <f t="shared" si="61"/>
        <v>10500</v>
      </c>
      <c r="G1330" s="14">
        <f>Data_input!$F1330*IF(Data_input!$E1330&lt;3000,70%,60%)</f>
        <v>6300</v>
      </c>
      <c r="H1330" s="14">
        <f>Data_input!$F1330*10%</f>
        <v>1050</v>
      </c>
      <c r="I1330" s="14">
        <f>Data_input!$F1330*10%</f>
        <v>1050</v>
      </c>
      <c r="J1330" s="14">
        <f>SUM(Table1[[#This Row],[COGS]:[OPERATIONAL COST]])</f>
        <v>8400</v>
      </c>
      <c r="K1330" s="14">
        <f>Data_input!$F1330-Data_input!$G1330-Data_input!$H1330-Data_input!$I1330</f>
        <v>2100</v>
      </c>
      <c r="L1330" s="15" t="s">
        <v>2944</v>
      </c>
      <c r="M1330" s="16" t="str">
        <f>TEXT(Table1[[#This Row],[DATE]],"mmm")</f>
        <v>May</v>
      </c>
      <c r="N1330" s="7">
        <f t="shared" si="62"/>
        <v>2022</v>
      </c>
      <c r="O1330" s="7">
        <f>IF(COUNTIF(B$4:$B1330,B1330)=1,1,0)</f>
        <v>1</v>
      </c>
      <c r="P1330" s="8" t="s">
        <v>2919</v>
      </c>
      <c r="Q1330" s="9"/>
    </row>
    <row r="1331" spans="1:17" x14ac:dyDescent="0.25">
      <c r="A1331" s="17">
        <v>44700</v>
      </c>
      <c r="B1331" s="11" t="s">
        <v>1107</v>
      </c>
      <c r="C1331" s="11" t="s">
        <v>2925</v>
      </c>
      <c r="D1331" s="7">
        <v>2</v>
      </c>
      <c r="E1331" s="12">
        <f t="shared" si="60"/>
        <v>1200</v>
      </c>
      <c r="F1331" s="13">
        <f t="shared" si="61"/>
        <v>2400</v>
      </c>
      <c r="G1331" s="14">
        <f>Data_input!$F1331*IF(Data_input!$E1331&lt;3000,70%,60%)</f>
        <v>1680</v>
      </c>
      <c r="H1331" s="14">
        <f>Data_input!$F1331*10%</f>
        <v>240</v>
      </c>
      <c r="I1331" s="14">
        <f>Data_input!$F1331*10%</f>
        <v>240</v>
      </c>
      <c r="J1331" s="14">
        <f>SUM(Table1[[#This Row],[COGS]:[OPERATIONAL COST]])</f>
        <v>2160</v>
      </c>
      <c r="K1331" s="14">
        <f>Data_input!$F1331-Data_input!$G1331-Data_input!$H1331-Data_input!$I1331</f>
        <v>240</v>
      </c>
      <c r="L1331" s="8" t="s">
        <v>2948</v>
      </c>
      <c r="M1331" s="16" t="str">
        <f>TEXT(Table1[[#This Row],[DATE]],"mmm")</f>
        <v>May</v>
      </c>
      <c r="N1331" s="7">
        <f t="shared" si="62"/>
        <v>2022</v>
      </c>
      <c r="O1331" s="7">
        <f>IF(COUNTIF(B$4:$B1331,B1331)=1,1,0)</f>
        <v>1</v>
      </c>
      <c r="P1331" s="8" t="s">
        <v>2919</v>
      </c>
      <c r="Q1331" s="9"/>
    </row>
    <row r="1332" spans="1:17" x14ac:dyDescent="0.25">
      <c r="A1332" s="17">
        <v>44700</v>
      </c>
      <c r="B1332" s="11" t="s">
        <v>1108</v>
      </c>
      <c r="C1332" s="11" t="s">
        <v>2926</v>
      </c>
      <c r="D1332" s="7">
        <v>1</v>
      </c>
      <c r="E1332" s="12">
        <f t="shared" si="60"/>
        <v>450</v>
      </c>
      <c r="F1332" s="13">
        <f t="shared" si="61"/>
        <v>450</v>
      </c>
      <c r="G1332" s="14">
        <f>Data_input!$F1332*IF(Data_input!$E1332&lt;3000,70%,60%)</f>
        <v>315</v>
      </c>
      <c r="H1332" s="14">
        <f>Data_input!$F1332*10%</f>
        <v>45</v>
      </c>
      <c r="I1332" s="14">
        <f>Data_input!$F1332*10%</f>
        <v>45</v>
      </c>
      <c r="J1332" s="14">
        <f>SUM(Table1[[#This Row],[COGS]:[OPERATIONAL COST]])</f>
        <v>405</v>
      </c>
      <c r="K1332" s="14">
        <f>Data_input!$F1332-Data_input!$G1332-Data_input!$H1332-Data_input!$I1332</f>
        <v>45</v>
      </c>
      <c r="L1332" s="15" t="s">
        <v>2944</v>
      </c>
      <c r="M1332" s="16" t="str">
        <f>TEXT(Table1[[#This Row],[DATE]],"mmm")</f>
        <v>May</v>
      </c>
      <c r="N1332" s="7">
        <f t="shared" si="62"/>
        <v>2022</v>
      </c>
      <c r="O1332" s="7">
        <f>IF(COUNTIF(B$4:$B1332,B1332)=1,1,0)</f>
        <v>1</v>
      </c>
      <c r="P1332" s="8" t="s">
        <v>2918</v>
      </c>
      <c r="Q1332" s="9"/>
    </row>
    <row r="1333" spans="1:17" x14ac:dyDescent="0.25">
      <c r="A1333" s="17">
        <v>44700</v>
      </c>
      <c r="B1333" s="11" t="s">
        <v>1109</v>
      </c>
      <c r="C1333" s="11" t="s">
        <v>2927</v>
      </c>
      <c r="D1333" s="7">
        <v>4</v>
      </c>
      <c r="E1333" s="12">
        <f t="shared" si="60"/>
        <v>500</v>
      </c>
      <c r="F1333" s="13">
        <f t="shared" si="61"/>
        <v>2000</v>
      </c>
      <c r="G1333" s="14">
        <f>Data_input!$F1333*IF(Data_input!$E1333&lt;3000,70%,60%)</f>
        <v>1400</v>
      </c>
      <c r="H1333" s="14">
        <f>Data_input!$F1333*10%</f>
        <v>200</v>
      </c>
      <c r="I1333" s="14">
        <f>Data_input!$F1333*10%</f>
        <v>200</v>
      </c>
      <c r="J1333" s="14">
        <f>SUM(Table1[[#This Row],[COGS]:[OPERATIONAL COST]])</f>
        <v>1800</v>
      </c>
      <c r="K1333" s="14">
        <f>Data_input!$F1333-Data_input!$G1333-Data_input!$H1333-Data_input!$I1333</f>
        <v>200</v>
      </c>
      <c r="L1333" s="8" t="s">
        <v>2945</v>
      </c>
      <c r="M1333" s="16" t="str">
        <f>TEXT(Table1[[#This Row],[DATE]],"mmm")</f>
        <v>May</v>
      </c>
      <c r="N1333" s="7">
        <f t="shared" si="62"/>
        <v>2022</v>
      </c>
      <c r="O1333" s="7">
        <f>IF(COUNTIF(B$4:$B1333,B1333)=1,1,0)</f>
        <v>1</v>
      </c>
      <c r="P1333" s="8" t="s">
        <v>2919</v>
      </c>
      <c r="Q1333" s="9"/>
    </row>
    <row r="1334" spans="1:17" x14ac:dyDescent="0.25">
      <c r="A1334" s="17">
        <v>44700</v>
      </c>
      <c r="B1334" s="11" t="s">
        <v>1109</v>
      </c>
      <c r="C1334" s="11" t="s">
        <v>2928</v>
      </c>
      <c r="D1334" s="7">
        <v>1</v>
      </c>
      <c r="E1334" s="12">
        <f t="shared" si="60"/>
        <v>1000</v>
      </c>
      <c r="F1334" s="13">
        <f t="shared" si="61"/>
        <v>1000</v>
      </c>
      <c r="G1334" s="14">
        <f>Data_input!$F1334*IF(Data_input!$E1334&lt;3000,70%,60%)</f>
        <v>700</v>
      </c>
      <c r="H1334" s="14">
        <f>Data_input!$F1334*10%</f>
        <v>100</v>
      </c>
      <c r="I1334" s="14">
        <f>Data_input!$F1334*10%</f>
        <v>100</v>
      </c>
      <c r="J1334" s="14">
        <f>SUM(Table1[[#This Row],[COGS]:[OPERATIONAL COST]])</f>
        <v>900</v>
      </c>
      <c r="K1334" s="14">
        <f>Data_input!$F1334-Data_input!$G1334-Data_input!$H1334-Data_input!$I1334</f>
        <v>100</v>
      </c>
      <c r="L1334" s="15" t="s">
        <v>2945</v>
      </c>
      <c r="M1334" s="16" t="str">
        <f>TEXT(Table1[[#This Row],[DATE]],"mmm")</f>
        <v>May</v>
      </c>
      <c r="N1334" s="7">
        <f t="shared" si="62"/>
        <v>2022</v>
      </c>
      <c r="O1334" s="7">
        <f>IF(COUNTIF(B$4:$B1334,B1334)=1,1,0)</f>
        <v>0</v>
      </c>
      <c r="P1334" s="8" t="s">
        <v>2919</v>
      </c>
      <c r="Q1334" s="9"/>
    </row>
    <row r="1335" spans="1:17" x14ac:dyDescent="0.25">
      <c r="A1335" s="17">
        <v>44700</v>
      </c>
      <c r="B1335" s="11" t="s">
        <v>1109</v>
      </c>
      <c r="C1335" s="11" t="s">
        <v>2929</v>
      </c>
      <c r="D1335" s="7">
        <v>2</v>
      </c>
      <c r="E1335" s="12">
        <f t="shared" si="60"/>
        <v>3200</v>
      </c>
      <c r="F1335" s="13">
        <f t="shared" si="61"/>
        <v>6400</v>
      </c>
      <c r="G1335" s="14">
        <f>Data_input!$F1335*IF(Data_input!$E1335&lt;3000,70%,60%)</f>
        <v>3840</v>
      </c>
      <c r="H1335" s="14">
        <f>Data_input!$F1335*10%</f>
        <v>640</v>
      </c>
      <c r="I1335" s="14">
        <f>Data_input!$F1335*10%</f>
        <v>640</v>
      </c>
      <c r="J1335" s="14">
        <f>SUM(Table1[[#This Row],[COGS]:[OPERATIONAL COST]])</f>
        <v>5120</v>
      </c>
      <c r="K1335" s="14">
        <f>Data_input!$F1335-Data_input!$G1335-Data_input!$H1335-Data_input!$I1335</f>
        <v>1280</v>
      </c>
      <c r="L1335" s="8" t="s">
        <v>2945</v>
      </c>
      <c r="M1335" s="16" t="str">
        <f>TEXT(Table1[[#This Row],[DATE]],"mmm")</f>
        <v>May</v>
      </c>
      <c r="N1335" s="7">
        <f t="shared" si="62"/>
        <v>2022</v>
      </c>
      <c r="O1335" s="7">
        <f>IF(COUNTIF(B$4:$B1335,B1335)=1,1,0)</f>
        <v>0</v>
      </c>
      <c r="P1335" s="8" t="s">
        <v>2919</v>
      </c>
      <c r="Q1335" s="9"/>
    </row>
    <row r="1336" spans="1:17" x14ac:dyDescent="0.25">
      <c r="A1336" s="17">
        <v>44701</v>
      </c>
      <c r="B1336" s="11" t="s">
        <v>1110</v>
      </c>
      <c r="C1336" s="11" t="s">
        <v>2930</v>
      </c>
      <c r="D1336" s="7">
        <v>1</v>
      </c>
      <c r="E1336" s="12">
        <f t="shared" si="60"/>
        <v>4000</v>
      </c>
      <c r="F1336" s="13">
        <f t="shared" si="61"/>
        <v>4000</v>
      </c>
      <c r="G1336" s="14">
        <f>Data_input!$F1336*IF(Data_input!$E1336&lt;3000,70%,60%)</f>
        <v>2400</v>
      </c>
      <c r="H1336" s="14">
        <f>Data_input!$F1336*10%</f>
        <v>400</v>
      </c>
      <c r="I1336" s="14">
        <f>Data_input!$F1336*10%</f>
        <v>400</v>
      </c>
      <c r="J1336" s="14">
        <f>SUM(Table1[[#This Row],[COGS]:[OPERATIONAL COST]])</f>
        <v>3200</v>
      </c>
      <c r="K1336" s="14">
        <f>Data_input!$F1336-Data_input!$G1336-Data_input!$H1336-Data_input!$I1336</f>
        <v>800</v>
      </c>
      <c r="L1336" s="15" t="s">
        <v>2943</v>
      </c>
      <c r="M1336" s="16" t="str">
        <f>TEXT(Table1[[#This Row],[DATE]],"mmm")</f>
        <v>May</v>
      </c>
      <c r="N1336" s="7">
        <f t="shared" si="62"/>
        <v>2022</v>
      </c>
      <c r="O1336" s="7">
        <f>IF(COUNTIF(B$4:$B1336,B1336)=1,1,0)</f>
        <v>1</v>
      </c>
      <c r="P1336" s="8" t="s">
        <v>2919</v>
      </c>
      <c r="Q1336" s="9"/>
    </row>
    <row r="1337" spans="1:17" x14ac:dyDescent="0.25">
      <c r="A1337" s="17">
        <v>44701</v>
      </c>
      <c r="B1337" s="11" t="s">
        <v>1111</v>
      </c>
      <c r="C1337" s="11" t="s">
        <v>2930</v>
      </c>
      <c r="D1337" s="7">
        <v>1</v>
      </c>
      <c r="E1337" s="12">
        <f t="shared" si="60"/>
        <v>4000</v>
      </c>
      <c r="F1337" s="13">
        <f t="shared" si="61"/>
        <v>4000</v>
      </c>
      <c r="G1337" s="14">
        <f>Data_input!$F1337*IF(Data_input!$E1337&lt;3000,70%,60%)</f>
        <v>2400</v>
      </c>
      <c r="H1337" s="14">
        <f>Data_input!$F1337*10%</f>
        <v>400</v>
      </c>
      <c r="I1337" s="14">
        <f>Data_input!$F1337*10%</f>
        <v>400</v>
      </c>
      <c r="J1337" s="14">
        <f>SUM(Table1[[#This Row],[COGS]:[OPERATIONAL COST]])</f>
        <v>3200</v>
      </c>
      <c r="K1337" s="14">
        <f>Data_input!$F1337-Data_input!$G1337-Data_input!$H1337-Data_input!$I1337</f>
        <v>800</v>
      </c>
      <c r="L1337" s="8" t="s">
        <v>2948</v>
      </c>
      <c r="M1337" s="16" t="str">
        <f>TEXT(Table1[[#This Row],[DATE]],"mmm")</f>
        <v>May</v>
      </c>
      <c r="N1337" s="7">
        <f t="shared" si="62"/>
        <v>2022</v>
      </c>
      <c r="O1337" s="7">
        <f>IF(COUNTIF(B$4:$B1337,B1337)=1,1,0)</f>
        <v>1</v>
      </c>
      <c r="P1337" s="8" t="s">
        <v>2919</v>
      </c>
      <c r="Q1337" s="9"/>
    </row>
    <row r="1338" spans="1:17" x14ac:dyDescent="0.25">
      <c r="A1338" s="17">
        <v>44701</v>
      </c>
      <c r="B1338" s="11" t="s">
        <v>1112</v>
      </c>
      <c r="C1338" s="11" t="s">
        <v>2930</v>
      </c>
      <c r="D1338" s="7">
        <v>1</v>
      </c>
      <c r="E1338" s="12">
        <f t="shared" si="60"/>
        <v>4000</v>
      </c>
      <c r="F1338" s="13">
        <f t="shared" si="61"/>
        <v>4000</v>
      </c>
      <c r="G1338" s="14">
        <f>Data_input!$F1338*IF(Data_input!$E1338&lt;3000,70%,60%)</f>
        <v>2400</v>
      </c>
      <c r="H1338" s="14">
        <f>Data_input!$F1338*10%</f>
        <v>400</v>
      </c>
      <c r="I1338" s="14">
        <f>Data_input!$F1338*10%</f>
        <v>400</v>
      </c>
      <c r="J1338" s="14">
        <f>SUM(Table1[[#This Row],[COGS]:[OPERATIONAL COST]])</f>
        <v>3200</v>
      </c>
      <c r="K1338" s="14">
        <f>Data_input!$F1338-Data_input!$G1338-Data_input!$H1338-Data_input!$I1338</f>
        <v>800</v>
      </c>
      <c r="L1338" s="15" t="s">
        <v>2944</v>
      </c>
      <c r="M1338" s="16" t="str">
        <f>TEXT(Table1[[#This Row],[DATE]],"mmm")</f>
        <v>May</v>
      </c>
      <c r="N1338" s="7">
        <f t="shared" si="62"/>
        <v>2022</v>
      </c>
      <c r="O1338" s="7">
        <f>IF(COUNTIF(B$4:$B1338,B1338)=1,1,0)</f>
        <v>1</v>
      </c>
      <c r="P1338" s="8" t="s">
        <v>2919</v>
      </c>
      <c r="Q1338" s="9"/>
    </row>
    <row r="1339" spans="1:17" x14ac:dyDescent="0.25">
      <c r="A1339" s="17">
        <v>44701</v>
      </c>
      <c r="B1339" s="11" t="s">
        <v>1113</v>
      </c>
      <c r="C1339" s="11" t="s">
        <v>2924</v>
      </c>
      <c r="D1339" s="7">
        <v>3</v>
      </c>
      <c r="E1339" s="12">
        <f t="shared" si="60"/>
        <v>3500</v>
      </c>
      <c r="F1339" s="13">
        <f t="shared" si="61"/>
        <v>10500</v>
      </c>
      <c r="G1339" s="14">
        <f>Data_input!$F1339*IF(Data_input!$E1339&lt;3000,70%,60%)</f>
        <v>6300</v>
      </c>
      <c r="H1339" s="14">
        <f>Data_input!$F1339*10%</f>
        <v>1050</v>
      </c>
      <c r="I1339" s="14">
        <f>Data_input!$F1339*10%</f>
        <v>1050</v>
      </c>
      <c r="J1339" s="14">
        <f>SUM(Table1[[#This Row],[COGS]:[OPERATIONAL COST]])</f>
        <v>8400</v>
      </c>
      <c r="K1339" s="14">
        <f>Data_input!$F1339-Data_input!$G1339-Data_input!$H1339-Data_input!$I1339</f>
        <v>2100</v>
      </c>
      <c r="L1339" s="8" t="s">
        <v>2945</v>
      </c>
      <c r="M1339" s="16" t="str">
        <f>TEXT(Table1[[#This Row],[DATE]],"mmm")</f>
        <v>May</v>
      </c>
      <c r="N1339" s="7">
        <f t="shared" si="62"/>
        <v>2022</v>
      </c>
      <c r="O1339" s="7">
        <f>IF(COUNTIF(B$4:$B1339,B1339)=1,1,0)</f>
        <v>1</v>
      </c>
      <c r="P1339" s="8" t="s">
        <v>2919</v>
      </c>
      <c r="Q1339" s="9"/>
    </row>
    <row r="1340" spans="1:17" x14ac:dyDescent="0.25">
      <c r="A1340" s="17">
        <v>44701</v>
      </c>
      <c r="B1340" s="11" t="s">
        <v>1114</v>
      </c>
      <c r="C1340" s="11" t="s">
        <v>2925</v>
      </c>
      <c r="D1340" s="7">
        <v>1</v>
      </c>
      <c r="E1340" s="12">
        <f t="shared" si="60"/>
        <v>1200</v>
      </c>
      <c r="F1340" s="13">
        <f t="shared" si="61"/>
        <v>1200</v>
      </c>
      <c r="G1340" s="14">
        <f>Data_input!$F1340*IF(Data_input!$E1340&lt;3000,70%,60%)</f>
        <v>840</v>
      </c>
      <c r="H1340" s="14">
        <f>Data_input!$F1340*10%</f>
        <v>120</v>
      </c>
      <c r="I1340" s="14">
        <f>Data_input!$F1340*10%</f>
        <v>120</v>
      </c>
      <c r="J1340" s="14">
        <f>SUM(Table1[[#This Row],[COGS]:[OPERATIONAL COST]])</f>
        <v>1080</v>
      </c>
      <c r="K1340" s="14">
        <f>Data_input!$F1340-Data_input!$G1340-Data_input!$H1340-Data_input!$I1340</f>
        <v>120</v>
      </c>
      <c r="L1340" s="15" t="s">
        <v>2943</v>
      </c>
      <c r="M1340" s="16" t="str">
        <f>TEXT(Table1[[#This Row],[DATE]],"mmm")</f>
        <v>May</v>
      </c>
      <c r="N1340" s="7">
        <f t="shared" si="62"/>
        <v>2022</v>
      </c>
      <c r="O1340" s="7">
        <f>IF(COUNTIF(B$4:$B1340,B1340)=1,1,0)</f>
        <v>1</v>
      </c>
      <c r="P1340" s="8" t="s">
        <v>2919</v>
      </c>
      <c r="Q1340" s="9"/>
    </row>
    <row r="1341" spans="1:17" x14ac:dyDescent="0.25">
      <c r="A1341" s="17">
        <v>44701</v>
      </c>
      <c r="B1341" s="11" t="s">
        <v>1115</v>
      </c>
      <c r="C1341" s="11" t="s">
        <v>2926</v>
      </c>
      <c r="D1341" s="7">
        <v>2</v>
      </c>
      <c r="E1341" s="12">
        <f t="shared" si="60"/>
        <v>450</v>
      </c>
      <c r="F1341" s="13">
        <f t="shared" si="61"/>
        <v>900</v>
      </c>
      <c r="G1341" s="14">
        <f>Data_input!$F1341*IF(Data_input!$E1341&lt;3000,70%,60%)</f>
        <v>630</v>
      </c>
      <c r="H1341" s="14">
        <f>Data_input!$F1341*10%</f>
        <v>90</v>
      </c>
      <c r="I1341" s="14">
        <f>Data_input!$F1341*10%</f>
        <v>90</v>
      </c>
      <c r="J1341" s="14">
        <f>SUM(Table1[[#This Row],[COGS]:[OPERATIONAL COST]])</f>
        <v>810</v>
      </c>
      <c r="K1341" s="14">
        <f>Data_input!$F1341-Data_input!$G1341-Data_input!$H1341-Data_input!$I1341</f>
        <v>90</v>
      </c>
      <c r="L1341" s="8" t="s">
        <v>2948</v>
      </c>
      <c r="M1341" s="16" t="str">
        <f>TEXT(Table1[[#This Row],[DATE]],"mmm")</f>
        <v>May</v>
      </c>
      <c r="N1341" s="7">
        <f t="shared" si="62"/>
        <v>2022</v>
      </c>
      <c r="O1341" s="7">
        <f>IF(COUNTIF(B$4:$B1341,B1341)=1,1,0)</f>
        <v>1</v>
      </c>
      <c r="P1341" s="8" t="s">
        <v>2919</v>
      </c>
      <c r="Q1341" s="9"/>
    </row>
    <row r="1342" spans="1:17" x14ac:dyDescent="0.25">
      <c r="A1342" s="17">
        <v>44701</v>
      </c>
      <c r="B1342" s="11" t="s">
        <v>1116</v>
      </c>
      <c r="C1342" s="11" t="s">
        <v>2927</v>
      </c>
      <c r="D1342" s="7">
        <v>4</v>
      </c>
      <c r="E1342" s="12">
        <f t="shared" si="60"/>
        <v>500</v>
      </c>
      <c r="F1342" s="13">
        <f t="shared" si="61"/>
        <v>2000</v>
      </c>
      <c r="G1342" s="14">
        <f>Data_input!$F1342*IF(Data_input!$E1342&lt;3000,70%,60%)</f>
        <v>1400</v>
      </c>
      <c r="H1342" s="14">
        <f>Data_input!$F1342*10%</f>
        <v>200</v>
      </c>
      <c r="I1342" s="14">
        <f>Data_input!$F1342*10%</f>
        <v>200</v>
      </c>
      <c r="J1342" s="14">
        <f>SUM(Table1[[#This Row],[COGS]:[OPERATIONAL COST]])</f>
        <v>1800</v>
      </c>
      <c r="K1342" s="14">
        <f>Data_input!$F1342-Data_input!$G1342-Data_input!$H1342-Data_input!$I1342</f>
        <v>200</v>
      </c>
      <c r="L1342" s="15" t="s">
        <v>2944</v>
      </c>
      <c r="M1342" s="16" t="str">
        <f>TEXT(Table1[[#This Row],[DATE]],"mmm")</f>
        <v>May</v>
      </c>
      <c r="N1342" s="7">
        <f t="shared" si="62"/>
        <v>2022</v>
      </c>
      <c r="O1342" s="7">
        <f>IF(COUNTIF(B$4:$B1342,B1342)=1,1,0)</f>
        <v>1</v>
      </c>
      <c r="P1342" s="8" t="s">
        <v>2918</v>
      </c>
      <c r="Q1342" s="9"/>
    </row>
    <row r="1343" spans="1:17" x14ac:dyDescent="0.25">
      <c r="A1343" s="17">
        <v>44701</v>
      </c>
      <c r="B1343" s="11" t="s">
        <v>1117</v>
      </c>
      <c r="C1343" s="11" t="s">
        <v>2928</v>
      </c>
      <c r="D1343" s="7">
        <v>3</v>
      </c>
      <c r="E1343" s="12">
        <f t="shared" si="60"/>
        <v>1000</v>
      </c>
      <c r="F1343" s="13">
        <f t="shared" si="61"/>
        <v>3000</v>
      </c>
      <c r="G1343" s="14">
        <f>Data_input!$F1343*IF(Data_input!$E1343&lt;3000,70%,60%)</f>
        <v>2100</v>
      </c>
      <c r="H1343" s="14">
        <f>Data_input!$F1343*10%</f>
        <v>300</v>
      </c>
      <c r="I1343" s="14">
        <f>Data_input!$F1343*10%</f>
        <v>300</v>
      </c>
      <c r="J1343" s="14">
        <f>SUM(Table1[[#This Row],[COGS]:[OPERATIONAL COST]])</f>
        <v>2700</v>
      </c>
      <c r="K1343" s="14">
        <f>Data_input!$F1343-Data_input!$G1343-Data_input!$H1343-Data_input!$I1343</f>
        <v>300</v>
      </c>
      <c r="L1343" s="8" t="s">
        <v>2945</v>
      </c>
      <c r="M1343" s="16" t="str">
        <f>TEXT(Table1[[#This Row],[DATE]],"mmm")</f>
        <v>May</v>
      </c>
      <c r="N1343" s="7">
        <f t="shared" si="62"/>
        <v>2022</v>
      </c>
      <c r="O1343" s="7">
        <f>IF(COUNTIF(B$4:$B1343,B1343)=1,1,0)</f>
        <v>1</v>
      </c>
      <c r="P1343" s="8" t="s">
        <v>2919</v>
      </c>
      <c r="Q1343" s="9"/>
    </row>
    <row r="1344" spans="1:17" x14ac:dyDescent="0.25">
      <c r="A1344" s="17">
        <v>44702</v>
      </c>
      <c r="B1344" s="11" t="s">
        <v>1118</v>
      </c>
      <c r="C1344" s="11" t="s">
        <v>2928</v>
      </c>
      <c r="D1344" s="7">
        <v>1</v>
      </c>
      <c r="E1344" s="12">
        <f t="shared" si="60"/>
        <v>1000</v>
      </c>
      <c r="F1344" s="13">
        <f t="shared" si="61"/>
        <v>1000</v>
      </c>
      <c r="G1344" s="14">
        <f>Data_input!$F1344*IF(Data_input!$E1344&lt;3000,70%,60%)</f>
        <v>700</v>
      </c>
      <c r="H1344" s="14">
        <f>Data_input!$F1344*10%</f>
        <v>100</v>
      </c>
      <c r="I1344" s="14">
        <f>Data_input!$F1344*10%</f>
        <v>100</v>
      </c>
      <c r="J1344" s="14">
        <f>SUM(Table1[[#This Row],[COGS]:[OPERATIONAL COST]])</f>
        <v>900</v>
      </c>
      <c r="K1344" s="14">
        <f>Data_input!$F1344-Data_input!$G1344-Data_input!$H1344-Data_input!$I1344</f>
        <v>100</v>
      </c>
      <c r="L1344" s="15" t="s">
        <v>2943</v>
      </c>
      <c r="M1344" s="16" t="str">
        <f>TEXT(Table1[[#This Row],[DATE]],"mmm")</f>
        <v>May</v>
      </c>
      <c r="N1344" s="7">
        <f t="shared" si="62"/>
        <v>2022</v>
      </c>
      <c r="O1344" s="7">
        <f>IF(COUNTIF(B$4:$B1344,B1344)=1,1,0)</f>
        <v>1</v>
      </c>
      <c r="P1344" s="8" t="s">
        <v>2919</v>
      </c>
      <c r="Q1344" s="9"/>
    </row>
    <row r="1345" spans="1:17" x14ac:dyDescent="0.25">
      <c r="A1345" s="17">
        <v>44702</v>
      </c>
      <c r="B1345" s="11" t="s">
        <v>1119</v>
      </c>
      <c r="C1345" s="11" t="s">
        <v>2930</v>
      </c>
      <c r="D1345" s="7">
        <v>1</v>
      </c>
      <c r="E1345" s="12">
        <f t="shared" si="60"/>
        <v>4000</v>
      </c>
      <c r="F1345" s="13">
        <f t="shared" si="61"/>
        <v>4000</v>
      </c>
      <c r="G1345" s="14">
        <f>Data_input!$F1345*IF(Data_input!$E1345&lt;3000,70%,60%)</f>
        <v>2400</v>
      </c>
      <c r="H1345" s="14">
        <f>Data_input!$F1345*10%</f>
        <v>400</v>
      </c>
      <c r="I1345" s="14">
        <f>Data_input!$F1345*10%</f>
        <v>400</v>
      </c>
      <c r="J1345" s="14">
        <f>SUM(Table1[[#This Row],[COGS]:[OPERATIONAL COST]])</f>
        <v>3200</v>
      </c>
      <c r="K1345" s="14">
        <f>Data_input!$F1345-Data_input!$G1345-Data_input!$H1345-Data_input!$I1345</f>
        <v>800</v>
      </c>
      <c r="L1345" s="8" t="s">
        <v>2948</v>
      </c>
      <c r="M1345" s="16" t="str">
        <f>TEXT(Table1[[#This Row],[DATE]],"mmm")</f>
        <v>May</v>
      </c>
      <c r="N1345" s="7">
        <f t="shared" si="62"/>
        <v>2022</v>
      </c>
      <c r="O1345" s="7">
        <f>IF(COUNTIF(B$4:$B1345,B1345)=1,1,0)</f>
        <v>1</v>
      </c>
      <c r="P1345" s="8" t="s">
        <v>2919</v>
      </c>
      <c r="Q1345" s="9"/>
    </row>
    <row r="1346" spans="1:17" x14ac:dyDescent="0.25">
      <c r="A1346" s="17">
        <v>44702</v>
      </c>
      <c r="B1346" s="11" t="s">
        <v>1120</v>
      </c>
      <c r="C1346" s="11" t="s">
        <v>2920</v>
      </c>
      <c r="D1346" s="7">
        <v>4</v>
      </c>
      <c r="E1346" s="12">
        <f t="shared" si="60"/>
        <v>1000</v>
      </c>
      <c r="F1346" s="13">
        <f t="shared" si="61"/>
        <v>4000</v>
      </c>
      <c r="G1346" s="14">
        <f>Data_input!$F1346*IF(Data_input!$E1346&lt;3000,70%,60%)</f>
        <v>2800</v>
      </c>
      <c r="H1346" s="14">
        <f>Data_input!$F1346*10%</f>
        <v>400</v>
      </c>
      <c r="I1346" s="14">
        <f>Data_input!$F1346*10%</f>
        <v>400</v>
      </c>
      <c r="J1346" s="14">
        <f>SUM(Table1[[#This Row],[COGS]:[OPERATIONAL COST]])</f>
        <v>3600</v>
      </c>
      <c r="K1346" s="14">
        <f>Data_input!$F1346-Data_input!$G1346-Data_input!$H1346-Data_input!$I1346</f>
        <v>400</v>
      </c>
      <c r="L1346" s="15" t="s">
        <v>2944</v>
      </c>
      <c r="M1346" s="16" t="str">
        <f>TEXT(Table1[[#This Row],[DATE]],"mmm")</f>
        <v>May</v>
      </c>
      <c r="N1346" s="7">
        <f t="shared" si="62"/>
        <v>2022</v>
      </c>
      <c r="O1346" s="7">
        <f>IF(COUNTIF(B$4:$B1346,B1346)=1,1,0)</f>
        <v>1</v>
      </c>
      <c r="P1346" s="8" t="s">
        <v>2919</v>
      </c>
      <c r="Q1346" s="9"/>
    </row>
    <row r="1347" spans="1:17" x14ac:dyDescent="0.25">
      <c r="A1347" s="17">
        <v>44702</v>
      </c>
      <c r="B1347" s="11" t="s">
        <v>1121</v>
      </c>
      <c r="C1347" s="11" t="s">
        <v>2923</v>
      </c>
      <c r="D1347" s="7">
        <v>5</v>
      </c>
      <c r="E1347" s="12">
        <f t="shared" si="60"/>
        <v>2500</v>
      </c>
      <c r="F1347" s="13">
        <f t="shared" si="61"/>
        <v>12500</v>
      </c>
      <c r="G1347" s="14">
        <f>Data_input!$F1347*IF(Data_input!$E1347&lt;3000,70%,60%)</f>
        <v>8750</v>
      </c>
      <c r="H1347" s="14">
        <f>Data_input!$F1347*10%</f>
        <v>1250</v>
      </c>
      <c r="I1347" s="14">
        <f>Data_input!$F1347*10%</f>
        <v>1250</v>
      </c>
      <c r="J1347" s="14">
        <f>SUM(Table1[[#This Row],[COGS]:[OPERATIONAL COST]])</f>
        <v>11250</v>
      </c>
      <c r="K1347" s="14">
        <f>Data_input!$F1347-Data_input!$G1347-Data_input!$H1347-Data_input!$I1347</f>
        <v>1250</v>
      </c>
      <c r="L1347" s="8" t="s">
        <v>2946</v>
      </c>
      <c r="M1347" s="16" t="str">
        <f>TEXT(Table1[[#This Row],[DATE]],"mmm")</f>
        <v>May</v>
      </c>
      <c r="N1347" s="7">
        <f t="shared" si="62"/>
        <v>2022</v>
      </c>
      <c r="O1347" s="7">
        <f>IF(COUNTIF(B$4:$B1347,B1347)=1,1,0)</f>
        <v>1</v>
      </c>
      <c r="P1347" s="8" t="s">
        <v>2919</v>
      </c>
      <c r="Q1347" s="9"/>
    </row>
    <row r="1348" spans="1:17" x14ac:dyDescent="0.25">
      <c r="A1348" s="17">
        <v>44702</v>
      </c>
      <c r="B1348" s="11" t="s">
        <v>1122</v>
      </c>
      <c r="C1348" s="11" t="s">
        <v>2920</v>
      </c>
      <c r="D1348" s="7">
        <v>8</v>
      </c>
      <c r="E1348" s="12">
        <f t="shared" ref="E1348:E1411" si="63">VLOOKUP(C1348,$R$4:$S$12,2,FALSE)</f>
        <v>1000</v>
      </c>
      <c r="F1348" s="13">
        <f t="shared" ref="F1348:F1411" si="64">D1348*E1348</f>
        <v>8000</v>
      </c>
      <c r="G1348" s="14">
        <f>Data_input!$F1348*IF(Data_input!$E1348&lt;3000,70%,60%)</f>
        <v>5600</v>
      </c>
      <c r="H1348" s="14">
        <f>Data_input!$F1348*10%</f>
        <v>800</v>
      </c>
      <c r="I1348" s="14">
        <f>Data_input!$F1348*10%</f>
        <v>800</v>
      </c>
      <c r="J1348" s="14">
        <f>SUM(Table1[[#This Row],[COGS]:[OPERATIONAL COST]])</f>
        <v>7200</v>
      </c>
      <c r="K1348" s="14">
        <f>Data_input!$F1348-Data_input!$G1348-Data_input!$H1348-Data_input!$I1348</f>
        <v>800</v>
      </c>
      <c r="L1348" s="15" t="s">
        <v>2947</v>
      </c>
      <c r="M1348" s="16" t="str">
        <f>TEXT(Table1[[#This Row],[DATE]],"mmm")</f>
        <v>May</v>
      </c>
      <c r="N1348" s="7">
        <f t="shared" ref="N1348:N1411" si="65">YEAR(A1348)</f>
        <v>2022</v>
      </c>
      <c r="O1348" s="7">
        <f>IF(COUNTIF(B$4:$B1348,B1348)=1,1,0)</f>
        <v>1</v>
      </c>
      <c r="P1348" s="8" t="s">
        <v>2919</v>
      </c>
      <c r="Q1348" s="9"/>
    </row>
    <row r="1349" spans="1:17" x14ac:dyDescent="0.25">
      <c r="A1349" s="17">
        <v>44702</v>
      </c>
      <c r="B1349" s="11" t="s">
        <v>1123</v>
      </c>
      <c r="C1349" s="11" t="s">
        <v>2923</v>
      </c>
      <c r="D1349" s="7">
        <v>2</v>
      </c>
      <c r="E1349" s="12">
        <f t="shared" si="63"/>
        <v>2500</v>
      </c>
      <c r="F1349" s="13">
        <f t="shared" si="64"/>
        <v>5000</v>
      </c>
      <c r="G1349" s="14">
        <f>Data_input!$F1349*IF(Data_input!$E1349&lt;3000,70%,60%)</f>
        <v>3500</v>
      </c>
      <c r="H1349" s="14">
        <f>Data_input!$F1349*10%</f>
        <v>500</v>
      </c>
      <c r="I1349" s="14">
        <f>Data_input!$F1349*10%</f>
        <v>500</v>
      </c>
      <c r="J1349" s="14">
        <f>SUM(Table1[[#This Row],[COGS]:[OPERATIONAL COST]])</f>
        <v>4500</v>
      </c>
      <c r="K1349" s="14">
        <f>Data_input!$F1349-Data_input!$G1349-Data_input!$H1349-Data_input!$I1349</f>
        <v>500</v>
      </c>
      <c r="L1349" s="8" t="s">
        <v>2945</v>
      </c>
      <c r="M1349" s="16" t="str">
        <f>TEXT(Table1[[#This Row],[DATE]],"mmm")</f>
        <v>May</v>
      </c>
      <c r="N1349" s="7">
        <f t="shared" si="65"/>
        <v>2022</v>
      </c>
      <c r="O1349" s="7">
        <f>IF(COUNTIF(B$4:$B1349,B1349)=1,1,0)</f>
        <v>1</v>
      </c>
      <c r="P1349" s="8" t="s">
        <v>2919</v>
      </c>
      <c r="Q1349" s="9"/>
    </row>
    <row r="1350" spans="1:17" x14ac:dyDescent="0.25">
      <c r="A1350" s="17">
        <v>44702</v>
      </c>
      <c r="B1350" s="11" t="s">
        <v>1124</v>
      </c>
      <c r="C1350" s="11" t="s">
        <v>2930</v>
      </c>
      <c r="D1350" s="7">
        <v>1</v>
      </c>
      <c r="E1350" s="12">
        <f t="shared" si="63"/>
        <v>4000</v>
      </c>
      <c r="F1350" s="13">
        <f t="shared" si="64"/>
        <v>4000</v>
      </c>
      <c r="G1350" s="14">
        <f>Data_input!$F1350*IF(Data_input!$E1350&lt;3000,70%,60%)</f>
        <v>2400</v>
      </c>
      <c r="H1350" s="14">
        <f>Data_input!$F1350*10%</f>
        <v>400</v>
      </c>
      <c r="I1350" s="14">
        <f>Data_input!$F1350*10%</f>
        <v>400</v>
      </c>
      <c r="J1350" s="14">
        <f>SUM(Table1[[#This Row],[COGS]:[OPERATIONAL COST]])</f>
        <v>3200</v>
      </c>
      <c r="K1350" s="14">
        <f>Data_input!$F1350-Data_input!$G1350-Data_input!$H1350-Data_input!$I1350</f>
        <v>800</v>
      </c>
      <c r="L1350" s="15" t="s">
        <v>2943</v>
      </c>
      <c r="M1350" s="16" t="str">
        <f>TEXT(Table1[[#This Row],[DATE]],"mmm")</f>
        <v>May</v>
      </c>
      <c r="N1350" s="7">
        <f t="shared" si="65"/>
        <v>2022</v>
      </c>
      <c r="O1350" s="7">
        <f>IF(COUNTIF(B$4:$B1350,B1350)=1,1,0)</f>
        <v>1</v>
      </c>
      <c r="P1350" s="8" t="s">
        <v>2919</v>
      </c>
      <c r="Q1350" s="9"/>
    </row>
    <row r="1351" spans="1:17" x14ac:dyDescent="0.25">
      <c r="A1351" s="17">
        <v>44702</v>
      </c>
      <c r="B1351" s="11" t="s">
        <v>1125</v>
      </c>
      <c r="C1351" s="11" t="s">
        <v>2924</v>
      </c>
      <c r="D1351" s="7">
        <v>7</v>
      </c>
      <c r="E1351" s="12">
        <f t="shared" si="63"/>
        <v>3500</v>
      </c>
      <c r="F1351" s="13">
        <f t="shared" si="64"/>
        <v>24500</v>
      </c>
      <c r="G1351" s="14">
        <f>Data_input!$F1351*IF(Data_input!$E1351&lt;3000,70%,60%)</f>
        <v>14700</v>
      </c>
      <c r="H1351" s="14">
        <f>Data_input!$F1351*10%</f>
        <v>2450</v>
      </c>
      <c r="I1351" s="14">
        <f>Data_input!$F1351*10%</f>
        <v>2450</v>
      </c>
      <c r="J1351" s="14">
        <f>SUM(Table1[[#This Row],[COGS]:[OPERATIONAL COST]])</f>
        <v>19600</v>
      </c>
      <c r="K1351" s="14">
        <f>Data_input!$F1351-Data_input!$G1351-Data_input!$H1351-Data_input!$I1351</f>
        <v>4900</v>
      </c>
      <c r="L1351" s="8" t="s">
        <v>2944</v>
      </c>
      <c r="M1351" s="16" t="str">
        <f>TEXT(Table1[[#This Row],[DATE]],"mmm")</f>
        <v>May</v>
      </c>
      <c r="N1351" s="7">
        <f t="shared" si="65"/>
        <v>2022</v>
      </c>
      <c r="O1351" s="7">
        <f>IF(COUNTIF(B$4:$B1351,B1351)=1,1,0)</f>
        <v>1</v>
      </c>
      <c r="P1351" s="8" t="s">
        <v>2919</v>
      </c>
      <c r="Q1351" s="9"/>
    </row>
    <row r="1352" spans="1:17" x14ac:dyDescent="0.25">
      <c r="A1352" s="17">
        <v>44702</v>
      </c>
      <c r="B1352" s="11" t="s">
        <v>1125</v>
      </c>
      <c r="C1352" s="11" t="s">
        <v>2925</v>
      </c>
      <c r="D1352" s="7">
        <v>8</v>
      </c>
      <c r="E1352" s="12">
        <f t="shared" si="63"/>
        <v>1200</v>
      </c>
      <c r="F1352" s="13">
        <f t="shared" si="64"/>
        <v>9600</v>
      </c>
      <c r="G1352" s="14">
        <f>Data_input!$F1352*IF(Data_input!$E1352&lt;3000,70%,60%)</f>
        <v>6720</v>
      </c>
      <c r="H1352" s="14">
        <f>Data_input!$F1352*10%</f>
        <v>960</v>
      </c>
      <c r="I1352" s="14">
        <f>Data_input!$F1352*10%</f>
        <v>960</v>
      </c>
      <c r="J1352" s="14">
        <f>SUM(Table1[[#This Row],[COGS]:[OPERATIONAL COST]])</f>
        <v>8640</v>
      </c>
      <c r="K1352" s="14">
        <f>Data_input!$F1352-Data_input!$G1352-Data_input!$H1352-Data_input!$I1352</f>
        <v>960</v>
      </c>
      <c r="L1352" s="15" t="s">
        <v>2944</v>
      </c>
      <c r="M1352" s="16" t="str">
        <f>TEXT(Table1[[#This Row],[DATE]],"mmm")</f>
        <v>May</v>
      </c>
      <c r="N1352" s="7">
        <f t="shared" si="65"/>
        <v>2022</v>
      </c>
      <c r="O1352" s="7">
        <f>IF(COUNTIF(B$4:$B1352,B1352)=1,1,0)</f>
        <v>0</v>
      </c>
      <c r="P1352" s="8" t="s">
        <v>2919</v>
      </c>
      <c r="Q1352" s="9"/>
    </row>
    <row r="1353" spans="1:17" x14ac:dyDescent="0.25">
      <c r="A1353" s="17">
        <v>44702</v>
      </c>
      <c r="B1353" s="11" t="s">
        <v>1125</v>
      </c>
      <c r="C1353" s="11" t="s">
        <v>2926</v>
      </c>
      <c r="D1353" s="7">
        <v>1</v>
      </c>
      <c r="E1353" s="12">
        <f t="shared" si="63"/>
        <v>450</v>
      </c>
      <c r="F1353" s="13">
        <f t="shared" si="64"/>
        <v>450</v>
      </c>
      <c r="G1353" s="14">
        <f>Data_input!$F1353*IF(Data_input!$E1353&lt;3000,70%,60%)</f>
        <v>315</v>
      </c>
      <c r="H1353" s="14">
        <f>Data_input!$F1353*10%</f>
        <v>45</v>
      </c>
      <c r="I1353" s="14">
        <f>Data_input!$F1353*10%</f>
        <v>45</v>
      </c>
      <c r="J1353" s="14">
        <f>SUM(Table1[[#This Row],[COGS]:[OPERATIONAL COST]])</f>
        <v>405</v>
      </c>
      <c r="K1353" s="14">
        <f>Data_input!$F1353-Data_input!$G1353-Data_input!$H1353-Data_input!$I1353</f>
        <v>45</v>
      </c>
      <c r="L1353" s="8" t="s">
        <v>2944</v>
      </c>
      <c r="M1353" s="16" t="str">
        <f>TEXT(Table1[[#This Row],[DATE]],"mmm")</f>
        <v>May</v>
      </c>
      <c r="N1353" s="7">
        <f t="shared" si="65"/>
        <v>2022</v>
      </c>
      <c r="O1353" s="7">
        <f>IF(COUNTIF(B$4:$B1353,B1353)=1,1,0)</f>
        <v>0</v>
      </c>
      <c r="P1353" s="8" t="s">
        <v>2919</v>
      </c>
      <c r="Q1353" s="9"/>
    </row>
    <row r="1354" spans="1:17" x14ac:dyDescent="0.25">
      <c r="A1354" s="17">
        <v>44703</v>
      </c>
      <c r="B1354" s="11" t="s">
        <v>1126</v>
      </c>
      <c r="C1354" s="11" t="s">
        <v>2920</v>
      </c>
      <c r="D1354" s="7">
        <v>2</v>
      </c>
      <c r="E1354" s="12">
        <f t="shared" si="63"/>
        <v>1000</v>
      </c>
      <c r="F1354" s="13">
        <f t="shared" si="64"/>
        <v>2000</v>
      </c>
      <c r="G1354" s="14">
        <f>Data_input!$F1354*IF(Data_input!$E1354&lt;3000,70%,60%)</f>
        <v>1400</v>
      </c>
      <c r="H1354" s="14">
        <f>Data_input!$F1354*10%</f>
        <v>200</v>
      </c>
      <c r="I1354" s="14">
        <f>Data_input!$F1354*10%</f>
        <v>200</v>
      </c>
      <c r="J1354" s="14">
        <f>SUM(Table1[[#This Row],[COGS]:[OPERATIONAL COST]])</f>
        <v>1800</v>
      </c>
      <c r="K1354" s="14">
        <f>Data_input!$F1354-Data_input!$G1354-Data_input!$H1354-Data_input!$I1354</f>
        <v>200</v>
      </c>
      <c r="L1354" s="15" t="s">
        <v>2947</v>
      </c>
      <c r="M1354" s="16" t="str">
        <f>TEXT(Table1[[#This Row],[DATE]],"mmm")</f>
        <v>May</v>
      </c>
      <c r="N1354" s="7">
        <f t="shared" si="65"/>
        <v>2022</v>
      </c>
      <c r="O1354" s="7">
        <f>IF(COUNTIF(B$4:$B1354,B1354)=1,1,0)</f>
        <v>1</v>
      </c>
      <c r="P1354" s="8" t="s">
        <v>2918</v>
      </c>
      <c r="Q1354" s="9"/>
    </row>
    <row r="1355" spans="1:17" x14ac:dyDescent="0.25">
      <c r="A1355" s="17">
        <v>44703</v>
      </c>
      <c r="B1355" s="11" t="s">
        <v>1127</v>
      </c>
      <c r="C1355" s="11" t="s">
        <v>2930</v>
      </c>
      <c r="D1355" s="7">
        <v>1</v>
      </c>
      <c r="E1355" s="12">
        <f t="shared" si="63"/>
        <v>4000</v>
      </c>
      <c r="F1355" s="13">
        <f t="shared" si="64"/>
        <v>4000</v>
      </c>
      <c r="G1355" s="14">
        <f>Data_input!$F1355*IF(Data_input!$E1355&lt;3000,70%,60%)</f>
        <v>2400</v>
      </c>
      <c r="H1355" s="14">
        <f>Data_input!$F1355*10%</f>
        <v>400</v>
      </c>
      <c r="I1355" s="14">
        <f>Data_input!$F1355*10%</f>
        <v>400</v>
      </c>
      <c r="J1355" s="14">
        <f>SUM(Table1[[#This Row],[COGS]:[OPERATIONAL COST]])</f>
        <v>3200</v>
      </c>
      <c r="K1355" s="14">
        <f>Data_input!$F1355-Data_input!$G1355-Data_input!$H1355-Data_input!$I1355</f>
        <v>800</v>
      </c>
      <c r="L1355" s="8" t="s">
        <v>2946</v>
      </c>
      <c r="M1355" s="16" t="str">
        <f>TEXT(Table1[[#This Row],[DATE]],"mmm")</f>
        <v>May</v>
      </c>
      <c r="N1355" s="7">
        <f t="shared" si="65"/>
        <v>2022</v>
      </c>
      <c r="O1355" s="7">
        <f>IF(COUNTIF(B$4:$B1355,B1355)=1,1,0)</f>
        <v>1</v>
      </c>
      <c r="P1355" s="8" t="s">
        <v>2919</v>
      </c>
      <c r="Q1355" s="9"/>
    </row>
    <row r="1356" spans="1:17" x14ac:dyDescent="0.25">
      <c r="A1356" s="17">
        <v>44703</v>
      </c>
      <c r="B1356" s="11" t="s">
        <v>1128</v>
      </c>
      <c r="C1356" s="11" t="s">
        <v>2923</v>
      </c>
      <c r="D1356" s="7">
        <v>6</v>
      </c>
      <c r="E1356" s="12">
        <f t="shared" si="63"/>
        <v>2500</v>
      </c>
      <c r="F1356" s="13">
        <f t="shared" si="64"/>
        <v>15000</v>
      </c>
      <c r="G1356" s="14">
        <f>Data_input!$F1356*IF(Data_input!$E1356&lt;3000,70%,60%)</f>
        <v>10500</v>
      </c>
      <c r="H1356" s="14">
        <f>Data_input!$F1356*10%</f>
        <v>1500</v>
      </c>
      <c r="I1356" s="14">
        <f>Data_input!$F1356*10%</f>
        <v>1500</v>
      </c>
      <c r="J1356" s="14">
        <f>SUM(Table1[[#This Row],[COGS]:[OPERATIONAL COST]])</f>
        <v>13500</v>
      </c>
      <c r="K1356" s="14">
        <f>Data_input!$F1356-Data_input!$G1356-Data_input!$H1356-Data_input!$I1356</f>
        <v>1500</v>
      </c>
      <c r="L1356" s="15" t="s">
        <v>2947</v>
      </c>
      <c r="M1356" s="16" t="str">
        <f>TEXT(Table1[[#This Row],[DATE]],"mmm")</f>
        <v>May</v>
      </c>
      <c r="N1356" s="7">
        <f t="shared" si="65"/>
        <v>2022</v>
      </c>
      <c r="O1356" s="7">
        <f>IF(COUNTIF(B$4:$B1356,B1356)=1,1,0)</f>
        <v>1</v>
      </c>
      <c r="P1356" s="8" t="s">
        <v>2919</v>
      </c>
      <c r="Q1356" s="9"/>
    </row>
    <row r="1357" spans="1:17" x14ac:dyDescent="0.25">
      <c r="A1357" s="17">
        <v>44703</v>
      </c>
      <c r="B1357" s="11" t="s">
        <v>1129</v>
      </c>
      <c r="C1357" s="11" t="s">
        <v>2924</v>
      </c>
      <c r="D1357" s="7">
        <v>7</v>
      </c>
      <c r="E1357" s="12">
        <f t="shared" si="63"/>
        <v>3500</v>
      </c>
      <c r="F1357" s="13">
        <f t="shared" si="64"/>
        <v>24500</v>
      </c>
      <c r="G1357" s="14">
        <f>Data_input!$F1357*IF(Data_input!$E1357&lt;3000,70%,60%)</f>
        <v>14700</v>
      </c>
      <c r="H1357" s="14">
        <f>Data_input!$F1357*10%</f>
        <v>2450</v>
      </c>
      <c r="I1357" s="14">
        <f>Data_input!$F1357*10%</f>
        <v>2450</v>
      </c>
      <c r="J1357" s="14">
        <f>SUM(Table1[[#This Row],[COGS]:[OPERATIONAL COST]])</f>
        <v>19600</v>
      </c>
      <c r="K1357" s="14">
        <f>Data_input!$F1357-Data_input!$G1357-Data_input!$H1357-Data_input!$I1357</f>
        <v>4900</v>
      </c>
      <c r="L1357" s="8" t="s">
        <v>2945</v>
      </c>
      <c r="M1357" s="16" t="str">
        <f>TEXT(Table1[[#This Row],[DATE]],"mmm")</f>
        <v>May</v>
      </c>
      <c r="N1357" s="7">
        <f t="shared" si="65"/>
        <v>2022</v>
      </c>
      <c r="O1357" s="7">
        <f>IF(COUNTIF(B$4:$B1357,B1357)=1,1,0)</f>
        <v>1</v>
      </c>
      <c r="P1357" s="8" t="s">
        <v>2919</v>
      </c>
      <c r="Q1357" s="9"/>
    </row>
    <row r="1358" spans="1:17" x14ac:dyDescent="0.25">
      <c r="A1358" s="17">
        <v>44703</v>
      </c>
      <c r="B1358" s="11" t="s">
        <v>1130</v>
      </c>
      <c r="C1358" s="11" t="s">
        <v>2928</v>
      </c>
      <c r="D1358" s="7">
        <v>4</v>
      </c>
      <c r="E1358" s="12">
        <f t="shared" si="63"/>
        <v>1000</v>
      </c>
      <c r="F1358" s="13">
        <f t="shared" si="64"/>
        <v>4000</v>
      </c>
      <c r="G1358" s="14">
        <f>Data_input!$F1358*IF(Data_input!$E1358&lt;3000,70%,60%)</f>
        <v>2800</v>
      </c>
      <c r="H1358" s="14">
        <f>Data_input!$F1358*10%</f>
        <v>400</v>
      </c>
      <c r="I1358" s="14">
        <f>Data_input!$F1358*10%</f>
        <v>400</v>
      </c>
      <c r="J1358" s="14">
        <f>SUM(Table1[[#This Row],[COGS]:[OPERATIONAL COST]])</f>
        <v>3600</v>
      </c>
      <c r="K1358" s="14">
        <f>Data_input!$F1358-Data_input!$G1358-Data_input!$H1358-Data_input!$I1358</f>
        <v>400</v>
      </c>
      <c r="L1358" s="15" t="s">
        <v>2943</v>
      </c>
      <c r="M1358" s="16" t="str">
        <f>TEXT(Table1[[#This Row],[DATE]],"mmm")</f>
        <v>May</v>
      </c>
      <c r="N1358" s="7">
        <f t="shared" si="65"/>
        <v>2022</v>
      </c>
      <c r="O1358" s="7">
        <f>IF(COUNTIF(B$4:$B1358,B1358)=1,1,0)</f>
        <v>1</v>
      </c>
      <c r="P1358" s="8" t="s">
        <v>2919</v>
      </c>
      <c r="Q1358" s="9"/>
    </row>
    <row r="1359" spans="1:17" x14ac:dyDescent="0.25">
      <c r="A1359" s="17">
        <v>44703</v>
      </c>
      <c r="B1359" s="11" t="s">
        <v>1131</v>
      </c>
      <c r="C1359" s="11" t="s">
        <v>2926</v>
      </c>
      <c r="D1359" s="7">
        <v>1</v>
      </c>
      <c r="E1359" s="12">
        <f t="shared" si="63"/>
        <v>450</v>
      </c>
      <c r="F1359" s="13">
        <f t="shared" si="64"/>
        <v>450</v>
      </c>
      <c r="G1359" s="14">
        <f>Data_input!$F1359*IF(Data_input!$E1359&lt;3000,70%,60%)</f>
        <v>315</v>
      </c>
      <c r="H1359" s="14">
        <f>Data_input!$F1359*10%</f>
        <v>45</v>
      </c>
      <c r="I1359" s="14">
        <f>Data_input!$F1359*10%</f>
        <v>45</v>
      </c>
      <c r="J1359" s="14">
        <f>SUM(Table1[[#This Row],[COGS]:[OPERATIONAL COST]])</f>
        <v>405</v>
      </c>
      <c r="K1359" s="14">
        <f>Data_input!$F1359-Data_input!$G1359-Data_input!$H1359-Data_input!$I1359</f>
        <v>45</v>
      </c>
      <c r="L1359" s="8" t="s">
        <v>2948</v>
      </c>
      <c r="M1359" s="16" t="str">
        <f>TEXT(Table1[[#This Row],[DATE]],"mmm")</f>
        <v>May</v>
      </c>
      <c r="N1359" s="7">
        <f t="shared" si="65"/>
        <v>2022</v>
      </c>
      <c r="O1359" s="7">
        <f>IF(COUNTIF(B$4:$B1359,B1359)=1,1,0)</f>
        <v>1</v>
      </c>
      <c r="P1359" s="8" t="s">
        <v>2919</v>
      </c>
      <c r="Q1359" s="9"/>
    </row>
    <row r="1360" spans="1:17" x14ac:dyDescent="0.25">
      <c r="A1360" s="17">
        <v>44703</v>
      </c>
      <c r="B1360" s="11" t="s">
        <v>1132</v>
      </c>
      <c r="C1360" s="11" t="s">
        <v>2927</v>
      </c>
      <c r="D1360" s="7">
        <v>2</v>
      </c>
      <c r="E1360" s="12">
        <f t="shared" si="63"/>
        <v>500</v>
      </c>
      <c r="F1360" s="13">
        <f t="shared" si="64"/>
        <v>1000</v>
      </c>
      <c r="G1360" s="14">
        <f>Data_input!$F1360*IF(Data_input!$E1360&lt;3000,70%,60%)</f>
        <v>700</v>
      </c>
      <c r="H1360" s="14">
        <f>Data_input!$F1360*10%</f>
        <v>100</v>
      </c>
      <c r="I1360" s="14">
        <f>Data_input!$F1360*10%</f>
        <v>100</v>
      </c>
      <c r="J1360" s="14">
        <f>SUM(Table1[[#This Row],[COGS]:[OPERATIONAL COST]])</f>
        <v>900</v>
      </c>
      <c r="K1360" s="14">
        <f>Data_input!$F1360-Data_input!$G1360-Data_input!$H1360-Data_input!$I1360</f>
        <v>100</v>
      </c>
      <c r="L1360" s="15" t="s">
        <v>2944</v>
      </c>
      <c r="M1360" s="16" t="str">
        <f>TEXT(Table1[[#This Row],[DATE]],"mmm")</f>
        <v>May</v>
      </c>
      <c r="N1360" s="7">
        <f t="shared" si="65"/>
        <v>2022</v>
      </c>
      <c r="O1360" s="7">
        <f>IF(COUNTIF(B$4:$B1360,B1360)=1,1,0)</f>
        <v>1</v>
      </c>
      <c r="P1360" s="8" t="s">
        <v>2918</v>
      </c>
      <c r="Q1360" s="9"/>
    </row>
    <row r="1361" spans="1:17" x14ac:dyDescent="0.25">
      <c r="A1361" s="17">
        <v>44703</v>
      </c>
      <c r="B1361" s="11" t="s">
        <v>1133</v>
      </c>
      <c r="C1361" s="11" t="s">
        <v>2927</v>
      </c>
      <c r="D1361" s="7">
        <v>1</v>
      </c>
      <c r="E1361" s="12">
        <f t="shared" si="63"/>
        <v>500</v>
      </c>
      <c r="F1361" s="13">
        <f t="shared" si="64"/>
        <v>500</v>
      </c>
      <c r="G1361" s="14">
        <f>Data_input!$F1361*IF(Data_input!$E1361&lt;3000,70%,60%)</f>
        <v>350</v>
      </c>
      <c r="H1361" s="14">
        <f>Data_input!$F1361*10%</f>
        <v>50</v>
      </c>
      <c r="I1361" s="14">
        <f>Data_input!$F1361*10%</f>
        <v>50</v>
      </c>
      <c r="J1361" s="14">
        <f>SUM(Table1[[#This Row],[COGS]:[OPERATIONAL COST]])</f>
        <v>450</v>
      </c>
      <c r="K1361" s="14">
        <f>Data_input!$F1361-Data_input!$G1361-Data_input!$H1361-Data_input!$I1361</f>
        <v>50</v>
      </c>
      <c r="L1361" s="8" t="s">
        <v>2945</v>
      </c>
      <c r="M1361" s="16" t="str">
        <f>TEXT(Table1[[#This Row],[DATE]],"mmm")</f>
        <v>May</v>
      </c>
      <c r="N1361" s="7">
        <f t="shared" si="65"/>
        <v>2022</v>
      </c>
      <c r="O1361" s="7">
        <f>IF(COUNTIF(B$4:$B1361,B1361)=1,1,0)</f>
        <v>1</v>
      </c>
      <c r="P1361" s="8" t="s">
        <v>2919</v>
      </c>
      <c r="Q1361" s="9"/>
    </row>
    <row r="1362" spans="1:17" x14ac:dyDescent="0.25">
      <c r="A1362" s="17">
        <v>44704</v>
      </c>
      <c r="B1362" s="11" t="s">
        <v>1134</v>
      </c>
      <c r="C1362" s="11" t="s">
        <v>2920</v>
      </c>
      <c r="D1362" s="7">
        <v>6</v>
      </c>
      <c r="E1362" s="12">
        <f t="shared" si="63"/>
        <v>1000</v>
      </c>
      <c r="F1362" s="13">
        <f t="shared" si="64"/>
        <v>6000</v>
      </c>
      <c r="G1362" s="14">
        <f>Data_input!$F1362*IF(Data_input!$E1362&lt;3000,70%,60%)</f>
        <v>4200</v>
      </c>
      <c r="H1362" s="14">
        <f>Data_input!$F1362*10%</f>
        <v>600</v>
      </c>
      <c r="I1362" s="14">
        <f>Data_input!$F1362*10%</f>
        <v>600</v>
      </c>
      <c r="J1362" s="14">
        <f>SUM(Table1[[#This Row],[COGS]:[OPERATIONAL COST]])</f>
        <v>5400</v>
      </c>
      <c r="K1362" s="14">
        <f>Data_input!$F1362-Data_input!$G1362-Data_input!$H1362-Data_input!$I1362</f>
        <v>600</v>
      </c>
      <c r="L1362" s="15" t="s">
        <v>2943</v>
      </c>
      <c r="M1362" s="16" t="str">
        <f>TEXT(Table1[[#This Row],[DATE]],"mmm")</f>
        <v>May</v>
      </c>
      <c r="N1362" s="7">
        <f t="shared" si="65"/>
        <v>2022</v>
      </c>
      <c r="O1362" s="7">
        <f>IF(COUNTIF(B$4:$B1362,B1362)=1,1,0)</f>
        <v>1</v>
      </c>
      <c r="P1362" s="8" t="s">
        <v>2919</v>
      </c>
      <c r="Q1362" s="9"/>
    </row>
    <row r="1363" spans="1:17" x14ac:dyDescent="0.25">
      <c r="A1363" s="17">
        <v>44704</v>
      </c>
      <c r="B1363" s="11" t="s">
        <v>1135</v>
      </c>
      <c r="C1363" s="11" t="s">
        <v>2924</v>
      </c>
      <c r="D1363" s="7">
        <v>1</v>
      </c>
      <c r="E1363" s="12">
        <f t="shared" si="63"/>
        <v>3500</v>
      </c>
      <c r="F1363" s="13">
        <f t="shared" si="64"/>
        <v>3500</v>
      </c>
      <c r="G1363" s="14">
        <f>Data_input!$F1363*IF(Data_input!$E1363&lt;3000,70%,60%)</f>
        <v>2100</v>
      </c>
      <c r="H1363" s="14">
        <f>Data_input!$F1363*10%</f>
        <v>350</v>
      </c>
      <c r="I1363" s="14">
        <f>Data_input!$F1363*10%</f>
        <v>350</v>
      </c>
      <c r="J1363" s="14">
        <f>SUM(Table1[[#This Row],[COGS]:[OPERATIONAL COST]])</f>
        <v>2800</v>
      </c>
      <c r="K1363" s="14">
        <f>Data_input!$F1363-Data_input!$G1363-Data_input!$H1363-Data_input!$I1363</f>
        <v>700</v>
      </c>
      <c r="L1363" s="8" t="s">
        <v>2948</v>
      </c>
      <c r="M1363" s="16" t="str">
        <f>TEXT(Table1[[#This Row],[DATE]],"mmm")</f>
        <v>May</v>
      </c>
      <c r="N1363" s="7">
        <f t="shared" si="65"/>
        <v>2022</v>
      </c>
      <c r="O1363" s="7">
        <f>IF(COUNTIF(B$4:$B1363,B1363)=1,1,0)</f>
        <v>1</v>
      </c>
      <c r="P1363" s="8" t="s">
        <v>2918</v>
      </c>
      <c r="Q1363" s="9"/>
    </row>
    <row r="1364" spans="1:17" x14ac:dyDescent="0.25">
      <c r="A1364" s="17">
        <v>44704</v>
      </c>
      <c r="B1364" s="11" t="s">
        <v>1136</v>
      </c>
      <c r="C1364" s="11" t="s">
        <v>2923</v>
      </c>
      <c r="D1364" s="7">
        <v>1</v>
      </c>
      <c r="E1364" s="12">
        <f t="shared" si="63"/>
        <v>2500</v>
      </c>
      <c r="F1364" s="13">
        <f t="shared" si="64"/>
        <v>2500</v>
      </c>
      <c r="G1364" s="14">
        <f>Data_input!$F1364*IF(Data_input!$E1364&lt;3000,70%,60%)</f>
        <v>1750</v>
      </c>
      <c r="H1364" s="14">
        <f>Data_input!$F1364*10%</f>
        <v>250</v>
      </c>
      <c r="I1364" s="14">
        <f>Data_input!$F1364*10%</f>
        <v>250</v>
      </c>
      <c r="J1364" s="14">
        <f>SUM(Table1[[#This Row],[COGS]:[OPERATIONAL COST]])</f>
        <v>2250</v>
      </c>
      <c r="K1364" s="14">
        <f>Data_input!$F1364-Data_input!$G1364-Data_input!$H1364-Data_input!$I1364</f>
        <v>250</v>
      </c>
      <c r="L1364" s="15" t="s">
        <v>2944</v>
      </c>
      <c r="M1364" s="16" t="str">
        <f>TEXT(Table1[[#This Row],[DATE]],"mmm")</f>
        <v>May</v>
      </c>
      <c r="N1364" s="7">
        <f t="shared" si="65"/>
        <v>2022</v>
      </c>
      <c r="O1364" s="7">
        <f>IF(COUNTIF(B$4:$B1364,B1364)=1,1,0)</f>
        <v>1</v>
      </c>
      <c r="P1364" s="8" t="s">
        <v>2918</v>
      </c>
      <c r="Q1364" s="9"/>
    </row>
    <row r="1365" spans="1:17" x14ac:dyDescent="0.25">
      <c r="A1365" s="17">
        <v>44704</v>
      </c>
      <c r="B1365" s="11" t="s">
        <v>1137</v>
      </c>
      <c r="C1365" s="11" t="s">
        <v>2929</v>
      </c>
      <c r="D1365" s="7">
        <v>1</v>
      </c>
      <c r="E1365" s="12">
        <f t="shared" si="63"/>
        <v>3200</v>
      </c>
      <c r="F1365" s="13">
        <f t="shared" si="64"/>
        <v>3200</v>
      </c>
      <c r="G1365" s="14">
        <f>Data_input!$F1365*IF(Data_input!$E1365&lt;3000,70%,60%)</f>
        <v>1920</v>
      </c>
      <c r="H1365" s="14">
        <f>Data_input!$F1365*10%</f>
        <v>320</v>
      </c>
      <c r="I1365" s="14">
        <f>Data_input!$F1365*10%</f>
        <v>320</v>
      </c>
      <c r="J1365" s="14">
        <f>SUM(Table1[[#This Row],[COGS]:[OPERATIONAL COST]])</f>
        <v>2560</v>
      </c>
      <c r="K1365" s="14">
        <f>Data_input!$F1365-Data_input!$G1365-Data_input!$H1365-Data_input!$I1365</f>
        <v>640</v>
      </c>
      <c r="L1365" s="8" t="s">
        <v>2946</v>
      </c>
      <c r="M1365" s="16" t="str">
        <f>TEXT(Table1[[#This Row],[DATE]],"mmm")</f>
        <v>May</v>
      </c>
      <c r="N1365" s="7">
        <f t="shared" si="65"/>
        <v>2022</v>
      </c>
      <c r="O1365" s="7">
        <f>IF(COUNTIF(B$4:$B1365,B1365)=1,1,0)</f>
        <v>1</v>
      </c>
      <c r="P1365" s="8" t="s">
        <v>2919</v>
      </c>
      <c r="Q1365" s="9"/>
    </row>
    <row r="1366" spans="1:17" x14ac:dyDescent="0.25">
      <c r="A1366" s="17">
        <v>44704</v>
      </c>
      <c r="B1366" s="11" t="s">
        <v>1138</v>
      </c>
      <c r="C1366" s="11" t="s">
        <v>2929</v>
      </c>
      <c r="D1366" s="7">
        <v>3</v>
      </c>
      <c r="E1366" s="12">
        <f t="shared" si="63"/>
        <v>3200</v>
      </c>
      <c r="F1366" s="13">
        <f t="shared" si="64"/>
        <v>9600</v>
      </c>
      <c r="G1366" s="14">
        <f>Data_input!$F1366*IF(Data_input!$E1366&lt;3000,70%,60%)</f>
        <v>5760</v>
      </c>
      <c r="H1366" s="14">
        <f>Data_input!$F1366*10%</f>
        <v>960</v>
      </c>
      <c r="I1366" s="14">
        <f>Data_input!$F1366*10%</f>
        <v>960</v>
      </c>
      <c r="J1366" s="14">
        <f>SUM(Table1[[#This Row],[COGS]:[OPERATIONAL COST]])</f>
        <v>7680</v>
      </c>
      <c r="K1366" s="14">
        <f>Data_input!$F1366-Data_input!$G1366-Data_input!$H1366-Data_input!$I1366</f>
        <v>1920</v>
      </c>
      <c r="L1366" s="15" t="s">
        <v>2947</v>
      </c>
      <c r="M1366" s="16" t="str">
        <f>TEXT(Table1[[#This Row],[DATE]],"mmm")</f>
        <v>May</v>
      </c>
      <c r="N1366" s="7">
        <f t="shared" si="65"/>
        <v>2022</v>
      </c>
      <c r="O1366" s="7">
        <f>IF(COUNTIF(B$4:$B1366,B1366)=1,1,0)</f>
        <v>1</v>
      </c>
      <c r="P1366" s="8" t="s">
        <v>2918</v>
      </c>
      <c r="Q1366" s="9"/>
    </row>
    <row r="1367" spans="1:17" x14ac:dyDescent="0.25">
      <c r="A1367" s="17">
        <v>44704</v>
      </c>
      <c r="B1367" s="11" t="s">
        <v>1139</v>
      </c>
      <c r="C1367" s="11" t="s">
        <v>2924</v>
      </c>
      <c r="D1367" s="7">
        <v>4</v>
      </c>
      <c r="E1367" s="12">
        <f t="shared" si="63"/>
        <v>3500</v>
      </c>
      <c r="F1367" s="13">
        <f t="shared" si="64"/>
        <v>14000</v>
      </c>
      <c r="G1367" s="14">
        <f>Data_input!$F1367*IF(Data_input!$E1367&lt;3000,70%,60%)</f>
        <v>8400</v>
      </c>
      <c r="H1367" s="14">
        <f>Data_input!$F1367*10%</f>
        <v>1400</v>
      </c>
      <c r="I1367" s="14">
        <f>Data_input!$F1367*10%</f>
        <v>1400</v>
      </c>
      <c r="J1367" s="14">
        <f>SUM(Table1[[#This Row],[COGS]:[OPERATIONAL COST]])</f>
        <v>11200</v>
      </c>
      <c r="K1367" s="14">
        <f>Data_input!$F1367-Data_input!$G1367-Data_input!$H1367-Data_input!$I1367</f>
        <v>2800</v>
      </c>
      <c r="L1367" s="8" t="s">
        <v>2945</v>
      </c>
      <c r="M1367" s="16" t="str">
        <f>TEXT(Table1[[#This Row],[DATE]],"mmm")</f>
        <v>May</v>
      </c>
      <c r="N1367" s="7">
        <f t="shared" si="65"/>
        <v>2022</v>
      </c>
      <c r="O1367" s="7">
        <f>IF(COUNTIF(B$4:$B1367,B1367)=1,1,0)</f>
        <v>1</v>
      </c>
      <c r="P1367" s="8" t="s">
        <v>2919</v>
      </c>
      <c r="Q1367" s="9"/>
    </row>
    <row r="1368" spans="1:17" x14ac:dyDescent="0.25">
      <c r="A1368" s="17">
        <v>44704</v>
      </c>
      <c r="B1368" s="11" t="s">
        <v>1140</v>
      </c>
      <c r="C1368" s="11" t="s">
        <v>2927</v>
      </c>
      <c r="D1368" s="7">
        <v>1</v>
      </c>
      <c r="E1368" s="12">
        <f t="shared" si="63"/>
        <v>500</v>
      </c>
      <c r="F1368" s="13">
        <f t="shared" si="64"/>
        <v>500</v>
      </c>
      <c r="G1368" s="14">
        <f>Data_input!$F1368*IF(Data_input!$E1368&lt;3000,70%,60%)</f>
        <v>350</v>
      </c>
      <c r="H1368" s="14">
        <f>Data_input!$F1368*10%</f>
        <v>50</v>
      </c>
      <c r="I1368" s="14">
        <f>Data_input!$F1368*10%</f>
        <v>50</v>
      </c>
      <c r="J1368" s="14">
        <f>SUM(Table1[[#This Row],[COGS]:[OPERATIONAL COST]])</f>
        <v>450</v>
      </c>
      <c r="K1368" s="14">
        <f>Data_input!$F1368-Data_input!$G1368-Data_input!$H1368-Data_input!$I1368</f>
        <v>50</v>
      </c>
      <c r="L1368" s="15" t="s">
        <v>2943</v>
      </c>
      <c r="M1368" s="16" t="str">
        <f>TEXT(Table1[[#This Row],[DATE]],"mmm")</f>
        <v>May</v>
      </c>
      <c r="N1368" s="7">
        <f t="shared" si="65"/>
        <v>2022</v>
      </c>
      <c r="O1368" s="7">
        <f>IF(COUNTIF(B$4:$B1368,B1368)=1,1,0)</f>
        <v>1</v>
      </c>
      <c r="P1368" s="8" t="s">
        <v>2919</v>
      </c>
      <c r="Q1368" s="9"/>
    </row>
    <row r="1369" spans="1:17" x14ac:dyDescent="0.25">
      <c r="A1369" s="17">
        <v>44704</v>
      </c>
      <c r="B1369" s="11" t="s">
        <v>1141</v>
      </c>
      <c r="C1369" s="11" t="s">
        <v>2923</v>
      </c>
      <c r="D1369" s="7">
        <v>2</v>
      </c>
      <c r="E1369" s="12">
        <f t="shared" si="63"/>
        <v>2500</v>
      </c>
      <c r="F1369" s="13">
        <f t="shared" si="64"/>
        <v>5000</v>
      </c>
      <c r="G1369" s="14">
        <f>Data_input!$F1369*IF(Data_input!$E1369&lt;3000,70%,60%)</f>
        <v>3500</v>
      </c>
      <c r="H1369" s="14">
        <f>Data_input!$F1369*10%</f>
        <v>500</v>
      </c>
      <c r="I1369" s="14">
        <f>Data_input!$F1369*10%</f>
        <v>500</v>
      </c>
      <c r="J1369" s="14">
        <f>SUM(Table1[[#This Row],[COGS]:[OPERATIONAL COST]])</f>
        <v>4500</v>
      </c>
      <c r="K1369" s="14">
        <f>Data_input!$F1369-Data_input!$G1369-Data_input!$H1369-Data_input!$I1369</f>
        <v>500</v>
      </c>
      <c r="L1369" s="8" t="s">
        <v>2943</v>
      </c>
      <c r="M1369" s="16" t="str">
        <f>TEXT(Table1[[#This Row],[DATE]],"mmm")</f>
        <v>May</v>
      </c>
      <c r="N1369" s="7">
        <f t="shared" si="65"/>
        <v>2022</v>
      </c>
      <c r="O1369" s="7">
        <f>IF(COUNTIF(B$4:$B1369,B1369)=1,1,0)</f>
        <v>1</v>
      </c>
      <c r="P1369" s="8" t="s">
        <v>2919</v>
      </c>
      <c r="Q1369" s="9"/>
    </row>
    <row r="1370" spans="1:17" x14ac:dyDescent="0.25">
      <c r="A1370" s="17">
        <v>44704</v>
      </c>
      <c r="B1370" s="11" t="s">
        <v>1141</v>
      </c>
      <c r="C1370" s="11" t="s">
        <v>2925</v>
      </c>
      <c r="D1370" s="7">
        <v>4</v>
      </c>
      <c r="E1370" s="12">
        <f t="shared" si="63"/>
        <v>1200</v>
      </c>
      <c r="F1370" s="13">
        <f t="shared" si="64"/>
        <v>4800</v>
      </c>
      <c r="G1370" s="14">
        <f>Data_input!$F1370*IF(Data_input!$E1370&lt;3000,70%,60%)</f>
        <v>3360</v>
      </c>
      <c r="H1370" s="14">
        <f>Data_input!$F1370*10%</f>
        <v>480</v>
      </c>
      <c r="I1370" s="14">
        <f>Data_input!$F1370*10%</f>
        <v>480</v>
      </c>
      <c r="J1370" s="14">
        <f>SUM(Table1[[#This Row],[COGS]:[OPERATIONAL COST]])</f>
        <v>4320</v>
      </c>
      <c r="K1370" s="14">
        <f>Data_input!$F1370-Data_input!$G1370-Data_input!$H1370-Data_input!$I1370</f>
        <v>480</v>
      </c>
      <c r="L1370" s="15" t="s">
        <v>2943</v>
      </c>
      <c r="M1370" s="16" t="str">
        <f>TEXT(Table1[[#This Row],[DATE]],"mmm")</f>
        <v>May</v>
      </c>
      <c r="N1370" s="7">
        <f t="shared" si="65"/>
        <v>2022</v>
      </c>
      <c r="O1370" s="7">
        <f>IF(COUNTIF(B$4:$B1370,B1370)=1,1,0)</f>
        <v>0</v>
      </c>
      <c r="P1370" s="8" t="s">
        <v>2919</v>
      </c>
      <c r="Q1370" s="9"/>
    </row>
    <row r="1371" spans="1:17" x14ac:dyDescent="0.25">
      <c r="A1371" s="17">
        <v>44704</v>
      </c>
      <c r="B1371" s="11" t="s">
        <v>1141</v>
      </c>
      <c r="C1371" s="11" t="s">
        <v>2920</v>
      </c>
      <c r="D1371" s="7">
        <v>1</v>
      </c>
      <c r="E1371" s="12">
        <f t="shared" si="63"/>
        <v>1000</v>
      </c>
      <c r="F1371" s="13">
        <f t="shared" si="64"/>
        <v>1000</v>
      </c>
      <c r="G1371" s="14">
        <f>Data_input!$F1371*IF(Data_input!$E1371&lt;3000,70%,60%)</f>
        <v>700</v>
      </c>
      <c r="H1371" s="14">
        <f>Data_input!$F1371*10%</f>
        <v>100</v>
      </c>
      <c r="I1371" s="14">
        <f>Data_input!$F1371*10%</f>
        <v>100</v>
      </c>
      <c r="J1371" s="14">
        <f>SUM(Table1[[#This Row],[COGS]:[OPERATIONAL COST]])</f>
        <v>900</v>
      </c>
      <c r="K1371" s="14">
        <f>Data_input!$F1371-Data_input!$G1371-Data_input!$H1371-Data_input!$I1371</f>
        <v>100</v>
      </c>
      <c r="L1371" s="8" t="s">
        <v>2943</v>
      </c>
      <c r="M1371" s="16" t="str">
        <f>TEXT(Table1[[#This Row],[DATE]],"mmm")</f>
        <v>May</v>
      </c>
      <c r="N1371" s="7">
        <f t="shared" si="65"/>
        <v>2022</v>
      </c>
      <c r="O1371" s="7">
        <f>IF(COUNTIF(B$4:$B1371,B1371)=1,1,0)</f>
        <v>0</v>
      </c>
      <c r="P1371" s="8" t="s">
        <v>2919</v>
      </c>
      <c r="Q1371" s="9"/>
    </row>
    <row r="1372" spans="1:17" x14ac:dyDescent="0.25">
      <c r="A1372" s="17">
        <v>44705</v>
      </c>
      <c r="B1372" s="11" t="s">
        <v>1142</v>
      </c>
      <c r="C1372" s="11" t="s">
        <v>2930</v>
      </c>
      <c r="D1372" s="7">
        <v>1</v>
      </c>
      <c r="E1372" s="12">
        <f t="shared" si="63"/>
        <v>4000</v>
      </c>
      <c r="F1372" s="13">
        <f t="shared" si="64"/>
        <v>4000</v>
      </c>
      <c r="G1372" s="14">
        <f>Data_input!$F1372*IF(Data_input!$E1372&lt;3000,70%,60%)</f>
        <v>2400</v>
      </c>
      <c r="H1372" s="14">
        <f>Data_input!$F1372*10%</f>
        <v>400</v>
      </c>
      <c r="I1372" s="14">
        <f>Data_input!$F1372*10%</f>
        <v>400</v>
      </c>
      <c r="J1372" s="14">
        <f>SUM(Table1[[#This Row],[COGS]:[OPERATIONAL COST]])</f>
        <v>3200</v>
      </c>
      <c r="K1372" s="14">
        <f>Data_input!$F1372-Data_input!$G1372-Data_input!$H1372-Data_input!$I1372</f>
        <v>800</v>
      </c>
      <c r="L1372" s="15" t="s">
        <v>2947</v>
      </c>
      <c r="M1372" s="16" t="str">
        <f>TEXT(Table1[[#This Row],[DATE]],"mmm")</f>
        <v>May</v>
      </c>
      <c r="N1372" s="7">
        <f t="shared" si="65"/>
        <v>2022</v>
      </c>
      <c r="O1372" s="7">
        <f>IF(COUNTIF(B$4:$B1372,B1372)=1,1,0)</f>
        <v>1</v>
      </c>
      <c r="P1372" s="8" t="s">
        <v>2919</v>
      </c>
      <c r="Q1372" s="9"/>
    </row>
    <row r="1373" spans="1:17" x14ac:dyDescent="0.25">
      <c r="A1373" s="17">
        <v>44705</v>
      </c>
      <c r="B1373" s="11" t="s">
        <v>1143</v>
      </c>
      <c r="C1373" s="11" t="s">
        <v>2923</v>
      </c>
      <c r="D1373" s="7">
        <v>3</v>
      </c>
      <c r="E1373" s="12">
        <f t="shared" si="63"/>
        <v>2500</v>
      </c>
      <c r="F1373" s="13">
        <f t="shared" si="64"/>
        <v>7500</v>
      </c>
      <c r="G1373" s="14">
        <f>Data_input!$F1373*IF(Data_input!$E1373&lt;3000,70%,60%)</f>
        <v>5250</v>
      </c>
      <c r="H1373" s="14">
        <f>Data_input!$F1373*10%</f>
        <v>750</v>
      </c>
      <c r="I1373" s="14">
        <f>Data_input!$F1373*10%</f>
        <v>750</v>
      </c>
      <c r="J1373" s="14">
        <f>SUM(Table1[[#This Row],[COGS]:[OPERATIONAL COST]])</f>
        <v>6750</v>
      </c>
      <c r="K1373" s="14">
        <f>Data_input!$F1373-Data_input!$G1373-Data_input!$H1373-Data_input!$I1373</f>
        <v>750</v>
      </c>
      <c r="L1373" s="8" t="s">
        <v>2948</v>
      </c>
      <c r="M1373" s="16" t="str">
        <f>TEXT(Table1[[#This Row],[DATE]],"mmm")</f>
        <v>May</v>
      </c>
      <c r="N1373" s="7">
        <f t="shared" si="65"/>
        <v>2022</v>
      </c>
      <c r="O1373" s="7">
        <f>IF(COUNTIF(B$4:$B1373,B1373)=1,1,0)</f>
        <v>1</v>
      </c>
      <c r="P1373" s="8" t="s">
        <v>2918</v>
      </c>
      <c r="Q1373" s="9"/>
    </row>
    <row r="1374" spans="1:17" x14ac:dyDescent="0.25">
      <c r="A1374" s="17">
        <v>44705</v>
      </c>
      <c r="B1374" s="11" t="s">
        <v>1144</v>
      </c>
      <c r="C1374" s="11" t="s">
        <v>2924</v>
      </c>
      <c r="D1374" s="7">
        <v>2</v>
      </c>
      <c r="E1374" s="12">
        <f t="shared" si="63"/>
        <v>3500</v>
      </c>
      <c r="F1374" s="13">
        <f t="shared" si="64"/>
        <v>7000</v>
      </c>
      <c r="G1374" s="14">
        <f>Data_input!$F1374*IF(Data_input!$E1374&lt;3000,70%,60%)</f>
        <v>4200</v>
      </c>
      <c r="H1374" s="14">
        <f>Data_input!$F1374*10%</f>
        <v>700</v>
      </c>
      <c r="I1374" s="14">
        <f>Data_input!$F1374*10%</f>
        <v>700</v>
      </c>
      <c r="J1374" s="14">
        <f>SUM(Table1[[#This Row],[COGS]:[OPERATIONAL COST]])</f>
        <v>5600</v>
      </c>
      <c r="K1374" s="14">
        <f>Data_input!$F1374-Data_input!$G1374-Data_input!$H1374-Data_input!$I1374</f>
        <v>1400</v>
      </c>
      <c r="L1374" s="15" t="s">
        <v>2944</v>
      </c>
      <c r="M1374" s="16" t="str">
        <f>TEXT(Table1[[#This Row],[DATE]],"mmm")</f>
        <v>May</v>
      </c>
      <c r="N1374" s="7">
        <f t="shared" si="65"/>
        <v>2022</v>
      </c>
      <c r="O1374" s="7">
        <f>IF(COUNTIF(B$4:$B1374,B1374)=1,1,0)</f>
        <v>1</v>
      </c>
      <c r="P1374" s="8" t="s">
        <v>2918</v>
      </c>
      <c r="Q1374" s="9"/>
    </row>
    <row r="1375" spans="1:17" x14ac:dyDescent="0.25">
      <c r="A1375" s="17">
        <v>44705</v>
      </c>
      <c r="B1375" s="11" t="s">
        <v>1145</v>
      </c>
      <c r="C1375" s="11" t="s">
        <v>2928</v>
      </c>
      <c r="D1375" s="7">
        <v>3</v>
      </c>
      <c r="E1375" s="12">
        <f t="shared" si="63"/>
        <v>1000</v>
      </c>
      <c r="F1375" s="13">
        <f t="shared" si="64"/>
        <v>3000</v>
      </c>
      <c r="G1375" s="14">
        <f>Data_input!$F1375*IF(Data_input!$E1375&lt;3000,70%,60%)</f>
        <v>2100</v>
      </c>
      <c r="H1375" s="14">
        <f>Data_input!$F1375*10%</f>
        <v>300</v>
      </c>
      <c r="I1375" s="14">
        <f>Data_input!$F1375*10%</f>
        <v>300</v>
      </c>
      <c r="J1375" s="14">
        <f>SUM(Table1[[#This Row],[COGS]:[OPERATIONAL COST]])</f>
        <v>2700</v>
      </c>
      <c r="K1375" s="14">
        <f>Data_input!$F1375-Data_input!$G1375-Data_input!$H1375-Data_input!$I1375</f>
        <v>300</v>
      </c>
      <c r="L1375" s="8" t="s">
        <v>2946</v>
      </c>
      <c r="M1375" s="16" t="str">
        <f>TEXT(Table1[[#This Row],[DATE]],"mmm")</f>
        <v>May</v>
      </c>
      <c r="N1375" s="7">
        <f t="shared" si="65"/>
        <v>2022</v>
      </c>
      <c r="O1375" s="7">
        <f>IF(COUNTIF(B$4:$B1375,B1375)=1,1,0)</f>
        <v>1</v>
      </c>
      <c r="P1375" s="8" t="s">
        <v>2919</v>
      </c>
      <c r="Q1375" s="9"/>
    </row>
    <row r="1376" spans="1:17" x14ac:dyDescent="0.25">
      <c r="A1376" s="17">
        <v>44705</v>
      </c>
      <c r="B1376" s="11" t="s">
        <v>1146</v>
      </c>
      <c r="C1376" s="11" t="s">
        <v>2920</v>
      </c>
      <c r="D1376" s="7">
        <v>4</v>
      </c>
      <c r="E1376" s="12">
        <f t="shared" si="63"/>
        <v>1000</v>
      </c>
      <c r="F1376" s="13">
        <f t="shared" si="64"/>
        <v>4000</v>
      </c>
      <c r="G1376" s="14">
        <f>Data_input!$F1376*IF(Data_input!$E1376&lt;3000,70%,60%)</f>
        <v>2800</v>
      </c>
      <c r="H1376" s="14">
        <f>Data_input!$F1376*10%</f>
        <v>400</v>
      </c>
      <c r="I1376" s="14">
        <f>Data_input!$F1376*10%</f>
        <v>400</v>
      </c>
      <c r="J1376" s="14">
        <f>SUM(Table1[[#This Row],[COGS]:[OPERATIONAL COST]])</f>
        <v>3600</v>
      </c>
      <c r="K1376" s="14">
        <f>Data_input!$F1376-Data_input!$G1376-Data_input!$H1376-Data_input!$I1376</f>
        <v>400</v>
      </c>
      <c r="L1376" s="15" t="s">
        <v>2947</v>
      </c>
      <c r="M1376" s="16" t="str">
        <f>TEXT(Table1[[#This Row],[DATE]],"mmm")</f>
        <v>May</v>
      </c>
      <c r="N1376" s="7">
        <f t="shared" si="65"/>
        <v>2022</v>
      </c>
      <c r="O1376" s="7">
        <f>IF(COUNTIF(B$4:$B1376,B1376)=1,1,0)</f>
        <v>1</v>
      </c>
      <c r="P1376" s="8" t="s">
        <v>2919</v>
      </c>
      <c r="Q1376" s="9"/>
    </row>
    <row r="1377" spans="1:17" x14ac:dyDescent="0.25">
      <c r="A1377" s="17">
        <v>44705</v>
      </c>
      <c r="B1377" s="11" t="s">
        <v>1147</v>
      </c>
      <c r="C1377" s="11" t="s">
        <v>2923</v>
      </c>
      <c r="D1377" s="7">
        <v>6</v>
      </c>
      <c r="E1377" s="12">
        <f t="shared" si="63"/>
        <v>2500</v>
      </c>
      <c r="F1377" s="13">
        <f t="shared" si="64"/>
        <v>15000</v>
      </c>
      <c r="G1377" s="14">
        <f>Data_input!$F1377*IF(Data_input!$E1377&lt;3000,70%,60%)</f>
        <v>10500</v>
      </c>
      <c r="H1377" s="14">
        <f>Data_input!$F1377*10%</f>
        <v>1500</v>
      </c>
      <c r="I1377" s="14">
        <f>Data_input!$F1377*10%</f>
        <v>1500</v>
      </c>
      <c r="J1377" s="14">
        <f>SUM(Table1[[#This Row],[COGS]:[OPERATIONAL COST]])</f>
        <v>13500</v>
      </c>
      <c r="K1377" s="14">
        <f>Data_input!$F1377-Data_input!$G1377-Data_input!$H1377-Data_input!$I1377</f>
        <v>1500</v>
      </c>
      <c r="L1377" s="8" t="s">
        <v>2945</v>
      </c>
      <c r="M1377" s="16" t="str">
        <f>TEXT(Table1[[#This Row],[DATE]],"mmm")</f>
        <v>May</v>
      </c>
      <c r="N1377" s="7">
        <f t="shared" si="65"/>
        <v>2022</v>
      </c>
      <c r="O1377" s="7">
        <f>IF(COUNTIF(B$4:$B1377,B1377)=1,1,0)</f>
        <v>1</v>
      </c>
      <c r="P1377" s="8" t="s">
        <v>2918</v>
      </c>
      <c r="Q1377" s="9"/>
    </row>
    <row r="1378" spans="1:17" x14ac:dyDescent="0.25">
      <c r="A1378" s="17">
        <v>44705</v>
      </c>
      <c r="B1378" s="11" t="s">
        <v>1148</v>
      </c>
      <c r="C1378" s="11" t="s">
        <v>2920</v>
      </c>
      <c r="D1378" s="7">
        <v>8</v>
      </c>
      <c r="E1378" s="12">
        <f t="shared" si="63"/>
        <v>1000</v>
      </c>
      <c r="F1378" s="13">
        <f t="shared" si="64"/>
        <v>8000</v>
      </c>
      <c r="G1378" s="14">
        <f>Data_input!$F1378*IF(Data_input!$E1378&lt;3000,70%,60%)</f>
        <v>5600</v>
      </c>
      <c r="H1378" s="14">
        <f>Data_input!$F1378*10%</f>
        <v>800</v>
      </c>
      <c r="I1378" s="14">
        <f>Data_input!$F1378*10%</f>
        <v>800</v>
      </c>
      <c r="J1378" s="14">
        <f>SUM(Table1[[#This Row],[COGS]:[OPERATIONAL COST]])</f>
        <v>7200</v>
      </c>
      <c r="K1378" s="14">
        <f>Data_input!$F1378-Data_input!$G1378-Data_input!$H1378-Data_input!$I1378</f>
        <v>800</v>
      </c>
      <c r="L1378" s="15" t="s">
        <v>2943</v>
      </c>
      <c r="M1378" s="16" t="str">
        <f>TEXT(Table1[[#This Row],[DATE]],"mmm")</f>
        <v>May</v>
      </c>
      <c r="N1378" s="7">
        <f t="shared" si="65"/>
        <v>2022</v>
      </c>
      <c r="O1378" s="7">
        <f>IF(COUNTIF(B$4:$B1378,B1378)=1,1,0)</f>
        <v>1</v>
      </c>
      <c r="P1378" s="8" t="s">
        <v>2919</v>
      </c>
      <c r="Q1378" s="9"/>
    </row>
    <row r="1379" spans="1:17" x14ac:dyDescent="0.25">
      <c r="A1379" s="17">
        <v>44705</v>
      </c>
      <c r="B1379" s="11" t="s">
        <v>1149</v>
      </c>
      <c r="C1379" s="11" t="s">
        <v>2928</v>
      </c>
      <c r="D1379" s="7">
        <v>9</v>
      </c>
      <c r="E1379" s="12">
        <f t="shared" si="63"/>
        <v>1000</v>
      </c>
      <c r="F1379" s="13">
        <f t="shared" si="64"/>
        <v>9000</v>
      </c>
      <c r="G1379" s="14">
        <f>Data_input!$F1379*IF(Data_input!$E1379&lt;3000,70%,60%)</f>
        <v>6300</v>
      </c>
      <c r="H1379" s="14">
        <f>Data_input!$F1379*10%</f>
        <v>900</v>
      </c>
      <c r="I1379" s="14">
        <f>Data_input!$F1379*10%</f>
        <v>900</v>
      </c>
      <c r="J1379" s="14">
        <f>SUM(Table1[[#This Row],[COGS]:[OPERATIONAL COST]])</f>
        <v>8100</v>
      </c>
      <c r="K1379" s="14">
        <f>Data_input!$F1379-Data_input!$G1379-Data_input!$H1379-Data_input!$I1379</f>
        <v>900</v>
      </c>
      <c r="L1379" s="8" t="s">
        <v>2948</v>
      </c>
      <c r="M1379" s="16" t="str">
        <f>TEXT(Table1[[#This Row],[DATE]],"mmm")</f>
        <v>May</v>
      </c>
      <c r="N1379" s="7">
        <f t="shared" si="65"/>
        <v>2022</v>
      </c>
      <c r="O1379" s="7">
        <f>IF(COUNTIF(B$4:$B1379,B1379)=1,1,0)</f>
        <v>1</v>
      </c>
      <c r="P1379" s="8" t="s">
        <v>2919</v>
      </c>
      <c r="Q1379" s="9"/>
    </row>
    <row r="1380" spans="1:17" x14ac:dyDescent="0.25">
      <c r="A1380" s="17">
        <v>44706</v>
      </c>
      <c r="B1380" s="11" t="s">
        <v>1150</v>
      </c>
      <c r="C1380" s="11" t="s">
        <v>2929</v>
      </c>
      <c r="D1380" s="7">
        <v>10</v>
      </c>
      <c r="E1380" s="12">
        <f t="shared" si="63"/>
        <v>3200</v>
      </c>
      <c r="F1380" s="13">
        <f t="shared" si="64"/>
        <v>32000</v>
      </c>
      <c r="G1380" s="14">
        <f>Data_input!$F1380*IF(Data_input!$E1380&lt;3000,70%,60%)</f>
        <v>19200</v>
      </c>
      <c r="H1380" s="14">
        <f>Data_input!$F1380*10%</f>
        <v>3200</v>
      </c>
      <c r="I1380" s="14">
        <f>Data_input!$F1380*10%</f>
        <v>3200</v>
      </c>
      <c r="J1380" s="14">
        <f>SUM(Table1[[#This Row],[COGS]:[OPERATIONAL COST]])</f>
        <v>25600</v>
      </c>
      <c r="K1380" s="14">
        <f>Data_input!$F1380-Data_input!$G1380-Data_input!$H1380-Data_input!$I1380</f>
        <v>6400</v>
      </c>
      <c r="L1380" s="15" t="s">
        <v>2944</v>
      </c>
      <c r="M1380" s="16" t="str">
        <f>TEXT(Table1[[#This Row],[DATE]],"mmm")</f>
        <v>May</v>
      </c>
      <c r="N1380" s="7">
        <f t="shared" si="65"/>
        <v>2022</v>
      </c>
      <c r="O1380" s="7">
        <f>IF(COUNTIF(B$4:$B1380,B1380)=1,1,0)</f>
        <v>1</v>
      </c>
      <c r="P1380" s="8" t="s">
        <v>2919</v>
      </c>
      <c r="Q1380" s="9"/>
    </row>
    <row r="1381" spans="1:17" x14ac:dyDescent="0.25">
      <c r="A1381" s="17">
        <v>44706</v>
      </c>
      <c r="B1381" s="11" t="s">
        <v>1151</v>
      </c>
      <c r="C1381" s="11" t="s">
        <v>2930</v>
      </c>
      <c r="D1381" s="7">
        <v>1</v>
      </c>
      <c r="E1381" s="12">
        <f t="shared" si="63"/>
        <v>4000</v>
      </c>
      <c r="F1381" s="13">
        <f t="shared" si="64"/>
        <v>4000</v>
      </c>
      <c r="G1381" s="14">
        <f>Data_input!$F1381*IF(Data_input!$E1381&lt;3000,70%,60%)</f>
        <v>2400</v>
      </c>
      <c r="H1381" s="14">
        <f>Data_input!$F1381*10%</f>
        <v>400</v>
      </c>
      <c r="I1381" s="14">
        <f>Data_input!$F1381*10%</f>
        <v>400</v>
      </c>
      <c r="J1381" s="14">
        <f>SUM(Table1[[#This Row],[COGS]:[OPERATIONAL COST]])</f>
        <v>3200</v>
      </c>
      <c r="K1381" s="14">
        <f>Data_input!$F1381-Data_input!$G1381-Data_input!$H1381-Data_input!$I1381</f>
        <v>800</v>
      </c>
      <c r="L1381" s="8" t="s">
        <v>2945</v>
      </c>
      <c r="M1381" s="16" t="str">
        <f>TEXT(Table1[[#This Row],[DATE]],"mmm")</f>
        <v>May</v>
      </c>
      <c r="N1381" s="7">
        <f t="shared" si="65"/>
        <v>2022</v>
      </c>
      <c r="O1381" s="7">
        <f>IF(COUNTIF(B$4:$B1381,B1381)=1,1,0)</f>
        <v>1</v>
      </c>
      <c r="P1381" s="8" t="s">
        <v>2919</v>
      </c>
      <c r="Q1381" s="9"/>
    </row>
    <row r="1382" spans="1:17" x14ac:dyDescent="0.25">
      <c r="A1382" s="17">
        <v>44706</v>
      </c>
      <c r="B1382" s="11" t="s">
        <v>1152</v>
      </c>
      <c r="C1382" s="11" t="s">
        <v>2930</v>
      </c>
      <c r="D1382" s="7">
        <v>1</v>
      </c>
      <c r="E1382" s="12">
        <f t="shared" si="63"/>
        <v>4000</v>
      </c>
      <c r="F1382" s="13">
        <f t="shared" si="64"/>
        <v>4000</v>
      </c>
      <c r="G1382" s="14">
        <f>Data_input!$F1382*IF(Data_input!$E1382&lt;3000,70%,60%)</f>
        <v>2400</v>
      </c>
      <c r="H1382" s="14">
        <f>Data_input!$F1382*10%</f>
        <v>400</v>
      </c>
      <c r="I1382" s="14">
        <f>Data_input!$F1382*10%</f>
        <v>400</v>
      </c>
      <c r="J1382" s="14">
        <f>SUM(Table1[[#This Row],[COGS]:[OPERATIONAL COST]])</f>
        <v>3200</v>
      </c>
      <c r="K1382" s="14">
        <f>Data_input!$F1382-Data_input!$G1382-Data_input!$H1382-Data_input!$I1382</f>
        <v>800</v>
      </c>
      <c r="L1382" s="15" t="s">
        <v>2943</v>
      </c>
      <c r="M1382" s="16" t="str">
        <f>TEXT(Table1[[#This Row],[DATE]],"mmm")</f>
        <v>May</v>
      </c>
      <c r="N1382" s="7">
        <f t="shared" si="65"/>
        <v>2022</v>
      </c>
      <c r="O1382" s="7">
        <f>IF(COUNTIF(B$4:$B1382,B1382)=1,1,0)</f>
        <v>1</v>
      </c>
      <c r="P1382" s="8" t="s">
        <v>2919</v>
      </c>
      <c r="Q1382" s="9"/>
    </row>
    <row r="1383" spans="1:17" x14ac:dyDescent="0.25">
      <c r="A1383" s="17">
        <v>44706</v>
      </c>
      <c r="B1383" s="11" t="s">
        <v>1153</v>
      </c>
      <c r="C1383" s="11" t="s">
        <v>2930</v>
      </c>
      <c r="D1383" s="7">
        <v>1</v>
      </c>
      <c r="E1383" s="12">
        <f t="shared" si="63"/>
        <v>4000</v>
      </c>
      <c r="F1383" s="13">
        <f t="shared" si="64"/>
        <v>4000</v>
      </c>
      <c r="G1383" s="14">
        <f>Data_input!$F1383*IF(Data_input!$E1383&lt;3000,70%,60%)</f>
        <v>2400</v>
      </c>
      <c r="H1383" s="14">
        <f>Data_input!$F1383*10%</f>
        <v>400</v>
      </c>
      <c r="I1383" s="14">
        <f>Data_input!$F1383*10%</f>
        <v>400</v>
      </c>
      <c r="J1383" s="14">
        <f>SUM(Table1[[#This Row],[COGS]:[OPERATIONAL COST]])</f>
        <v>3200</v>
      </c>
      <c r="K1383" s="14">
        <f>Data_input!$F1383-Data_input!$G1383-Data_input!$H1383-Data_input!$I1383</f>
        <v>800</v>
      </c>
      <c r="L1383" s="8" t="s">
        <v>2948</v>
      </c>
      <c r="M1383" s="16" t="str">
        <f>TEXT(Table1[[#This Row],[DATE]],"mmm")</f>
        <v>May</v>
      </c>
      <c r="N1383" s="7">
        <f t="shared" si="65"/>
        <v>2022</v>
      </c>
      <c r="O1383" s="7">
        <f>IF(COUNTIF(B$4:$B1383,B1383)=1,1,0)</f>
        <v>1</v>
      </c>
      <c r="P1383" s="8" t="s">
        <v>2919</v>
      </c>
      <c r="Q1383" s="9"/>
    </row>
    <row r="1384" spans="1:17" x14ac:dyDescent="0.25">
      <c r="A1384" s="17">
        <v>44706</v>
      </c>
      <c r="B1384" s="11" t="s">
        <v>1154</v>
      </c>
      <c r="C1384" s="11" t="s">
        <v>2924</v>
      </c>
      <c r="D1384" s="7">
        <v>1</v>
      </c>
      <c r="E1384" s="12">
        <f t="shared" si="63"/>
        <v>3500</v>
      </c>
      <c r="F1384" s="13">
        <f t="shared" si="64"/>
        <v>3500</v>
      </c>
      <c r="G1384" s="14">
        <f>Data_input!$F1384*IF(Data_input!$E1384&lt;3000,70%,60%)</f>
        <v>2100</v>
      </c>
      <c r="H1384" s="14">
        <f>Data_input!$F1384*10%</f>
        <v>350</v>
      </c>
      <c r="I1384" s="14">
        <f>Data_input!$F1384*10%</f>
        <v>350</v>
      </c>
      <c r="J1384" s="14">
        <f>SUM(Table1[[#This Row],[COGS]:[OPERATIONAL COST]])</f>
        <v>2800</v>
      </c>
      <c r="K1384" s="14">
        <f>Data_input!$F1384-Data_input!$G1384-Data_input!$H1384-Data_input!$I1384</f>
        <v>700</v>
      </c>
      <c r="L1384" s="15" t="s">
        <v>2944</v>
      </c>
      <c r="M1384" s="16" t="str">
        <f>TEXT(Table1[[#This Row],[DATE]],"mmm")</f>
        <v>May</v>
      </c>
      <c r="N1384" s="7">
        <f t="shared" si="65"/>
        <v>2022</v>
      </c>
      <c r="O1384" s="7">
        <f>IF(COUNTIF(B$4:$B1384,B1384)=1,1,0)</f>
        <v>1</v>
      </c>
      <c r="P1384" s="8" t="s">
        <v>2919</v>
      </c>
      <c r="Q1384" s="9"/>
    </row>
    <row r="1385" spans="1:17" x14ac:dyDescent="0.25">
      <c r="A1385" s="17">
        <v>44706</v>
      </c>
      <c r="B1385" s="11" t="s">
        <v>1155</v>
      </c>
      <c r="C1385" s="11" t="s">
        <v>2925</v>
      </c>
      <c r="D1385" s="7">
        <v>1</v>
      </c>
      <c r="E1385" s="12">
        <f t="shared" si="63"/>
        <v>1200</v>
      </c>
      <c r="F1385" s="13">
        <f t="shared" si="64"/>
        <v>1200</v>
      </c>
      <c r="G1385" s="14">
        <f>Data_input!$F1385*IF(Data_input!$E1385&lt;3000,70%,60%)</f>
        <v>840</v>
      </c>
      <c r="H1385" s="14">
        <f>Data_input!$F1385*10%</f>
        <v>120</v>
      </c>
      <c r="I1385" s="14">
        <f>Data_input!$F1385*10%</f>
        <v>120</v>
      </c>
      <c r="J1385" s="14">
        <f>SUM(Table1[[#This Row],[COGS]:[OPERATIONAL COST]])</f>
        <v>1080</v>
      </c>
      <c r="K1385" s="14">
        <f>Data_input!$F1385-Data_input!$G1385-Data_input!$H1385-Data_input!$I1385</f>
        <v>120</v>
      </c>
      <c r="L1385" s="8" t="s">
        <v>2948</v>
      </c>
      <c r="M1385" s="16" t="str">
        <f>TEXT(Table1[[#This Row],[DATE]],"mmm")</f>
        <v>May</v>
      </c>
      <c r="N1385" s="7">
        <f t="shared" si="65"/>
        <v>2022</v>
      </c>
      <c r="O1385" s="7">
        <f>IF(COUNTIF(B$4:$B1385,B1385)=1,1,0)</f>
        <v>1</v>
      </c>
      <c r="P1385" s="8" t="s">
        <v>2919</v>
      </c>
      <c r="Q1385" s="9"/>
    </row>
    <row r="1386" spans="1:17" x14ac:dyDescent="0.25">
      <c r="A1386" s="17">
        <v>44706</v>
      </c>
      <c r="B1386" s="11" t="s">
        <v>1156</v>
      </c>
      <c r="C1386" s="11" t="s">
        <v>2926</v>
      </c>
      <c r="D1386" s="7">
        <v>2</v>
      </c>
      <c r="E1386" s="12">
        <f t="shared" si="63"/>
        <v>450</v>
      </c>
      <c r="F1386" s="13">
        <f t="shared" si="64"/>
        <v>900</v>
      </c>
      <c r="G1386" s="14">
        <f>Data_input!$F1386*IF(Data_input!$E1386&lt;3000,70%,60%)</f>
        <v>630</v>
      </c>
      <c r="H1386" s="14">
        <f>Data_input!$F1386*10%</f>
        <v>90</v>
      </c>
      <c r="I1386" s="14">
        <f>Data_input!$F1386*10%</f>
        <v>90</v>
      </c>
      <c r="J1386" s="14">
        <f>SUM(Table1[[#This Row],[COGS]:[OPERATIONAL COST]])</f>
        <v>810</v>
      </c>
      <c r="K1386" s="14">
        <f>Data_input!$F1386-Data_input!$G1386-Data_input!$H1386-Data_input!$I1386</f>
        <v>90</v>
      </c>
      <c r="L1386" s="15" t="s">
        <v>2944</v>
      </c>
      <c r="M1386" s="16" t="str">
        <f>TEXT(Table1[[#This Row],[DATE]],"mmm")</f>
        <v>May</v>
      </c>
      <c r="N1386" s="7">
        <f t="shared" si="65"/>
        <v>2022</v>
      </c>
      <c r="O1386" s="7">
        <f>IF(COUNTIF(B$4:$B1386,B1386)=1,1,0)</f>
        <v>1</v>
      </c>
      <c r="P1386" s="8" t="s">
        <v>2919</v>
      </c>
      <c r="Q1386" s="9"/>
    </row>
    <row r="1387" spans="1:17" x14ac:dyDescent="0.25">
      <c r="A1387" s="17">
        <v>44706</v>
      </c>
      <c r="B1387" s="11" t="s">
        <v>1157</v>
      </c>
      <c r="C1387" s="11" t="s">
        <v>2927</v>
      </c>
      <c r="D1387" s="7">
        <v>5</v>
      </c>
      <c r="E1387" s="12">
        <f t="shared" si="63"/>
        <v>500</v>
      </c>
      <c r="F1387" s="13">
        <f t="shared" si="64"/>
        <v>2500</v>
      </c>
      <c r="G1387" s="14">
        <f>Data_input!$F1387*IF(Data_input!$E1387&lt;3000,70%,60%)</f>
        <v>1750</v>
      </c>
      <c r="H1387" s="14">
        <f>Data_input!$F1387*10%</f>
        <v>250</v>
      </c>
      <c r="I1387" s="14">
        <f>Data_input!$F1387*10%</f>
        <v>250</v>
      </c>
      <c r="J1387" s="14">
        <f>SUM(Table1[[#This Row],[COGS]:[OPERATIONAL COST]])</f>
        <v>2250</v>
      </c>
      <c r="K1387" s="14">
        <f>Data_input!$F1387-Data_input!$G1387-Data_input!$H1387-Data_input!$I1387</f>
        <v>250</v>
      </c>
      <c r="L1387" s="8" t="s">
        <v>2946</v>
      </c>
      <c r="M1387" s="16" t="str">
        <f>TEXT(Table1[[#This Row],[DATE]],"mmm")</f>
        <v>May</v>
      </c>
      <c r="N1387" s="7">
        <f t="shared" si="65"/>
        <v>2022</v>
      </c>
      <c r="O1387" s="7">
        <f>IF(COUNTIF(B$4:$B1387,B1387)=1,1,0)</f>
        <v>1</v>
      </c>
      <c r="P1387" s="8" t="s">
        <v>2919</v>
      </c>
      <c r="Q1387" s="9"/>
    </row>
    <row r="1388" spans="1:17" x14ac:dyDescent="0.25">
      <c r="A1388" s="17">
        <v>44706</v>
      </c>
      <c r="B1388" s="11" t="s">
        <v>1157</v>
      </c>
      <c r="C1388" s="11" t="s">
        <v>2928</v>
      </c>
      <c r="D1388" s="7">
        <v>7</v>
      </c>
      <c r="E1388" s="12">
        <f t="shared" si="63"/>
        <v>1000</v>
      </c>
      <c r="F1388" s="13">
        <f t="shared" si="64"/>
        <v>7000</v>
      </c>
      <c r="G1388" s="14">
        <f>Data_input!$F1388*IF(Data_input!$E1388&lt;3000,70%,60%)</f>
        <v>4900</v>
      </c>
      <c r="H1388" s="14">
        <f>Data_input!$F1388*10%</f>
        <v>700</v>
      </c>
      <c r="I1388" s="14">
        <f>Data_input!$F1388*10%</f>
        <v>700</v>
      </c>
      <c r="J1388" s="14">
        <f>SUM(Table1[[#This Row],[COGS]:[OPERATIONAL COST]])</f>
        <v>6300</v>
      </c>
      <c r="K1388" s="14">
        <f>Data_input!$F1388-Data_input!$G1388-Data_input!$H1388-Data_input!$I1388</f>
        <v>700</v>
      </c>
      <c r="L1388" s="15" t="s">
        <v>2946</v>
      </c>
      <c r="M1388" s="16" t="str">
        <f>TEXT(Table1[[#This Row],[DATE]],"mmm")</f>
        <v>May</v>
      </c>
      <c r="N1388" s="7">
        <f t="shared" si="65"/>
        <v>2022</v>
      </c>
      <c r="O1388" s="7">
        <f>IF(COUNTIF(B$4:$B1388,B1388)=1,1,0)</f>
        <v>0</v>
      </c>
      <c r="P1388" s="8" t="s">
        <v>2919</v>
      </c>
      <c r="Q1388" s="9"/>
    </row>
    <row r="1389" spans="1:17" x14ac:dyDescent="0.25">
      <c r="A1389" s="17">
        <v>44706</v>
      </c>
      <c r="B1389" s="11" t="s">
        <v>1157</v>
      </c>
      <c r="C1389" s="11" t="s">
        <v>2928</v>
      </c>
      <c r="D1389" s="7">
        <v>8</v>
      </c>
      <c r="E1389" s="12">
        <f t="shared" si="63"/>
        <v>1000</v>
      </c>
      <c r="F1389" s="13">
        <f t="shared" si="64"/>
        <v>8000</v>
      </c>
      <c r="G1389" s="14">
        <f>Data_input!$F1389*IF(Data_input!$E1389&lt;3000,70%,60%)</f>
        <v>5600</v>
      </c>
      <c r="H1389" s="14">
        <f>Data_input!$F1389*10%</f>
        <v>800</v>
      </c>
      <c r="I1389" s="14">
        <f>Data_input!$F1389*10%</f>
        <v>800</v>
      </c>
      <c r="J1389" s="14">
        <f>SUM(Table1[[#This Row],[COGS]:[OPERATIONAL COST]])</f>
        <v>7200</v>
      </c>
      <c r="K1389" s="14">
        <f>Data_input!$F1389-Data_input!$G1389-Data_input!$H1389-Data_input!$I1389</f>
        <v>800</v>
      </c>
      <c r="L1389" s="8" t="s">
        <v>2946</v>
      </c>
      <c r="M1389" s="16" t="str">
        <f>TEXT(Table1[[#This Row],[DATE]],"mmm")</f>
        <v>May</v>
      </c>
      <c r="N1389" s="7">
        <f t="shared" si="65"/>
        <v>2022</v>
      </c>
      <c r="O1389" s="7">
        <f>IF(COUNTIF(B$4:$B1389,B1389)=1,1,0)</f>
        <v>0</v>
      </c>
      <c r="P1389" s="8" t="s">
        <v>2919</v>
      </c>
      <c r="Q1389" s="9"/>
    </row>
    <row r="1390" spans="1:17" x14ac:dyDescent="0.25">
      <c r="A1390" s="17">
        <v>44706</v>
      </c>
      <c r="B1390" s="11" t="s">
        <v>1157</v>
      </c>
      <c r="C1390" s="11" t="s">
        <v>2930</v>
      </c>
      <c r="D1390" s="7">
        <v>1</v>
      </c>
      <c r="E1390" s="12">
        <f t="shared" si="63"/>
        <v>4000</v>
      </c>
      <c r="F1390" s="13">
        <f t="shared" si="64"/>
        <v>4000</v>
      </c>
      <c r="G1390" s="14">
        <f>Data_input!$F1390*IF(Data_input!$E1390&lt;3000,70%,60%)</f>
        <v>2400</v>
      </c>
      <c r="H1390" s="14">
        <f>Data_input!$F1390*10%</f>
        <v>400</v>
      </c>
      <c r="I1390" s="14">
        <f>Data_input!$F1390*10%</f>
        <v>400</v>
      </c>
      <c r="J1390" s="14">
        <f>SUM(Table1[[#This Row],[COGS]:[OPERATIONAL COST]])</f>
        <v>3200</v>
      </c>
      <c r="K1390" s="14">
        <f>Data_input!$F1390-Data_input!$G1390-Data_input!$H1390-Data_input!$I1390</f>
        <v>800</v>
      </c>
      <c r="L1390" s="15" t="s">
        <v>2946</v>
      </c>
      <c r="M1390" s="16" t="str">
        <f>TEXT(Table1[[#This Row],[DATE]],"mmm")</f>
        <v>May</v>
      </c>
      <c r="N1390" s="7">
        <f t="shared" si="65"/>
        <v>2022</v>
      </c>
      <c r="O1390" s="7">
        <f>IF(COUNTIF(B$4:$B1390,B1390)=1,1,0)</f>
        <v>0</v>
      </c>
      <c r="P1390" s="8" t="s">
        <v>2919</v>
      </c>
      <c r="Q1390" s="9"/>
    </row>
    <row r="1391" spans="1:17" x14ac:dyDescent="0.25">
      <c r="A1391" s="17">
        <v>44706</v>
      </c>
      <c r="B1391" s="11" t="s">
        <v>1157</v>
      </c>
      <c r="C1391" s="11" t="s">
        <v>2920</v>
      </c>
      <c r="D1391" s="7">
        <v>1</v>
      </c>
      <c r="E1391" s="12">
        <f t="shared" si="63"/>
        <v>1000</v>
      </c>
      <c r="F1391" s="13">
        <f t="shared" si="64"/>
        <v>1000</v>
      </c>
      <c r="G1391" s="14">
        <f>Data_input!$F1391*IF(Data_input!$E1391&lt;3000,70%,60%)</f>
        <v>700</v>
      </c>
      <c r="H1391" s="14">
        <f>Data_input!$F1391*10%</f>
        <v>100</v>
      </c>
      <c r="I1391" s="14">
        <f>Data_input!$F1391*10%</f>
        <v>100</v>
      </c>
      <c r="J1391" s="14">
        <f>SUM(Table1[[#This Row],[COGS]:[OPERATIONAL COST]])</f>
        <v>900</v>
      </c>
      <c r="K1391" s="14">
        <f>Data_input!$F1391-Data_input!$G1391-Data_input!$H1391-Data_input!$I1391</f>
        <v>100</v>
      </c>
      <c r="L1391" s="8" t="s">
        <v>2946</v>
      </c>
      <c r="M1391" s="16" t="str">
        <f>TEXT(Table1[[#This Row],[DATE]],"mmm")</f>
        <v>May</v>
      </c>
      <c r="N1391" s="7">
        <f t="shared" si="65"/>
        <v>2022</v>
      </c>
      <c r="O1391" s="7">
        <f>IF(COUNTIF(B$4:$B1391,B1391)=1,1,0)</f>
        <v>0</v>
      </c>
      <c r="P1391" s="8" t="s">
        <v>2919</v>
      </c>
      <c r="Q1391" s="9"/>
    </row>
    <row r="1392" spans="1:17" x14ac:dyDescent="0.25">
      <c r="A1392" s="17">
        <v>44706</v>
      </c>
      <c r="B1392" s="11" t="s">
        <v>1157</v>
      </c>
      <c r="C1392" s="11" t="s">
        <v>2923</v>
      </c>
      <c r="D1392" s="7">
        <v>2</v>
      </c>
      <c r="E1392" s="12">
        <f t="shared" si="63"/>
        <v>2500</v>
      </c>
      <c r="F1392" s="13">
        <f t="shared" si="64"/>
        <v>5000</v>
      </c>
      <c r="G1392" s="14">
        <f>Data_input!$F1392*IF(Data_input!$E1392&lt;3000,70%,60%)</f>
        <v>3500</v>
      </c>
      <c r="H1392" s="14">
        <f>Data_input!$F1392*10%</f>
        <v>500</v>
      </c>
      <c r="I1392" s="14">
        <f>Data_input!$F1392*10%</f>
        <v>500</v>
      </c>
      <c r="J1392" s="14">
        <f>SUM(Table1[[#This Row],[COGS]:[OPERATIONAL COST]])</f>
        <v>4500</v>
      </c>
      <c r="K1392" s="14">
        <f>Data_input!$F1392-Data_input!$G1392-Data_input!$H1392-Data_input!$I1392</f>
        <v>500</v>
      </c>
      <c r="L1392" s="15" t="s">
        <v>2946</v>
      </c>
      <c r="M1392" s="16" t="str">
        <f>TEXT(Table1[[#This Row],[DATE]],"mmm")</f>
        <v>May</v>
      </c>
      <c r="N1392" s="7">
        <f t="shared" si="65"/>
        <v>2022</v>
      </c>
      <c r="O1392" s="7">
        <f>IF(COUNTIF(B$4:$B1392,B1392)=1,1,0)</f>
        <v>0</v>
      </c>
      <c r="P1392" s="8" t="s">
        <v>2919</v>
      </c>
      <c r="Q1392" s="9"/>
    </row>
    <row r="1393" spans="1:17" x14ac:dyDescent="0.25">
      <c r="A1393" s="17">
        <v>44706</v>
      </c>
      <c r="B1393" s="11" t="s">
        <v>1157</v>
      </c>
      <c r="C1393" s="11" t="s">
        <v>2920</v>
      </c>
      <c r="D1393" s="7">
        <v>3</v>
      </c>
      <c r="E1393" s="12">
        <f t="shared" si="63"/>
        <v>1000</v>
      </c>
      <c r="F1393" s="13">
        <f t="shared" si="64"/>
        <v>3000</v>
      </c>
      <c r="G1393" s="14">
        <f>Data_input!$F1393*IF(Data_input!$E1393&lt;3000,70%,60%)</f>
        <v>2100</v>
      </c>
      <c r="H1393" s="14">
        <f>Data_input!$F1393*10%</f>
        <v>300</v>
      </c>
      <c r="I1393" s="14">
        <f>Data_input!$F1393*10%</f>
        <v>300</v>
      </c>
      <c r="J1393" s="14">
        <f>SUM(Table1[[#This Row],[COGS]:[OPERATIONAL COST]])</f>
        <v>2700</v>
      </c>
      <c r="K1393" s="14">
        <f>Data_input!$F1393-Data_input!$G1393-Data_input!$H1393-Data_input!$I1393</f>
        <v>300</v>
      </c>
      <c r="L1393" s="8" t="s">
        <v>2946</v>
      </c>
      <c r="M1393" s="16" t="str">
        <f>TEXT(Table1[[#This Row],[DATE]],"mmm")</f>
        <v>May</v>
      </c>
      <c r="N1393" s="7">
        <f t="shared" si="65"/>
        <v>2022</v>
      </c>
      <c r="O1393" s="7">
        <f>IF(COUNTIF(B$4:$B1393,B1393)=1,1,0)</f>
        <v>0</v>
      </c>
      <c r="P1393" s="8" t="s">
        <v>2919</v>
      </c>
      <c r="Q1393" s="9"/>
    </row>
    <row r="1394" spans="1:17" x14ac:dyDescent="0.25">
      <c r="A1394" s="17">
        <v>44706</v>
      </c>
      <c r="B1394" s="11" t="s">
        <v>1157</v>
      </c>
      <c r="C1394" s="11" t="s">
        <v>2923</v>
      </c>
      <c r="D1394" s="7">
        <v>4</v>
      </c>
      <c r="E1394" s="12">
        <f t="shared" si="63"/>
        <v>2500</v>
      </c>
      <c r="F1394" s="13">
        <f t="shared" si="64"/>
        <v>10000</v>
      </c>
      <c r="G1394" s="14">
        <f>Data_input!$F1394*IF(Data_input!$E1394&lt;3000,70%,60%)</f>
        <v>7000</v>
      </c>
      <c r="H1394" s="14">
        <f>Data_input!$F1394*10%</f>
        <v>1000</v>
      </c>
      <c r="I1394" s="14">
        <f>Data_input!$F1394*10%</f>
        <v>1000</v>
      </c>
      <c r="J1394" s="14">
        <f>SUM(Table1[[#This Row],[COGS]:[OPERATIONAL COST]])</f>
        <v>9000</v>
      </c>
      <c r="K1394" s="14">
        <f>Data_input!$F1394-Data_input!$G1394-Data_input!$H1394-Data_input!$I1394</f>
        <v>1000</v>
      </c>
      <c r="L1394" s="15" t="s">
        <v>2946</v>
      </c>
      <c r="M1394" s="16" t="str">
        <f>TEXT(Table1[[#This Row],[DATE]],"mmm")</f>
        <v>May</v>
      </c>
      <c r="N1394" s="7">
        <f t="shared" si="65"/>
        <v>2022</v>
      </c>
      <c r="O1394" s="7">
        <f>IF(COUNTIF(B$4:$B1394,B1394)=1,1,0)</f>
        <v>0</v>
      </c>
      <c r="P1394" s="8" t="s">
        <v>2919</v>
      </c>
      <c r="Q1394" s="9"/>
    </row>
    <row r="1395" spans="1:17" x14ac:dyDescent="0.25">
      <c r="A1395" s="17">
        <v>44707</v>
      </c>
      <c r="B1395" s="11" t="s">
        <v>1158</v>
      </c>
      <c r="C1395" s="11" t="s">
        <v>2930</v>
      </c>
      <c r="D1395" s="7">
        <v>1</v>
      </c>
      <c r="E1395" s="12">
        <f t="shared" si="63"/>
        <v>4000</v>
      </c>
      <c r="F1395" s="13">
        <f t="shared" si="64"/>
        <v>4000</v>
      </c>
      <c r="G1395" s="14">
        <f>Data_input!$F1395*IF(Data_input!$E1395&lt;3000,70%,60%)</f>
        <v>2400</v>
      </c>
      <c r="H1395" s="14">
        <f>Data_input!$F1395*10%</f>
        <v>400</v>
      </c>
      <c r="I1395" s="14">
        <f>Data_input!$F1395*10%</f>
        <v>400</v>
      </c>
      <c r="J1395" s="14">
        <f>SUM(Table1[[#This Row],[COGS]:[OPERATIONAL COST]])</f>
        <v>3200</v>
      </c>
      <c r="K1395" s="14">
        <f>Data_input!$F1395-Data_input!$G1395-Data_input!$H1395-Data_input!$I1395</f>
        <v>800</v>
      </c>
      <c r="L1395" s="8" t="s">
        <v>2948</v>
      </c>
      <c r="M1395" s="16" t="str">
        <f>TEXT(Table1[[#This Row],[DATE]],"mmm")</f>
        <v>May</v>
      </c>
      <c r="N1395" s="7">
        <f t="shared" si="65"/>
        <v>2022</v>
      </c>
      <c r="O1395" s="7">
        <f>IF(COUNTIF(B$4:$B1395,B1395)=1,1,0)</f>
        <v>1</v>
      </c>
      <c r="P1395" s="8" t="s">
        <v>2919</v>
      </c>
      <c r="Q1395" s="9"/>
    </row>
    <row r="1396" spans="1:17" x14ac:dyDescent="0.25">
      <c r="A1396" s="17">
        <v>44707</v>
      </c>
      <c r="B1396" s="11" t="s">
        <v>1159</v>
      </c>
      <c r="C1396" s="11" t="s">
        <v>2924</v>
      </c>
      <c r="D1396" s="7">
        <v>1</v>
      </c>
      <c r="E1396" s="12">
        <f t="shared" si="63"/>
        <v>3500</v>
      </c>
      <c r="F1396" s="13">
        <f t="shared" si="64"/>
        <v>3500</v>
      </c>
      <c r="G1396" s="14">
        <f>Data_input!$F1396*IF(Data_input!$E1396&lt;3000,70%,60%)</f>
        <v>2100</v>
      </c>
      <c r="H1396" s="14">
        <f>Data_input!$F1396*10%</f>
        <v>350</v>
      </c>
      <c r="I1396" s="14">
        <f>Data_input!$F1396*10%</f>
        <v>350</v>
      </c>
      <c r="J1396" s="14">
        <f>SUM(Table1[[#This Row],[COGS]:[OPERATIONAL COST]])</f>
        <v>2800</v>
      </c>
      <c r="K1396" s="14">
        <f>Data_input!$F1396-Data_input!$G1396-Data_input!$H1396-Data_input!$I1396</f>
        <v>700</v>
      </c>
      <c r="L1396" s="15" t="s">
        <v>2944</v>
      </c>
      <c r="M1396" s="16" t="str">
        <f>TEXT(Table1[[#This Row],[DATE]],"mmm")</f>
        <v>May</v>
      </c>
      <c r="N1396" s="7">
        <f t="shared" si="65"/>
        <v>2022</v>
      </c>
      <c r="O1396" s="7">
        <f>IF(COUNTIF(B$4:$B1396,B1396)=1,1,0)</f>
        <v>1</v>
      </c>
      <c r="P1396" s="8" t="s">
        <v>2919</v>
      </c>
      <c r="Q1396" s="9"/>
    </row>
    <row r="1397" spans="1:17" x14ac:dyDescent="0.25">
      <c r="A1397" s="17">
        <v>44707</v>
      </c>
      <c r="B1397" s="11" t="s">
        <v>1160</v>
      </c>
      <c r="C1397" s="11" t="s">
        <v>2925</v>
      </c>
      <c r="D1397" s="7">
        <v>1</v>
      </c>
      <c r="E1397" s="12">
        <f t="shared" si="63"/>
        <v>1200</v>
      </c>
      <c r="F1397" s="13">
        <f t="shared" si="64"/>
        <v>1200</v>
      </c>
      <c r="G1397" s="14">
        <f>Data_input!$F1397*IF(Data_input!$E1397&lt;3000,70%,60%)</f>
        <v>840</v>
      </c>
      <c r="H1397" s="14">
        <f>Data_input!$F1397*10%</f>
        <v>120</v>
      </c>
      <c r="I1397" s="14">
        <f>Data_input!$F1397*10%</f>
        <v>120</v>
      </c>
      <c r="J1397" s="14">
        <f>SUM(Table1[[#This Row],[COGS]:[OPERATIONAL COST]])</f>
        <v>1080</v>
      </c>
      <c r="K1397" s="14">
        <f>Data_input!$F1397-Data_input!$G1397-Data_input!$H1397-Data_input!$I1397</f>
        <v>120</v>
      </c>
      <c r="L1397" s="8" t="s">
        <v>2945</v>
      </c>
      <c r="M1397" s="16" t="str">
        <f>TEXT(Table1[[#This Row],[DATE]],"mmm")</f>
        <v>May</v>
      </c>
      <c r="N1397" s="7">
        <f t="shared" si="65"/>
        <v>2022</v>
      </c>
      <c r="O1397" s="7">
        <f>IF(COUNTIF(B$4:$B1397,B1397)=1,1,0)</f>
        <v>1</v>
      </c>
      <c r="P1397" s="8" t="s">
        <v>2919</v>
      </c>
      <c r="Q1397" s="9"/>
    </row>
    <row r="1398" spans="1:17" x14ac:dyDescent="0.25">
      <c r="A1398" s="17">
        <v>44707</v>
      </c>
      <c r="B1398" s="11" t="s">
        <v>1161</v>
      </c>
      <c r="C1398" s="11" t="s">
        <v>2926</v>
      </c>
      <c r="D1398" s="7">
        <v>1</v>
      </c>
      <c r="E1398" s="12">
        <f t="shared" si="63"/>
        <v>450</v>
      </c>
      <c r="F1398" s="13">
        <f t="shared" si="64"/>
        <v>450</v>
      </c>
      <c r="G1398" s="14">
        <f>Data_input!$F1398*IF(Data_input!$E1398&lt;3000,70%,60%)</f>
        <v>315</v>
      </c>
      <c r="H1398" s="14">
        <f>Data_input!$F1398*10%</f>
        <v>45</v>
      </c>
      <c r="I1398" s="14">
        <f>Data_input!$F1398*10%</f>
        <v>45</v>
      </c>
      <c r="J1398" s="14">
        <f>SUM(Table1[[#This Row],[COGS]:[OPERATIONAL COST]])</f>
        <v>405</v>
      </c>
      <c r="K1398" s="14">
        <f>Data_input!$F1398-Data_input!$G1398-Data_input!$H1398-Data_input!$I1398</f>
        <v>45</v>
      </c>
      <c r="L1398" s="15" t="s">
        <v>2943</v>
      </c>
      <c r="M1398" s="16" t="str">
        <f>TEXT(Table1[[#This Row],[DATE]],"mmm")</f>
        <v>May</v>
      </c>
      <c r="N1398" s="7">
        <f t="shared" si="65"/>
        <v>2022</v>
      </c>
      <c r="O1398" s="7">
        <f>IF(COUNTIF(B$4:$B1398,B1398)=1,1,0)</f>
        <v>1</v>
      </c>
      <c r="P1398" s="8" t="s">
        <v>2918</v>
      </c>
      <c r="Q1398" s="9"/>
    </row>
    <row r="1399" spans="1:17" x14ac:dyDescent="0.25">
      <c r="A1399" s="17">
        <v>44707</v>
      </c>
      <c r="B1399" s="11" t="s">
        <v>1162</v>
      </c>
      <c r="C1399" s="11" t="s">
        <v>2920</v>
      </c>
      <c r="D1399" s="7">
        <v>2</v>
      </c>
      <c r="E1399" s="12">
        <f t="shared" si="63"/>
        <v>1000</v>
      </c>
      <c r="F1399" s="13">
        <f t="shared" si="64"/>
        <v>2000</v>
      </c>
      <c r="G1399" s="14">
        <f>Data_input!$F1399*IF(Data_input!$E1399&lt;3000,70%,60%)</f>
        <v>1400</v>
      </c>
      <c r="H1399" s="14">
        <f>Data_input!$F1399*10%</f>
        <v>200</v>
      </c>
      <c r="I1399" s="14">
        <f>Data_input!$F1399*10%</f>
        <v>200</v>
      </c>
      <c r="J1399" s="14">
        <f>SUM(Table1[[#This Row],[COGS]:[OPERATIONAL COST]])</f>
        <v>1800</v>
      </c>
      <c r="K1399" s="14">
        <f>Data_input!$F1399-Data_input!$G1399-Data_input!$H1399-Data_input!$I1399</f>
        <v>200</v>
      </c>
      <c r="L1399" s="8" t="s">
        <v>2948</v>
      </c>
      <c r="M1399" s="16" t="str">
        <f>TEXT(Table1[[#This Row],[DATE]],"mmm")</f>
        <v>May</v>
      </c>
      <c r="N1399" s="7">
        <f t="shared" si="65"/>
        <v>2022</v>
      </c>
      <c r="O1399" s="7">
        <f>IF(COUNTIF(B$4:$B1399,B1399)=1,1,0)</f>
        <v>1</v>
      </c>
      <c r="P1399" s="8" t="s">
        <v>2919</v>
      </c>
      <c r="Q1399" s="9"/>
    </row>
    <row r="1400" spans="1:17" x14ac:dyDescent="0.25">
      <c r="A1400" s="17">
        <v>44707</v>
      </c>
      <c r="B1400" s="11" t="s">
        <v>1163</v>
      </c>
      <c r="C1400" s="11" t="s">
        <v>2930</v>
      </c>
      <c r="D1400" s="7">
        <v>1</v>
      </c>
      <c r="E1400" s="12">
        <f t="shared" si="63"/>
        <v>4000</v>
      </c>
      <c r="F1400" s="13">
        <f t="shared" si="64"/>
        <v>4000</v>
      </c>
      <c r="G1400" s="14">
        <f>Data_input!$F1400*IF(Data_input!$E1400&lt;3000,70%,60%)</f>
        <v>2400</v>
      </c>
      <c r="H1400" s="14">
        <f>Data_input!$F1400*10%</f>
        <v>400</v>
      </c>
      <c r="I1400" s="14">
        <f>Data_input!$F1400*10%</f>
        <v>400</v>
      </c>
      <c r="J1400" s="14">
        <f>SUM(Table1[[#This Row],[COGS]:[OPERATIONAL COST]])</f>
        <v>3200</v>
      </c>
      <c r="K1400" s="14">
        <f>Data_input!$F1400-Data_input!$G1400-Data_input!$H1400-Data_input!$I1400</f>
        <v>800</v>
      </c>
      <c r="L1400" s="15" t="s">
        <v>2944</v>
      </c>
      <c r="M1400" s="16" t="str">
        <f>TEXT(Table1[[#This Row],[DATE]],"mmm")</f>
        <v>May</v>
      </c>
      <c r="N1400" s="7">
        <f t="shared" si="65"/>
        <v>2022</v>
      </c>
      <c r="O1400" s="7">
        <f>IF(COUNTIF(B$4:$B1400,B1400)=1,1,0)</f>
        <v>1</v>
      </c>
      <c r="P1400" s="8" t="s">
        <v>2919</v>
      </c>
      <c r="Q1400" s="9"/>
    </row>
    <row r="1401" spans="1:17" x14ac:dyDescent="0.25">
      <c r="A1401" s="17">
        <v>44707</v>
      </c>
      <c r="B1401" s="11" t="s">
        <v>1164</v>
      </c>
      <c r="C1401" s="11" t="s">
        <v>2923</v>
      </c>
      <c r="D1401" s="7">
        <v>3</v>
      </c>
      <c r="E1401" s="12">
        <f t="shared" si="63"/>
        <v>2500</v>
      </c>
      <c r="F1401" s="13">
        <f t="shared" si="64"/>
        <v>7500</v>
      </c>
      <c r="G1401" s="14">
        <f>Data_input!$F1401*IF(Data_input!$E1401&lt;3000,70%,60%)</f>
        <v>5250</v>
      </c>
      <c r="H1401" s="14">
        <f>Data_input!$F1401*10%</f>
        <v>750</v>
      </c>
      <c r="I1401" s="14">
        <f>Data_input!$F1401*10%</f>
        <v>750</v>
      </c>
      <c r="J1401" s="14">
        <f>SUM(Table1[[#This Row],[COGS]:[OPERATIONAL COST]])</f>
        <v>6750</v>
      </c>
      <c r="K1401" s="14">
        <f>Data_input!$F1401-Data_input!$G1401-Data_input!$H1401-Data_input!$I1401</f>
        <v>750</v>
      </c>
      <c r="L1401" s="8" t="s">
        <v>2946</v>
      </c>
      <c r="M1401" s="16" t="str">
        <f>TEXT(Table1[[#This Row],[DATE]],"mmm")</f>
        <v>May</v>
      </c>
      <c r="N1401" s="7">
        <f t="shared" si="65"/>
        <v>2022</v>
      </c>
      <c r="O1401" s="7">
        <f>IF(COUNTIF(B$4:$B1401,B1401)=1,1,0)</f>
        <v>1</v>
      </c>
      <c r="P1401" s="8" t="s">
        <v>2919</v>
      </c>
      <c r="Q1401" s="9"/>
    </row>
    <row r="1402" spans="1:17" x14ac:dyDescent="0.25">
      <c r="A1402" s="17">
        <v>44707</v>
      </c>
      <c r="B1402" s="11" t="s">
        <v>1165</v>
      </c>
      <c r="C1402" s="11" t="s">
        <v>2924</v>
      </c>
      <c r="D1402" s="7">
        <v>8</v>
      </c>
      <c r="E1402" s="12">
        <f t="shared" si="63"/>
        <v>3500</v>
      </c>
      <c r="F1402" s="13">
        <f t="shared" si="64"/>
        <v>28000</v>
      </c>
      <c r="G1402" s="14">
        <f>Data_input!$F1402*IF(Data_input!$E1402&lt;3000,70%,60%)</f>
        <v>16800</v>
      </c>
      <c r="H1402" s="14">
        <f>Data_input!$F1402*10%</f>
        <v>2800</v>
      </c>
      <c r="I1402" s="14">
        <f>Data_input!$F1402*10%</f>
        <v>2800</v>
      </c>
      <c r="J1402" s="14">
        <f>SUM(Table1[[#This Row],[COGS]:[OPERATIONAL COST]])</f>
        <v>22400</v>
      </c>
      <c r="K1402" s="14">
        <f>Data_input!$F1402-Data_input!$G1402-Data_input!$H1402-Data_input!$I1402</f>
        <v>5600</v>
      </c>
      <c r="L1402" s="15" t="s">
        <v>2947</v>
      </c>
      <c r="M1402" s="16" t="str">
        <f>TEXT(Table1[[#This Row],[DATE]],"mmm")</f>
        <v>May</v>
      </c>
      <c r="N1402" s="7">
        <f t="shared" si="65"/>
        <v>2022</v>
      </c>
      <c r="O1402" s="7">
        <f>IF(COUNTIF(B$4:$B1402,B1402)=1,1,0)</f>
        <v>1</v>
      </c>
      <c r="P1402" s="8" t="s">
        <v>2919</v>
      </c>
      <c r="Q1402" s="9"/>
    </row>
    <row r="1403" spans="1:17" x14ac:dyDescent="0.25">
      <c r="A1403" s="17">
        <v>44708</v>
      </c>
      <c r="B1403" s="11" t="s">
        <v>1166</v>
      </c>
      <c r="C1403" s="11" t="s">
        <v>2928</v>
      </c>
      <c r="D1403" s="7">
        <v>9</v>
      </c>
      <c r="E1403" s="12">
        <f t="shared" si="63"/>
        <v>1000</v>
      </c>
      <c r="F1403" s="13">
        <f t="shared" si="64"/>
        <v>9000</v>
      </c>
      <c r="G1403" s="14">
        <f>Data_input!$F1403*IF(Data_input!$E1403&lt;3000,70%,60%)</f>
        <v>6300</v>
      </c>
      <c r="H1403" s="14">
        <f>Data_input!$F1403*10%</f>
        <v>900</v>
      </c>
      <c r="I1403" s="14">
        <f>Data_input!$F1403*10%</f>
        <v>900</v>
      </c>
      <c r="J1403" s="14">
        <f>SUM(Table1[[#This Row],[COGS]:[OPERATIONAL COST]])</f>
        <v>8100</v>
      </c>
      <c r="K1403" s="14">
        <f>Data_input!$F1403-Data_input!$G1403-Data_input!$H1403-Data_input!$I1403</f>
        <v>900</v>
      </c>
      <c r="L1403" s="8" t="s">
        <v>2945</v>
      </c>
      <c r="M1403" s="16" t="str">
        <f>TEXT(Table1[[#This Row],[DATE]],"mmm")</f>
        <v>May</v>
      </c>
      <c r="N1403" s="7">
        <f t="shared" si="65"/>
        <v>2022</v>
      </c>
      <c r="O1403" s="7">
        <f>IF(COUNTIF(B$4:$B1403,B1403)=1,1,0)</f>
        <v>1</v>
      </c>
      <c r="P1403" s="8" t="s">
        <v>2919</v>
      </c>
      <c r="Q1403" s="9"/>
    </row>
    <row r="1404" spans="1:17" x14ac:dyDescent="0.25">
      <c r="A1404" s="17">
        <v>44708</v>
      </c>
      <c r="B1404" s="11" t="s">
        <v>1167</v>
      </c>
      <c r="C1404" s="11" t="s">
        <v>2926</v>
      </c>
      <c r="D1404" s="7">
        <v>1</v>
      </c>
      <c r="E1404" s="12">
        <f t="shared" si="63"/>
        <v>450</v>
      </c>
      <c r="F1404" s="13">
        <f t="shared" si="64"/>
        <v>450</v>
      </c>
      <c r="G1404" s="14">
        <f>Data_input!$F1404*IF(Data_input!$E1404&lt;3000,70%,60%)</f>
        <v>315</v>
      </c>
      <c r="H1404" s="14">
        <f>Data_input!$F1404*10%</f>
        <v>45</v>
      </c>
      <c r="I1404" s="14">
        <f>Data_input!$F1404*10%</f>
        <v>45</v>
      </c>
      <c r="J1404" s="14">
        <f>SUM(Table1[[#This Row],[COGS]:[OPERATIONAL COST]])</f>
        <v>405</v>
      </c>
      <c r="K1404" s="14">
        <f>Data_input!$F1404-Data_input!$G1404-Data_input!$H1404-Data_input!$I1404</f>
        <v>45</v>
      </c>
      <c r="L1404" s="15" t="s">
        <v>2943</v>
      </c>
      <c r="M1404" s="16" t="str">
        <f>TEXT(Table1[[#This Row],[DATE]],"mmm")</f>
        <v>May</v>
      </c>
      <c r="N1404" s="7">
        <f t="shared" si="65"/>
        <v>2022</v>
      </c>
      <c r="O1404" s="7">
        <f>IF(COUNTIF(B$4:$B1404,B1404)=1,1,0)</f>
        <v>1</v>
      </c>
      <c r="P1404" s="8" t="s">
        <v>2918</v>
      </c>
      <c r="Q1404" s="9"/>
    </row>
    <row r="1405" spans="1:17" x14ac:dyDescent="0.25">
      <c r="A1405" s="17">
        <v>44708</v>
      </c>
      <c r="B1405" s="11" t="s">
        <v>1168</v>
      </c>
      <c r="C1405" s="11" t="s">
        <v>2927</v>
      </c>
      <c r="D1405" s="7">
        <v>3</v>
      </c>
      <c r="E1405" s="12">
        <f t="shared" si="63"/>
        <v>500</v>
      </c>
      <c r="F1405" s="13">
        <f t="shared" si="64"/>
        <v>1500</v>
      </c>
      <c r="G1405" s="14">
        <f>Data_input!$F1405*IF(Data_input!$E1405&lt;3000,70%,60%)</f>
        <v>1050</v>
      </c>
      <c r="H1405" s="14">
        <f>Data_input!$F1405*10%</f>
        <v>150</v>
      </c>
      <c r="I1405" s="14">
        <f>Data_input!$F1405*10%</f>
        <v>150</v>
      </c>
      <c r="J1405" s="14">
        <f>SUM(Table1[[#This Row],[COGS]:[OPERATIONAL COST]])</f>
        <v>1350</v>
      </c>
      <c r="K1405" s="14">
        <f>Data_input!$F1405-Data_input!$G1405-Data_input!$H1405-Data_input!$I1405</f>
        <v>150</v>
      </c>
      <c r="L1405" s="8" t="s">
        <v>2948</v>
      </c>
      <c r="M1405" s="16" t="str">
        <f>TEXT(Table1[[#This Row],[DATE]],"mmm")</f>
        <v>May</v>
      </c>
      <c r="N1405" s="7">
        <f t="shared" si="65"/>
        <v>2022</v>
      </c>
      <c r="O1405" s="7">
        <f>IF(COUNTIF(B$4:$B1405,B1405)=1,1,0)</f>
        <v>1</v>
      </c>
      <c r="P1405" s="8" t="s">
        <v>2919</v>
      </c>
      <c r="Q1405" s="9"/>
    </row>
    <row r="1406" spans="1:17" x14ac:dyDescent="0.25">
      <c r="A1406" s="17">
        <v>44708</v>
      </c>
      <c r="B1406" s="11" t="s">
        <v>1169</v>
      </c>
      <c r="C1406" s="11" t="s">
        <v>2927</v>
      </c>
      <c r="D1406" s="7">
        <v>6</v>
      </c>
      <c r="E1406" s="12">
        <f t="shared" si="63"/>
        <v>500</v>
      </c>
      <c r="F1406" s="13">
        <f t="shared" si="64"/>
        <v>3000</v>
      </c>
      <c r="G1406" s="14">
        <f>Data_input!$F1406*IF(Data_input!$E1406&lt;3000,70%,60%)</f>
        <v>2100</v>
      </c>
      <c r="H1406" s="14">
        <f>Data_input!$F1406*10%</f>
        <v>300</v>
      </c>
      <c r="I1406" s="14">
        <f>Data_input!$F1406*10%</f>
        <v>300</v>
      </c>
      <c r="J1406" s="14">
        <f>SUM(Table1[[#This Row],[COGS]:[OPERATIONAL COST]])</f>
        <v>2700</v>
      </c>
      <c r="K1406" s="14">
        <f>Data_input!$F1406-Data_input!$G1406-Data_input!$H1406-Data_input!$I1406</f>
        <v>300</v>
      </c>
      <c r="L1406" s="15" t="s">
        <v>2944</v>
      </c>
      <c r="M1406" s="16" t="str">
        <f>TEXT(Table1[[#This Row],[DATE]],"mmm")</f>
        <v>May</v>
      </c>
      <c r="N1406" s="7">
        <f t="shared" si="65"/>
        <v>2022</v>
      </c>
      <c r="O1406" s="7">
        <f>IF(COUNTIF(B$4:$B1406,B1406)=1,1,0)</f>
        <v>1</v>
      </c>
      <c r="P1406" s="8" t="s">
        <v>2918</v>
      </c>
      <c r="Q1406" s="9"/>
    </row>
    <row r="1407" spans="1:17" x14ac:dyDescent="0.25">
      <c r="A1407" s="17">
        <v>44708</v>
      </c>
      <c r="B1407" s="11" t="s">
        <v>1170</v>
      </c>
      <c r="C1407" s="11" t="s">
        <v>2920</v>
      </c>
      <c r="D1407" s="7">
        <v>15</v>
      </c>
      <c r="E1407" s="12">
        <f t="shared" si="63"/>
        <v>1000</v>
      </c>
      <c r="F1407" s="13">
        <f t="shared" si="64"/>
        <v>15000</v>
      </c>
      <c r="G1407" s="14">
        <f>Data_input!$F1407*IF(Data_input!$E1407&lt;3000,70%,60%)</f>
        <v>10500</v>
      </c>
      <c r="H1407" s="14">
        <f>Data_input!$F1407*10%</f>
        <v>1500</v>
      </c>
      <c r="I1407" s="14">
        <f>Data_input!$F1407*10%</f>
        <v>1500</v>
      </c>
      <c r="J1407" s="14">
        <f>SUM(Table1[[#This Row],[COGS]:[OPERATIONAL COST]])</f>
        <v>13500</v>
      </c>
      <c r="K1407" s="14">
        <f>Data_input!$F1407-Data_input!$G1407-Data_input!$H1407-Data_input!$I1407</f>
        <v>1500</v>
      </c>
      <c r="L1407" s="8" t="s">
        <v>2946</v>
      </c>
      <c r="M1407" s="16" t="str">
        <f>TEXT(Table1[[#This Row],[DATE]],"mmm")</f>
        <v>May</v>
      </c>
      <c r="N1407" s="7">
        <f t="shared" si="65"/>
        <v>2022</v>
      </c>
      <c r="O1407" s="7">
        <f>IF(COUNTIF(B$4:$B1407,B1407)=1,1,0)</f>
        <v>1</v>
      </c>
      <c r="P1407" s="8" t="s">
        <v>2919</v>
      </c>
      <c r="Q1407" s="9"/>
    </row>
    <row r="1408" spans="1:17" x14ac:dyDescent="0.25">
      <c r="A1408" s="17">
        <v>44708</v>
      </c>
      <c r="B1408" s="11" t="s">
        <v>1171</v>
      </c>
      <c r="C1408" s="11" t="s">
        <v>2924</v>
      </c>
      <c r="D1408" s="7">
        <v>10</v>
      </c>
      <c r="E1408" s="12">
        <f t="shared" si="63"/>
        <v>3500</v>
      </c>
      <c r="F1408" s="13">
        <f t="shared" si="64"/>
        <v>35000</v>
      </c>
      <c r="G1408" s="14">
        <f>Data_input!$F1408*IF(Data_input!$E1408&lt;3000,70%,60%)</f>
        <v>21000</v>
      </c>
      <c r="H1408" s="14">
        <f>Data_input!$F1408*10%</f>
        <v>3500</v>
      </c>
      <c r="I1408" s="14">
        <f>Data_input!$F1408*10%</f>
        <v>3500</v>
      </c>
      <c r="J1408" s="14">
        <f>SUM(Table1[[#This Row],[COGS]:[OPERATIONAL COST]])</f>
        <v>28000</v>
      </c>
      <c r="K1408" s="14">
        <f>Data_input!$F1408-Data_input!$G1408-Data_input!$H1408-Data_input!$I1408</f>
        <v>7000</v>
      </c>
      <c r="L1408" s="15" t="s">
        <v>2947</v>
      </c>
      <c r="M1408" s="16" t="str">
        <f>TEXT(Table1[[#This Row],[DATE]],"mmm")</f>
        <v>May</v>
      </c>
      <c r="N1408" s="7">
        <f t="shared" si="65"/>
        <v>2022</v>
      </c>
      <c r="O1408" s="7">
        <f>IF(COUNTIF(B$4:$B1408,B1408)=1,1,0)</f>
        <v>1</v>
      </c>
      <c r="P1408" s="8" t="s">
        <v>2919</v>
      </c>
      <c r="Q1408" s="9"/>
    </row>
    <row r="1409" spans="1:17" x14ac:dyDescent="0.25">
      <c r="A1409" s="17">
        <v>44708</v>
      </c>
      <c r="B1409" s="11" t="s">
        <v>1172</v>
      </c>
      <c r="C1409" s="11" t="s">
        <v>2923</v>
      </c>
      <c r="D1409" s="7">
        <v>7</v>
      </c>
      <c r="E1409" s="12">
        <f t="shared" si="63"/>
        <v>2500</v>
      </c>
      <c r="F1409" s="13">
        <f t="shared" si="64"/>
        <v>17500</v>
      </c>
      <c r="G1409" s="14">
        <f>Data_input!$F1409*IF(Data_input!$E1409&lt;3000,70%,60%)</f>
        <v>12250</v>
      </c>
      <c r="H1409" s="14">
        <f>Data_input!$F1409*10%</f>
        <v>1750</v>
      </c>
      <c r="I1409" s="14">
        <f>Data_input!$F1409*10%</f>
        <v>1750</v>
      </c>
      <c r="J1409" s="14">
        <f>SUM(Table1[[#This Row],[COGS]:[OPERATIONAL COST]])</f>
        <v>15750</v>
      </c>
      <c r="K1409" s="14">
        <f>Data_input!$F1409-Data_input!$G1409-Data_input!$H1409-Data_input!$I1409</f>
        <v>1750</v>
      </c>
      <c r="L1409" s="8" t="s">
        <v>2946</v>
      </c>
      <c r="M1409" s="16" t="str">
        <f>TEXT(Table1[[#This Row],[DATE]],"mmm")</f>
        <v>May</v>
      </c>
      <c r="N1409" s="7">
        <f t="shared" si="65"/>
        <v>2022</v>
      </c>
      <c r="O1409" s="7">
        <f>IF(COUNTIF(B$4:$B1409,B1409)=1,1,0)</f>
        <v>1</v>
      </c>
      <c r="P1409" s="8" t="s">
        <v>2919</v>
      </c>
      <c r="Q1409" s="9"/>
    </row>
    <row r="1410" spans="1:17" x14ac:dyDescent="0.25">
      <c r="A1410" s="17">
        <v>44708</v>
      </c>
      <c r="B1410" s="11" t="s">
        <v>1173</v>
      </c>
      <c r="C1410" s="11" t="s">
        <v>2929</v>
      </c>
      <c r="D1410" s="7">
        <v>4</v>
      </c>
      <c r="E1410" s="12">
        <f t="shared" si="63"/>
        <v>3200</v>
      </c>
      <c r="F1410" s="13">
        <f t="shared" si="64"/>
        <v>12800</v>
      </c>
      <c r="G1410" s="14">
        <f>Data_input!$F1410*IF(Data_input!$E1410&lt;3000,70%,60%)</f>
        <v>7680</v>
      </c>
      <c r="H1410" s="14">
        <f>Data_input!$F1410*10%</f>
        <v>1280</v>
      </c>
      <c r="I1410" s="14">
        <f>Data_input!$F1410*10%</f>
        <v>1280</v>
      </c>
      <c r="J1410" s="14">
        <f>SUM(Table1[[#This Row],[COGS]:[OPERATIONAL COST]])</f>
        <v>10240</v>
      </c>
      <c r="K1410" s="14">
        <f>Data_input!$F1410-Data_input!$G1410-Data_input!$H1410-Data_input!$I1410</f>
        <v>2560</v>
      </c>
      <c r="L1410" s="15" t="s">
        <v>2945</v>
      </c>
      <c r="M1410" s="16" t="str">
        <f>TEXT(Table1[[#This Row],[DATE]],"mmm")</f>
        <v>May</v>
      </c>
      <c r="N1410" s="7">
        <f t="shared" si="65"/>
        <v>2022</v>
      </c>
      <c r="O1410" s="7">
        <f>IF(COUNTIF(B$4:$B1410,B1410)=1,1,0)</f>
        <v>1</v>
      </c>
      <c r="P1410" s="8" t="s">
        <v>2919</v>
      </c>
      <c r="Q1410" s="9"/>
    </row>
    <row r="1411" spans="1:17" x14ac:dyDescent="0.25">
      <c r="A1411" s="17">
        <v>44708</v>
      </c>
      <c r="B1411" s="11" t="s">
        <v>1173</v>
      </c>
      <c r="C1411" s="11" t="s">
        <v>2929</v>
      </c>
      <c r="D1411" s="7">
        <v>1</v>
      </c>
      <c r="E1411" s="12">
        <f t="shared" si="63"/>
        <v>3200</v>
      </c>
      <c r="F1411" s="13">
        <f t="shared" si="64"/>
        <v>3200</v>
      </c>
      <c r="G1411" s="14">
        <f>Data_input!$F1411*IF(Data_input!$E1411&lt;3000,70%,60%)</f>
        <v>1920</v>
      </c>
      <c r="H1411" s="14">
        <f>Data_input!$F1411*10%</f>
        <v>320</v>
      </c>
      <c r="I1411" s="14">
        <f>Data_input!$F1411*10%</f>
        <v>320</v>
      </c>
      <c r="J1411" s="14">
        <f>SUM(Table1[[#This Row],[COGS]:[OPERATIONAL COST]])</f>
        <v>2560</v>
      </c>
      <c r="K1411" s="14">
        <f>Data_input!$F1411-Data_input!$G1411-Data_input!$H1411-Data_input!$I1411</f>
        <v>640</v>
      </c>
      <c r="L1411" s="8" t="s">
        <v>2945</v>
      </c>
      <c r="M1411" s="16" t="str">
        <f>TEXT(Table1[[#This Row],[DATE]],"mmm")</f>
        <v>May</v>
      </c>
      <c r="N1411" s="7">
        <f t="shared" si="65"/>
        <v>2022</v>
      </c>
      <c r="O1411" s="7">
        <f>IF(COUNTIF(B$4:$B1411,B1411)=1,1,0)</f>
        <v>0</v>
      </c>
      <c r="P1411" s="8" t="s">
        <v>2919</v>
      </c>
      <c r="Q1411" s="9"/>
    </row>
    <row r="1412" spans="1:17" x14ac:dyDescent="0.25">
      <c r="A1412" s="17">
        <v>44708</v>
      </c>
      <c r="B1412" s="11" t="s">
        <v>1173</v>
      </c>
      <c r="C1412" s="11" t="s">
        <v>2924</v>
      </c>
      <c r="D1412" s="7">
        <v>5</v>
      </c>
      <c r="E1412" s="12">
        <f t="shared" ref="E1412:E1475" si="66">VLOOKUP(C1412,$R$4:$S$12,2,FALSE)</f>
        <v>3500</v>
      </c>
      <c r="F1412" s="13">
        <f t="shared" ref="F1412:F1475" si="67">D1412*E1412</f>
        <v>17500</v>
      </c>
      <c r="G1412" s="14">
        <f>Data_input!$F1412*IF(Data_input!$E1412&lt;3000,70%,60%)</f>
        <v>10500</v>
      </c>
      <c r="H1412" s="14">
        <f>Data_input!$F1412*10%</f>
        <v>1750</v>
      </c>
      <c r="I1412" s="14">
        <f>Data_input!$F1412*10%</f>
        <v>1750</v>
      </c>
      <c r="J1412" s="14">
        <f>SUM(Table1[[#This Row],[COGS]:[OPERATIONAL COST]])</f>
        <v>14000</v>
      </c>
      <c r="K1412" s="14">
        <f>Data_input!$F1412-Data_input!$G1412-Data_input!$H1412-Data_input!$I1412</f>
        <v>3500</v>
      </c>
      <c r="L1412" s="15" t="s">
        <v>2945</v>
      </c>
      <c r="M1412" s="16" t="str">
        <f>TEXT(Table1[[#This Row],[DATE]],"mmm")</f>
        <v>May</v>
      </c>
      <c r="N1412" s="7">
        <f t="shared" ref="N1412:N1475" si="68">YEAR(A1412)</f>
        <v>2022</v>
      </c>
      <c r="O1412" s="7">
        <f>IF(COUNTIF(B$4:$B1412,B1412)=1,1,0)</f>
        <v>0</v>
      </c>
      <c r="P1412" s="8" t="s">
        <v>2919</v>
      </c>
      <c r="Q1412" s="9"/>
    </row>
    <row r="1413" spans="1:17" x14ac:dyDescent="0.25">
      <c r="A1413" s="17">
        <v>44709</v>
      </c>
      <c r="B1413" s="11" t="s">
        <v>1174</v>
      </c>
      <c r="C1413" s="11" t="s">
        <v>2927</v>
      </c>
      <c r="D1413" s="7">
        <v>1</v>
      </c>
      <c r="E1413" s="12">
        <f t="shared" si="66"/>
        <v>500</v>
      </c>
      <c r="F1413" s="13">
        <f t="shared" si="67"/>
        <v>500</v>
      </c>
      <c r="G1413" s="14">
        <f>Data_input!$F1413*IF(Data_input!$E1413&lt;3000,70%,60%)</f>
        <v>350</v>
      </c>
      <c r="H1413" s="14">
        <f>Data_input!$F1413*10%</f>
        <v>50</v>
      </c>
      <c r="I1413" s="14">
        <f>Data_input!$F1413*10%</f>
        <v>50</v>
      </c>
      <c r="J1413" s="14">
        <f>SUM(Table1[[#This Row],[COGS]:[OPERATIONAL COST]])</f>
        <v>450</v>
      </c>
      <c r="K1413" s="14">
        <f>Data_input!$F1413-Data_input!$G1413-Data_input!$H1413-Data_input!$I1413</f>
        <v>50</v>
      </c>
      <c r="L1413" s="8" t="s">
        <v>2948</v>
      </c>
      <c r="M1413" s="16" t="str">
        <f>TEXT(Table1[[#This Row],[DATE]],"mmm")</f>
        <v>May</v>
      </c>
      <c r="N1413" s="7">
        <f t="shared" si="68"/>
        <v>2022</v>
      </c>
      <c r="O1413" s="7">
        <f>IF(COUNTIF(B$4:$B1413,B1413)=1,1,0)</f>
        <v>1</v>
      </c>
      <c r="P1413" s="8" t="s">
        <v>2918</v>
      </c>
      <c r="Q1413" s="9"/>
    </row>
    <row r="1414" spans="1:17" x14ac:dyDescent="0.25">
      <c r="A1414" s="17">
        <v>44709</v>
      </c>
      <c r="B1414" s="11" t="s">
        <v>1175</v>
      </c>
      <c r="C1414" s="11" t="s">
        <v>2923</v>
      </c>
      <c r="D1414" s="7">
        <v>1</v>
      </c>
      <c r="E1414" s="12">
        <f t="shared" si="66"/>
        <v>2500</v>
      </c>
      <c r="F1414" s="13">
        <f t="shared" si="67"/>
        <v>2500</v>
      </c>
      <c r="G1414" s="14">
        <f>Data_input!$F1414*IF(Data_input!$E1414&lt;3000,70%,60%)</f>
        <v>1750</v>
      </c>
      <c r="H1414" s="14">
        <f>Data_input!$F1414*10%</f>
        <v>250</v>
      </c>
      <c r="I1414" s="14">
        <f>Data_input!$F1414*10%</f>
        <v>250</v>
      </c>
      <c r="J1414" s="14">
        <f>SUM(Table1[[#This Row],[COGS]:[OPERATIONAL COST]])</f>
        <v>2250</v>
      </c>
      <c r="K1414" s="14">
        <f>Data_input!$F1414-Data_input!$G1414-Data_input!$H1414-Data_input!$I1414</f>
        <v>250</v>
      </c>
      <c r="L1414" s="15" t="s">
        <v>2944</v>
      </c>
      <c r="M1414" s="16" t="str">
        <f>TEXT(Table1[[#This Row],[DATE]],"mmm")</f>
        <v>May</v>
      </c>
      <c r="N1414" s="7">
        <f t="shared" si="68"/>
        <v>2022</v>
      </c>
      <c r="O1414" s="7">
        <f>IF(COUNTIF(B$4:$B1414,B1414)=1,1,0)</f>
        <v>1</v>
      </c>
      <c r="P1414" s="8" t="s">
        <v>2919</v>
      </c>
      <c r="Q1414" s="9"/>
    </row>
    <row r="1415" spans="1:17" x14ac:dyDescent="0.25">
      <c r="A1415" s="17">
        <v>44709</v>
      </c>
      <c r="B1415" s="11" t="s">
        <v>1176</v>
      </c>
      <c r="C1415" s="11" t="s">
        <v>2925</v>
      </c>
      <c r="D1415" s="7">
        <v>1</v>
      </c>
      <c r="E1415" s="12">
        <f t="shared" si="66"/>
        <v>1200</v>
      </c>
      <c r="F1415" s="13">
        <f t="shared" si="67"/>
        <v>1200</v>
      </c>
      <c r="G1415" s="14">
        <f>Data_input!$F1415*IF(Data_input!$E1415&lt;3000,70%,60%)</f>
        <v>840</v>
      </c>
      <c r="H1415" s="14">
        <f>Data_input!$F1415*10%</f>
        <v>120</v>
      </c>
      <c r="I1415" s="14">
        <f>Data_input!$F1415*10%</f>
        <v>120</v>
      </c>
      <c r="J1415" s="14">
        <f>SUM(Table1[[#This Row],[COGS]:[OPERATIONAL COST]])</f>
        <v>1080</v>
      </c>
      <c r="K1415" s="14">
        <f>Data_input!$F1415-Data_input!$G1415-Data_input!$H1415-Data_input!$I1415</f>
        <v>120</v>
      </c>
      <c r="L1415" s="8" t="s">
        <v>2945</v>
      </c>
      <c r="M1415" s="16" t="str">
        <f>TEXT(Table1[[#This Row],[DATE]],"mmm")</f>
        <v>May</v>
      </c>
      <c r="N1415" s="7">
        <f t="shared" si="68"/>
        <v>2022</v>
      </c>
      <c r="O1415" s="7">
        <f>IF(COUNTIF(B$4:$B1415,B1415)=1,1,0)</f>
        <v>1</v>
      </c>
      <c r="P1415" s="8" t="s">
        <v>2918</v>
      </c>
      <c r="Q1415" s="9"/>
    </row>
    <row r="1416" spans="1:17" x14ac:dyDescent="0.25">
      <c r="A1416" s="17">
        <v>44709</v>
      </c>
      <c r="B1416" s="11" t="s">
        <v>1177</v>
      </c>
      <c r="C1416" s="11" t="s">
        <v>2920</v>
      </c>
      <c r="D1416" s="7">
        <v>1</v>
      </c>
      <c r="E1416" s="12">
        <f t="shared" si="66"/>
        <v>1000</v>
      </c>
      <c r="F1416" s="13">
        <f t="shared" si="67"/>
        <v>1000</v>
      </c>
      <c r="G1416" s="14">
        <f>Data_input!$F1416*IF(Data_input!$E1416&lt;3000,70%,60%)</f>
        <v>700</v>
      </c>
      <c r="H1416" s="14">
        <f>Data_input!$F1416*10%</f>
        <v>100</v>
      </c>
      <c r="I1416" s="14">
        <f>Data_input!$F1416*10%</f>
        <v>100</v>
      </c>
      <c r="J1416" s="14">
        <f>SUM(Table1[[#This Row],[COGS]:[OPERATIONAL COST]])</f>
        <v>900</v>
      </c>
      <c r="K1416" s="14">
        <f>Data_input!$F1416-Data_input!$G1416-Data_input!$H1416-Data_input!$I1416</f>
        <v>100</v>
      </c>
      <c r="L1416" s="15" t="s">
        <v>2943</v>
      </c>
      <c r="M1416" s="16" t="str">
        <f>TEXT(Table1[[#This Row],[DATE]],"mmm")</f>
        <v>May</v>
      </c>
      <c r="N1416" s="7">
        <f t="shared" si="68"/>
        <v>2022</v>
      </c>
      <c r="O1416" s="7">
        <f>IF(COUNTIF(B$4:$B1416,B1416)=1,1,0)</f>
        <v>1</v>
      </c>
      <c r="P1416" s="8" t="s">
        <v>2919</v>
      </c>
      <c r="Q1416" s="9"/>
    </row>
    <row r="1417" spans="1:17" x14ac:dyDescent="0.25">
      <c r="A1417" s="17">
        <v>44709</v>
      </c>
      <c r="B1417" s="11" t="s">
        <v>1178</v>
      </c>
      <c r="C1417" s="11" t="s">
        <v>2930</v>
      </c>
      <c r="D1417" s="7">
        <v>1</v>
      </c>
      <c r="E1417" s="12">
        <f t="shared" si="66"/>
        <v>4000</v>
      </c>
      <c r="F1417" s="13">
        <f t="shared" si="67"/>
        <v>4000</v>
      </c>
      <c r="G1417" s="14">
        <f>Data_input!$F1417*IF(Data_input!$E1417&lt;3000,70%,60%)</f>
        <v>2400</v>
      </c>
      <c r="H1417" s="14">
        <f>Data_input!$F1417*10%</f>
        <v>400</v>
      </c>
      <c r="I1417" s="14">
        <f>Data_input!$F1417*10%</f>
        <v>400</v>
      </c>
      <c r="J1417" s="14">
        <f>SUM(Table1[[#This Row],[COGS]:[OPERATIONAL COST]])</f>
        <v>3200</v>
      </c>
      <c r="K1417" s="14">
        <f>Data_input!$F1417-Data_input!$G1417-Data_input!$H1417-Data_input!$I1417</f>
        <v>800</v>
      </c>
      <c r="L1417" s="8" t="s">
        <v>2948</v>
      </c>
      <c r="M1417" s="16" t="str">
        <f>TEXT(Table1[[#This Row],[DATE]],"mmm")</f>
        <v>May</v>
      </c>
      <c r="N1417" s="7">
        <f t="shared" si="68"/>
        <v>2022</v>
      </c>
      <c r="O1417" s="7">
        <f>IF(COUNTIF(B$4:$B1417,B1417)=1,1,0)</f>
        <v>1</v>
      </c>
      <c r="P1417" s="8" t="s">
        <v>2919</v>
      </c>
      <c r="Q1417" s="9"/>
    </row>
    <row r="1418" spans="1:17" x14ac:dyDescent="0.25">
      <c r="A1418" s="17">
        <v>44709</v>
      </c>
      <c r="B1418" s="11" t="s">
        <v>1179</v>
      </c>
      <c r="C1418" s="11" t="s">
        <v>2923</v>
      </c>
      <c r="D1418" s="7">
        <v>1</v>
      </c>
      <c r="E1418" s="12">
        <f t="shared" si="66"/>
        <v>2500</v>
      </c>
      <c r="F1418" s="13">
        <f t="shared" si="67"/>
        <v>2500</v>
      </c>
      <c r="G1418" s="14">
        <f>Data_input!$F1418*IF(Data_input!$E1418&lt;3000,70%,60%)</f>
        <v>1750</v>
      </c>
      <c r="H1418" s="14">
        <f>Data_input!$F1418*10%</f>
        <v>250</v>
      </c>
      <c r="I1418" s="14">
        <f>Data_input!$F1418*10%</f>
        <v>250</v>
      </c>
      <c r="J1418" s="14">
        <f>SUM(Table1[[#This Row],[COGS]:[OPERATIONAL COST]])</f>
        <v>2250</v>
      </c>
      <c r="K1418" s="14">
        <f>Data_input!$F1418-Data_input!$G1418-Data_input!$H1418-Data_input!$I1418</f>
        <v>250</v>
      </c>
      <c r="L1418" s="15" t="s">
        <v>2944</v>
      </c>
      <c r="M1418" s="16" t="str">
        <f>TEXT(Table1[[#This Row],[DATE]],"mmm")</f>
        <v>May</v>
      </c>
      <c r="N1418" s="7">
        <f t="shared" si="68"/>
        <v>2022</v>
      </c>
      <c r="O1418" s="7">
        <f>IF(COUNTIF(B$4:$B1418,B1418)=1,1,0)</f>
        <v>1</v>
      </c>
      <c r="P1418" s="8" t="s">
        <v>2918</v>
      </c>
      <c r="Q1418" s="9"/>
    </row>
    <row r="1419" spans="1:17" x14ac:dyDescent="0.25">
      <c r="A1419" s="17">
        <v>44709</v>
      </c>
      <c r="B1419" s="11" t="s">
        <v>1180</v>
      </c>
      <c r="C1419" s="11" t="s">
        <v>2924</v>
      </c>
      <c r="D1419" s="7">
        <v>3</v>
      </c>
      <c r="E1419" s="12">
        <f t="shared" si="66"/>
        <v>3500</v>
      </c>
      <c r="F1419" s="13">
        <f t="shared" si="67"/>
        <v>10500</v>
      </c>
      <c r="G1419" s="14">
        <f>Data_input!$F1419*IF(Data_input!$E1419&lt;3000,70%,60%)</f>
        <v>6300</v>
      </c>
      <c r="H1419" s="14">
        <f>Data_input!$F1419*10%</f>
        <v>1050</v>
      </c>
      <c r="I1419" s="14">
        <f>Data_input!$F1419*10%</f>
        <v>1050</v>
      </c>
      <c r="J1419" s="14">
        <f>SUM(Table1[[#This Row],[COGS]:[OPERATIONAL COST]])</f>
        <v>8400</v>
      </c>
      <c r="K1419" s="14">
        <f>Data_input!$F1419-Data_input!$G1419-Data_input!$H1419-Data_input!$I1419</f>
        <v>2100</v>
      </c>
      <c r="L1419" s="8" t="s">
        <v>2946</v>
      </c>
      <c r="M1419" s="16" t="str">
        <f>TEXT(Table1[[#This Row],[DATE]],"mmm")</f>
        <v>May</v>
      </c>
      <c r="N1419" s="7">
        <f t="shared" si="68"/>
        <v>2022</v>
      </c>
      <c r="O1419" s="7">
        <f>IF(COUNTIF(B$4:$B1419,B1419)=1,1,0)</f>
        <v>1</v>
      </c>
      <c r="P1419" s="8" t="s">
        <v>2919</v>
      </c>
      <c r="Q1419" s="9"/>
    </row>
    <row r="1420" spans="1:17" x14ac:dyDescent="0.25">
      <c r="A1420" s="17">
        <v>44709</v>
      </c>
      <c r="B1420" s="11" t="s">
        <v>1181</v>
      </c>
      <c r="C1420" s="11" t="s">
        <v>2928</v>
      </c>
      <c r="D1420" s="7">
        <v>5</v>
      </c>
      <c r="E1420" s="12">
        <f t="shared" si="66"/>
        <v>1000</v>
      </c>
      <c r="F1420" s="13">
        <f t="shared" si="67"/>
        <v>5000</v>
      </c>
      <c r="G1420" s="14">
        <f>Data_input!$F1420*IF(Data_input!$E1420&lt;3000,70%,60%)</f>
        <v>3500</v>
      </c>
      <c r="H1420" s="14">
        <f>Data_input!$F1420*10%</f>
        <v>500</v>
      </c>
      <c r="I1420" s="14">
        <f>Data_input!$F1420*10%</f>
        <v>500</v>
      </c>
      <c r="J1420" s="14">
        <f>SUM(Table1[[#This Row],[COGS]:[OPERATIONAL COST]])</f>
        <v>4500</v>
      </c>
      <c r="K1420" s="14">
        <f>Data_input!$F1420-Data_input!$G1420-Data_input!$H1420-Data_input!$I1420</f>
        <v>500</v>
      </c>
      <c r="L1420" s="15" t="s">
        <v>2947</v>
      </c>
      <c r="M1420" s="16" t="str">
        <f>TEXT(Table1[[#This Row],[DATE]],"mmm")</f>
        <v>May</v>
      </c>
      <c r="N1420" s="7">
        <f t="shared" si="68"/>
        <v>2022</v>
      </c>
      <c r="O1420" s="7">
        <f>IF(COUNTIF(B$4:$B1420,B1420)=1,1,0)</f>
        <v>1</v>
      </c>
      <c r="P1420" s="8" t="s">
        <v>2919</v>
      </c>
      <c r="Q1420" s="9"/>
    </row>
    <row r="1421" spans="1:17" x14ac:dyDescent="0.25">
      <c r="A1421" s="17">
        <v>44710</v>
      </c>
      <c r="B1421" s="11" t="s">
        <v>1182</v>
      </c>
      <c r="C1421" s="11" t="s">
        <v>2920</v>
      </c>
      <c r="D1421" s="7">
        <v>1</v>
      </c>
      <c r="E1421" s="12">
        <f t="shared" si="66"/>
        <v>1000</v>
      </c>
      <c r="F1421" s="13">
        <f t="shared" si="67"/>
        <v>1000</v>
      </c>
      <c r="G1421" s="14">
        <f>Data_input!$F1421*IF(Data_input!$E1421&lt;3000,70%,60%)</f>
        <v>700</v>
      </c>
      <c r="H1421" s="14">
        <f>Data_input!$F1421*10%</f>
        <v>100</v>
      </c>
      <c r="I1421" s="14">
        <f>Data_input!$F1421*10%</f>
        <v>100</v>
      </c>
      <c r="J1421" s="14">
        <f>SUM(Table1[[#This Row],[COGS]:[OPERATIONAL COST]])</f>
        <v>900</v>
      </c>
      <c r="K1421" s="14">
        <f>Data_input!$F1421-Data_input!$G1421-Data_input!$H1421-Data_input!$I1421</f>
        <v>100</v>
      </c>
      <c r="L1421" s="8" t="s">
        <v>2945</v>
      </c>
      <c r="M1421" s="16" t="str">
        <f>TEXT(Table1[[#This Row],[DATE]],"mmm")</f>
        <v>May</v>
      </c>
      <c r="N1421" s="7">
        <f t="shared" si="68"/>
        <v>2022</v>
      </c>
      <c r="O1421" s="7">
        <f>IF(COUNTIF(B$4:$B1421,B1421)=1,1,0)</f>
        <v>1</v>
      </c>
      <c r="P1421" s="8" t="s">
        <v>2919</v>
      </c>
      <c r="Q1421" s="9"/>
    </row>
    <row r="1422" spans="1:17" x14ac:dyDescent="0.25">
      <c r="A1422" s="17">
        <v>44710</v>
      </c>
      <c r="B1422" s="11" t="s">
        <v>1183</v>
      </c>
      <c r="C1422" s="11" t="s">
        <v>2923</v>
      </c>
      <c r="D1422" s="7">
        <v>1</v>
      </c>
      <c r="E1422" s="12">
        <f t="shared" si="66"/>
        <v>2500</v>
      </c>
      <c r="F1422" s="13">
        <f t="shared" si="67"/>
        <v>2500</v>
      </c>
      <c r="G1422" s="14">
        <f>Data_input!$F1422*IF(Data_input!$E1422&lt;3000,70%,60%)</f>
        <v>1750</v>
      </c>
      <c r="H1422" s="14">
        <f>Data_input!$F1422*10%</f>
        <v>250</v>
      </c>
      <c r="I1422" s="14">
        <f>Data_input!$F1422*10%</f>
        <v>250</v>
      </c>
      <c r="J1422" s="14">
        <f>SUM(Table1[[#This Row],[COGS]:[OPERATIONAL COST]])</f>
        <v>2250</v>
      </c>
      <c r="K1422" s="14">
        <f>Data_input!$F1422-Data_input!$G1422-Data_input!$H1422-Data_input!$I1422</f>
        <v>250</v>
      </c>
      <c r="L1422" s="15" t="s">
        <v>2943</v>
      </c>
      <c r="M1422" s="16" t="str">
        <f>TEXT(Table1[[#This Row],[DATE]],"mmm")</f>
        <v>May</v>
      </c>
      <c r="N1422" s="7">
        <f t="shared" si="68"/>
        <v>2022</v>
      </c>
      <c r="O1422" s="7">
        <f>IF(COUNTIF(B$4:$B1422,B1422)=1,1,0)</f>
        <v>1</v>
      </c>
      <c r="P1422" s="8" t="s">
        <v>2918</v>
      </c>
      <c r="Q1422" s="9"/>
    </row>
    <row r="1423" spans="1:17" x14ac:dyDescent="0.25">
      <c r="A1423" s="17">
        <v>44710</v>
      </c>
      <c r="B1423" s="11" t="s">
        <v>1184</v>
      </c>
      <c r="C1423" s="11" t="s">
        <v>2920</v>
      </c>
      <c r="D1423" s="7">
        <v>3</v>
      </c>
      <c r="E1423" s="12">
        <f t="shared" si="66"/>
        <v>1000</v>
      </c>
      <c r="F1423" s="13">
        <f t="shared" si="67"/>
        <v>3000</v>
      </c>
      <c r="G1423" s="14">
        <f>Data_input!$F1423*IF(Data_input!$E1423&lt;3000,70%,60%)</f>
        <v>2100</v>
      </c>
      <c r="H1423" s="14">
        <f>Data_input!$F1423*10%</f>
        <v>300</v>
      </c>
      <c r="I1423" s="14">
        <f>Data_input!$F1423*10%</f>
        <v>300</v>
      </c>
      <c r="J1423" s="14">
        <f>SUM(Table1[[#This Row],[COGS]:[OPERATIONAL COST]])</f>
        <v>2700</v>
      </c>
      <c r="K1423" s="14">
        <f>Data_input!$F1423-Data_input!$G1423-Data_input!$H1423-Data_input!$I1423</f>
        <v>300</v>
      </c>
      <c r="L1423" s="8" t="s">
        <v>2948</v>
      </c>
      <c r="M1423" s="16" t="str">
        <f>TEXT(Table1[[#This Row],[DATE]],"mmm")</f>
        <v>May</v>
      </c>
      <c r="N1423" s="7">
        <f t="shared" si="68"/>
        <v>2022</v>
      </c>
      <c r="O1423" s="7">
        <f>IF(COUNTIF(B$4:$B1423,B1423)=1,1,0)</f>
        <v>1</v>
      </c>
      <c r="P1423" s="8" t="s">
        <v>2919</v>
      </c>
      <c r="Q1423" s="9"/>
    </row>
    <row r="1424" spans="1:17" x14ac:dyDescent="0.25">
      <c r="A1424" s="17">
        <v>44710</v>
      </c>
      <c r="B1424" s="11" t="s">
        <v>1185</v>
      </c>
      <c r="C1424" s="11" t="s">
        <v>2920</v>
      </c>
      <c r="D1424" s="7">
        <v>2</v>
      </c>
      <c r="E1424" s="12">
        <f t="shared" si="66"/>
        <v>1000</v>
      </c>
      <c r="F1424" s="13">
        <f t="shared" si="67"/>
        <v>2000</v>
      </c>
      <c r="G1424" s="14">
        <f>Data_input!$F1424*IF(Data_input!$E1424&lt;3000,70%,60%)</f>
        <v>1400</v>
      </c>
      <c r="H1424" s="14">
        <f>Data_input!$F1424*10%</f>
        <v>200</v>
      </c>
      <c r="I1424" s="14">
        <f>Data_input!$F1424*10%</f>
        <v>200</v>
      </c>
      <c r="J1424" s="14">
        <f>SUM(Table1[[#This Row],[COGS]:[OPERATIONAL COST]])</f>
        <v>1800</v>
      </c>
      <c r="K1424" s="14">
        <f>Data_input!$F1424-Data_input!$G1424-Data_input!$H1424-Data_input!$I1424</f>
        <v>200</v>
      </c>
      <c r="L1424" s="15" t="s">
        <v>2944</v>
      </c>
      <c r="M1424" s="16" t="str">
        <f>TEXT(Table1[[#This Row],[DATE]],"mmm")</f>
        <v>May</v>
      </c>
      <c r="N1424" s="7">
        <f t="shared" si="68"/>
        <v>2022</v>
      </c>
      <c r="O1424" s="7">
        <f>IF(COUNTIF(B$4:$B1424,B1424)=1,1,0)</f>
        <v>1</v>
      </c>
      <c r="P1424" s="8" t="s">
        <v>2919</v>
      </c>
      <c r="Q1424" s="9"/>
    </row>
    <row r="1425" spans="1:17" x14ac:dyDescent="0.25">
      <c r="A1425" s="17">
        <v>44710</v>
      </c>
      <c r="B1425" s="11" t="s">
        <v>1186</v>
      </c>
      <c r="C1425" s="11" t="s">
        <v>2923</v>
      </c>
      <c r="D1425" s="7">
        <v>1</v>
      </c>
      <c r="E1425" s="12">
        <f t="shared" si="66"/>
        <v>2500</v>
      </c>
      <c r="F1425" s="13">
        <f t="shared" si="67"/>
        <v>2500</v>
      </c>
      <c r="G1425" s="14">
        <f>Data_input!$F1425*IF(Data_input!$E1425&lt;3000,70%,60%)</f>
        <v>1750</v>
      </c>
      <c r="H1425" s="14">
        <f>Data_input!$F1425*10%</f>
        <v>250</v>
      </c>
      <c r="I1425" s="14">
        <f>Data_input!$F1425*10%</f>
        <v>250</v>
      </c>
      <c r="J1425" s="14">
        <f>SUM(Table1[[#This Row],[COGS]:[OPERATIONAL COST]])</f>
        <v>2250</v>
      </c>
      <c r="K1425" s="14">
        <f>Data_input!$F1425-Data_input!$G1425-Data_input!$H1425-Data_input!$I1425</f>
        <v>250</v>
      </c>
      <c r="L1425" s="8" t="s">
        <v>2946</v>
      </c>
      <c r="M1425" s="16" t="str">
        <f>TEXT(Table1[[#This Row],[DATE]],"mmm")</f>
        <v>May</v>
      </c>
      <c r="N1425" s="7">
        <f t="shared" si="68"/>
        <v>2022</v>
      </c>
      <c r="O1425" s="7">
        <f>IF(COUNTIF(B$4:$B1425,B1425)=1,1,0)</f>
        <v>1</v>
      </c>
      <c r="P1425" s="8" t="s">
        <v>2919</v>
      </c>
      <c r="Q1425" s="9"/>
    </row>
    <row r="1426" spans="1:17" x14ac:dyDescent="0.25">
      <c r="A1426" s="17">
        <v>44710</v>
      </c>
      <c r="B1426" s="11" t="s">
        <v>1187</v>
      </c>
      <c r="C1426" s="11" t="s">
        <v>2924</v>
      </c>
      <c r="D1426" s="7">
        <v>4</v>
      </c>
      <c r="E1426" s="12">
        <f t="shared" si="66"/>
        <v>3500</v>
      </c>
      <c r="F1426" s="13">
        <f t="shared" si="67"/>
        <v>14000</v>
      </c>
      <c r="G1426" s="14">
        <f>Data_input!$F1426*IF(Data_input!$E1426&lt;3000,70%,60%)</f>
        <v>8400</v>
      </c>
      <c r="H1426" s="14">
        <f>Data_input!$F1426*10%</f>
        <v>1400</v>
      </c>
      <c r="I1426" s="14">
        <f>Data_input!$F1426*10%</f>
        <v>1400</v>
      </c>
      <c r="J1426" s="14">
        <f>SUM(Table1[[#This Row],[COGS]:[OPERATIONAL COST]])</f>
        <v>11200</v>
      </c>
      <c r="K1426" s="14">
        <f>Data_input!$F1426-Data_input!$G1426-Data_input!$H1426-Data_input!$I1426</f>
        <v>2800</v>
      </c>
      <c r="L1426" s="15" t="s">
        <v>2947</v>
      </c>
      <c r="M1426" s="16" t="str">
        <f>TEXT(Table1[[#This Row],[DATE]],"mmm")</f>
        <v>May</v>
      </c>
      <c r="N1426" s="7">
        <f t="shared" si="68"/>
        <v>2022</v>
      </c>
      <c r="O1426" s="7">
        <f>IF(COUNTIF(B$4:$B1426,B1426)=1,1,0)</f>
        <v>1</v>
      </c>
      <c r="P1426" s="8" t="s">
        <v>2919</v>
      </c>
      <c r="Q1426" s="9"/>
    </row>
    <row r="1427" spans="1:17" x14ac:dyDescent="0.25">
      <c r="A1427" s="17">
        <v>44710</v>
      </c>
      <c r="B1427" s="11" t="s">
        <v>1188</v>
      </c>
      <c r="C1427" s="11" t="s">
        <v>2925</v>
      </c>
      <c r="D1427" s="7">
        <v>2</v>
      </c>
      <c r="E1427" s="12">
        <f t="shared" si="66"/>
        <v>1200</v>
      </c>
      <c r="F1427" s="13">
        <f t="shared" si="67"/>
        <v>2400</v>
      </c>
      <c r="G1427" s="14">
        <f>Data_input!$F1427*IF(Data_input!$E1427&lt;3000,70%,60%)</f>
        <v>1680</v>
      </c>
      <c r="H1427" s="14">
        <f>Data_input!$F1427*10%</f>
        <v>240</v>
      </c>
      <c r="I1427" s="14">
        <f>Data_input!$F1427*10%</f>
        <v>240</v>
      </c>
      <c r="J1427" s="14">
        <f>SUM(Table1[[#This Row],[COGS]:[OPERATIONAL COST]])</f>
        <v>2160</v>
      </c>
      <c r="K1427" s="14">
        <f>Data_input!$F1427-Data_input!$G1427-Data_input!$H1427-Data_input!$I1427</f>
        <v>240</v>
      </c>
      <c r="L1427" s="8" t="s">
        <v>2948</v>
      </c>
      <c r="M1427" s="16" t="str">
        <f>TEXT(Table1[[#This Row],[DATE]],"mmm")</f>
        <v>May</v>
      </c>
      <c r="N1427" s="7">
        <f t="shared" si="68"/>
        <v>2022</v>
      </c>
      <c r="O1427" s="7">
        <f>IF(COUNTIF(B$4:$B1427,B1427)=1,1,0)</f>
        <v>1</v>
      </c>
      <c r="P1427" s="8" t="s">
        <v>2919</v>
      </c>
      <c r="Q1427" s="9"/>
    </row>
    <row r="1428" spans="1:17" x14ac:dyDescent="0.25">
      <c r="A1428" s="17">
        <v>44710</v>
      </c>
      <c r="B1428" s="11" t="s">
        <v>1189</v>
      </c>
      <c r="C1428" s="11" t="s">
        <v>2926</v>
      </c>
      <c r="D1428" s="7">
        <v>4</v>
      </c>
      <c r="E1428" s="12">
        <f t="shared" si="66"/>
        <v>450</v>
      </c>
      <c r="F1428" s="13">
        <f t="shared" si="67"/>
        <v>1800</v>
      </c>
      <c r="G1428" s="14">
        <f>Data_input!$F1428*IF(Data_input!$E1428&lt;3000,70%,60%)</f>
        <v>1260</v>
      </c>
      <c r="H1428" s="14">
        <f>Data_input!$F1428*10%</f>
        <v>180</v>
      </c>
      <c r="I1428" s="14">
        <f>Data_input!$F1428*10%</f>
        <v>180</v>
      </c>
      <c r="J1428" s="14">
        <f>SUM(Table1[[#This Row],[COGS]:[OPERATIONAL COST]])</f>
        <v>1620</v>
      </c>
      <c r="K1428" s="14">
        <f>Data_input!$F1428-Data_input!$G1428-Data_input!$H1428-Data_input!$I1428</f>
        <v>180</v>
      </c>
      <c r="L1428" s="15" t="s">
        <v>2944</v>
      </c>
      <c r="M1428" s="16" t="str">
        <f>TEXT(Table1[[#This Row],[DATE]],"mmm")</f>
        <v>May</v>
      </c>
      <c r="N1428" s="7">
        <f t="shared" si="68"/>
        <v>2022</v>
      </c>
      <c r="O1428" s="7">
        <f>IF(COUNTIF(B$4:$B1428,B1428)=1,1,0)</f>
        <v>1</v>
      </c>
      <c r="P1428" s="8" t="s">
        <v>2919</v>
      </c>
      <c r="Q1428" s="9"/>
    </row>
    <row r="1429" spans="1:17" x14ac:dyDescent="0.25">
      <c r="A1429" s="17">
        <v>44710</v>
      </c>
      <c r="B1429" s="11" t="s">
        <v>1189</v>
      </c>
      <c r="C1429" s="11" t="s">
        <v>2927</v>
      </c>
      <c r="D1429" s="7">
        <v>3</v>
      </c>
      <c r="E1429" s="12">
        <f t="shared" si="66"/>
        <v>500</v>
      </c>
      <c r="F1429" s="13">
        <f t="shared" si="67"/>
        <v>1500</v>
      </c>
      <c r="G1429" s="14">
        <f>Data_input!$F1429*IF(Data_input!$E1429&lt;3000,70%,60%)</f>
        <v>1050</v>
      </c>
      <c r="H1429" s="14">
        <f>Data_input!$F1429*10%</f>
        <v>150</v>
      </c>
      <c r="I1429" s="14">
        <f>Data_input!$F1429*10%</f>
        <v>150</v>
      </c>
      <c r="J1429" s="14">
        <f>SUM(Table1[[#This Row],[COGS]:[OPERATIONAL COST]])</f>
        <v>1350</v>
      </c>
      <c r="K1429" s="14">
        <f>Data_input!$F1429-Data_input!$G1429-Data_input!$H1429-Data_input!$I1429</f>
        <v>150</v>
      </c>
      <c r="L1429" s="8" t="s">
        <v>2944</v>
      </c>
      <c r="M1429" s="16" t="str">
        <f>TEXT(Table1[[#This Row],[DATE]],"mmm")</f>
        <v>May</v>
      </c>
      <c r="N1429" s="7">
        <f t="shared" si="68"/>
        <v>2022</v>
      </c>
      <c r="O1429" s="7">
        <f>IF(COUNTIF(B$4:$B1429,B1429)=1,1,0)</f>
        <v>0</v>
      </c>
      <c r="P1429" s="8" t="s">
        <v>2919</v>
      </c>
      <c r="Q1429" s="9"/>
    </row>
    <row r="1430" spans="1:17" x14ac:dyDescent="0.25">
      <c r="A1430" s="17">
        <v>44710</v>
      </c>
      <c r="B1430" s="11" t="s">
        <v>1189</v>
      </c>
      <c r="C1430" s="11" t="s">
        <v>2928</v>
      </c>
      <c r="D1430" s="7">
        <v>1</v>
      </c>
      <c r="E1430" s="12">
        <f t="shared" si="66"/>
        <v>1000</v>
      </c>
      <c r="F1430" s="13">
        <f t="shared" si="67"/>
        <v>1000</v>
      </c>
      <c r="G1430" s="14">
        <f>Data_input!$F1430*IF(Data_input!$E1430&lt;3000,70%,60%)</f>
        <v>700</v>
      </c>
      <c r="H1430" s="14">
        <f>Data_input!$F1430*10%</f>
        <v>100</v>
      </c>
      <c r="I1430" s="14">
        <f>Data_input!$F1430*10%</f>
        <v>100</v>
      </c>
      <c r="J1430" s="14">
        <f>SUM(Table1[[#This Row],[COGS]:[OPERATIONAL COST]])</f>
        <v>900</v>
      </c>
      <c r="K1430" s="14">
        <f>Data_input!$F1430-Data_input!$G1430-Data_input!$H1430-Data_input!$I1430</f>
        <v>100</v>
      </c>
      <c r="L1430" s="15" t="s">
        <v>2944</v>
      </c>
      <c r="M1430" s="16" t="str">
        <f>TEXT(Table1[[#This Row],[DATE]],"mmm")</f>
        <v>May</v>
      </c>
      <c r="N1430" s="7">
        <f t="shared" si="68"/>
        <v>2022</v>
      </c>
      <c r="O1430" s="7">
        <f>IF(COUNTIF(B$4:$B1430,B1430)=1,1,0)</f>
        <v>0</v>
      </c>
      <c r="P1430" s="8" t="s">
        <v>2919</v>
      </c>
      <c r="Q1430" s="9"/>
    </row>
    <row r="1431" spans="1:17" x14ac:dyDescent="0.25">
      <c r="A1431" s="17">
        <v>44711</v>
      </c>
      <c r="B1431" s="11" t="s">
        <v>1190</v>
      </c>
      <c r="C1431" s="11" t="s">
        <v>2929</v>
      </c>
      <c r="D1431" s="7">
        <v>2</v>
      </c>
      <c r="E1431" s="12">
        <f t="shared" si="66"/>
        <v>3200</v>
      </c>
      <c r="F1431" s="13">
        <f t="shared" si="67"/>
        <v>6400</v>
      </c>
      <c r="G1431" s="14">
        <f>Data_input!$F1431*IF(Data_input!$E1431&lt;3000,70%,60%)</f>
        <v>3840</v>
      </c>
      <c r="H1431" s="14">
        <f>Data_input!$F1431*10%</f>
        <v>640</v>
      </c>
      <c r="I1431" s="14">
        <f>Data_input!$F1431*10%</f>
        <v>640</v>
      </c>
      <c r="J1431" s="14">
        <f>SUM(Table1[[#This Row],[COGS]:[OPERATIONAL COST]])</f>
        <v>5120</v>
      </c>
      <c r="K1431" s="14">
        <f>Data_input!$F1431-Data_input!$G1431-Data_input!$H1431-Data_input!$I1431</f>
        <v>1280</v>
      </c>
      <c r="L1431" s="8" t="s">
        <v>2945</v>
      </c>
      <c r="M1431" s="16" t="str">
        <f>TEXT(Table1[[#This Row],[DATE]],"mmm")</f>
        <v>May</v>
      </c>
      <c r="N1431" s="7">
        <f t="shared" si="68"/>
        <v>2022</v>
      </c>
      <c r="O1431" s="7">
        <f>IF(COUNTIF(B$4:$B1431,B1431)=1,1,0)</f>
        <v>1</v>
      </c>
      <c r="P1431" s="8" t="s">
        <v>2919</v>
      </c>
      <c r="Q1431" s="9"/>
    </row>
    <row r="1432" spans="1:17" x14ac:dyDescent="0.25">
      <c r="A1432" s="17">
        <v>44711</v>
      </c>
      <c r="B1432" s="11" t="s">
        <v>1191</v>
      </c>
      <c r="C1432" s="11" t="s">
        <v>2930</v>
      </c>
      <c r="D1432" s="7">
        <v>1</v>
      </c>
      <c r="E1432" s="12">
        <f t="shared" si="66"/>
        <v>4000</v>
      </c>
      <c r="F1432" s="13">
        <f t="shared" si="67"/>
        <v>4000</v>
      </c>
      <c r="G1432" s="14">
        <f>Data_input!$F1432*IF(Data_input!$E1432&lt;3000,70%,60%)</f>
        <v>2400</v>
      </c>
      <c r="H1432" s="14">
        <f>Data_input!$F1432*10%</f>
        <v>400</v>
      </c>
      <c r="I1432" s="14">
        <f>Data_input!$F1432*10%</f>
        <v>400</v>
      </c>
      <c r="J1432" s="14">
        <f>SUM(Table1[[#This Row],[COGS]:[OPERATIONAL COST]])</f>
        <v>3200</v>
      </c>
      <c r="K1432" s="14">
        <f>Data_input!$F1432-Data_input!$G1432-Data_input!$H1432-Data_input!$I1432</f>
        <v>800</v>
      </c>
      <c r="L1432" s="15" t="s">
        <v>2943</v>
      </c>
      <c r="M1432" s="16" t="str">
        <f>TEXT(Table1[[#This Row],[DATE]],"mmm")</f>
        <v>May</v>
      </c>
      <c r="N1432" s="7">
        <f t="shared" si="68"/>
        <v>2022</v>
      </c>
      <c r="O1432" s="7">
        <f>IF(COUNTIF(B$4:$B1432,B1432)=1,1,0)</f>
        <v>1</v>
      </c>
      <c r="P1432" s="8" t="s">
        <v>2918</v>
      </c>
      <c r="Q1432" s="9"/>
    </row>
    <row r="1433" spans="1:17" x14ac:dyDescent="0.25">
      <c r="A1433" s="17">
        <v>44711</v>
      </c>
      <c r="B1433" s="11" t="s">
        <v>1192</v>
      </c>
      <c r="C1433" s="11" t="s">
        <v>2930</v>
      </c>
      <c r="D1433" s="7">
        <v>1</v>
      </c>
      <c r="E1433" s="12">
        <f t="shared" si="66"/>
        <v>4000</v>
      </c>
      <c r="F1433" s="13">
        <f t="shared" si="67"/>
        <v>4000</v>
      </c>
      <c r="G1433" s="14">
        <f>Data_input!$F1433*IF(Data_input!$E1433&lt;3000,70%,60%)</f>
        <v>2400</v>
      </c>
      <c r="H1433" s="14">
        <f>Data_input!$F1433*10%</f>
        <v>400</v>
      </c>
      <c r="I1433" s="14">
        <f>Data_input!$F1433*10%</f>
        <v>400</v>
      </c>
      <c r="J1433" s="14">
        <f>SUM(Table1[[#This Row],[COGS]:[OPERATIONAL COST]])</f>
        <v>3200</v>
      </c>
      <c r="K1433" s="14">
        <f>Data_input!$F1433-Data_input!$G1433-Data_input!$H1433-Data_input!$I1433</f>
        <v>800</v>
      </c>
      <c r="L1433" s="8" t="s">
        <v>2948</v>
      </c>
      <c r="M1433" s="16" t="str">
        <f>TEXT(Table1[[#This Row],[DATE]],"mmm")</f>
        <v>May</v>
      </c>
      <c r="N1433" s="7">
        <f t="shared" si="68"/>
        <v>2022</v>
      </c>
      <c r="O1433" s="7">
        <f>IF(COUNTIF(B$4:$B1433,B1433)=1,1,0)</f>
        <v>1</v>
      </c>
      <c r="P1433" s="8" t="s">
        <v>2918</v>
      </c>
      <c r="Q1433" s="9"/>
    </row>
    <row r="1434" spans="1:17" x14ac:dyDescent="0.25">
      <c r="A1434" s="17">
        <v>44711</v>
      </c>
      <c r="B1434" s="11" t="s">
        <v>1193</v>
      </c>
      <c r="C1434" s="11" t="s">
        <v>2930</v>
      </c>
      <c r="D1434" s="7">
        <v>1</v>
      </c>
      <c r="E1434" s="12">
        <f t="shared" si="66"/>
        <v>4000</v>
      </c>
      <c r="F1434" s="13">
        <f t="shared" si="67"/>
        <v>4000</v>
      </c>
      <c r="G1434" s="14">
        <f>Data_input!$F1434*IF(Data_input!$E1434&lt;3000,70%,60%)</f>
        <v>2400</v>
      </c>
      <c r="H1434" s="14">
        <f>Data_input!$F1434*10%</f>
        <v>400</v>
      </c>
      <c r="I1434" s="14">
        <f>Data_input!$F1434*10%</f>
        <v>400</v>
      </c>
      <c r="J1434" s="14">
        <f>SUM(Table1[[#This Row],[COGS]:[OPERATIONAL COST]])</f>
        <v>3200</v>
      </c>
      <c r="K1434" s="14">
        <f>Data_input!$F1434-Data_input!$G1434-Data_input!$H1434-Data_input!$I1434</f>
        <v>800</v>
      </c>
      <c r="L1434" s="15" t="s">
        <v>2944</v>
      </c>
      <c r="M1434" s="16" t="str">
        <f>TEXT(Table1[[#This Row],[DATE]],"mmm")</f>
        <v>May</v>
      </c>
      <c r="N1434" s="7">
        <f t="shared" si="68"/>
        <v>2022</v>
      </c>
      <c r="O1434" s="7">
        <f>IF(COUNTIF(B$4:$B1434,B1434)=1,1,0)</f>
        <v>1</v>
      </c>
      <c r="P1434" s="8" t="s">
        <v>2919</v>
      </c>
      <c r="Q1434" s="9"/>
    </row>
    <row r="1435" spans="1:17" x14ac:dyDescent="0.25">
      <c r="A1435" s="17">
        <v>44711</v>
      </c>
      <c r="B1435" s="11" t="s">
        <v>1194</v>
      </c>
      <c r="C1435" s="11" t="s">
        <v>2924</v>
      </c>
      <c r="D1435" s="7">
        <v>2</v>
      </c>
      <c r="E1435" s="12">
        <f t="shared" si="66"/>
        <v>3500</v>
      </c>
      <c r="F1435" s="13">
        <f t="shared" si="67"/>
        <v>7000</v>
      </c>
      <c r="G1435" s="14">
        <f>Data_input!$F1435*IF(Data_input!$E1435&lt;3000,70%,60%)</f>
        <v>4200</v>
      </c>
      <c r="H1435" s="14">
        <f>Data_input!$F1435*10%</f>
        <v>700</v>
      </c>
      <c r="I1435" s="14">
        <f>Data_input!$F1435*10%</f>
        <v>700</v>
      </c>
      <c r="J1435" s="14">
        <f>SUM(Table1[[#This Row],[COGS]:[OPERATIONAL COST]])</f>
        <v>5600</v>
      </c>
      <c r="K1435" s="14">
        <f>Data_input!$F1435-Data_input!$G1435-Data_input!$H1435-Data_input!$I1435</f>
        <v>1400</v>
      </c>
      <c r="L1435" s="8" t="s">
        <v>2945</v>
      </c>
      <c r="M1435" s="16" t="str">
        <f>TEXT(Table1[[#This Row],[DATE]],"mmm")</f>
        <v>May</v>
      </c>
      <c r="N1435" s="7">
        <f t="shared" si="68"/>
        <v>2022</v>
      </c>
      <c r="O1435" s="7">
        <f>IF(COUNTIF(B$4:$B1435,B1435)=1,1,0)</f>
        <v>1</v>
      </c>
      <c r="P1435" s="8" t="s">
        <v>2919</v>
      </c>
      <c r="Q1435" s="9"/>
    </row>
    <row r="1436" spans="1:17" x14ac:dyDescent="0.25">
      <c r="A1436" s="17">
        <v>44711</v>
      </c>
      <c r="B1436" s="11" t="s">
        <v>1195</v>
      </c>
      <c r="C1436" s="11" t="s">
        <v>2925</v>
      </c>
      <c r="D1436" s="7">
        <v>1</v>
      </c>
      <c r="E1436" s="12">
        <f t="shared" si="66"/>
        <v>1200</v>
      </c>
      <c r="F1436" s="13">
        <f t="shared" si="67"/>
        <v>1200</v>
      </c>
      <c r="G1436" s="14">
        <f>Data_input!$F1436*IF(Data_input!$E1436&lt;3000,70%,60%)</f>
        <v>840</v>
      </c>
      <c r="H1436" s="14">
        <f>Data_input!$F1436*10%</f>
        <v>120</v>
      </c>
      <c r="I1436" s="14">
        <f>Data_input!$F1436*10%</f>
        <v>120</v>
      </c>
      <c r="J1436" s="14">
        <f>SUM(Table1[[#This Row],[COGS]:[OPERATIONAL COST]])</f>
        <v>1080</v>
      </c>
      <c r="K1436" s="14">
        <f>Data_input!$F1436-Data_input!$G1436-Data_input!$H1436-Data_input!$I1436</f>
        <v>120</v>
      </c>
      <c r="L1436" s="15" t="s">
        <v>2943</v>
      </c>
      <c r="M1436" s="16" t="str">
        <f>TEXT(Table1[[#This Row],[DATE]],"mmm")</f>
        <v>May</v>
      </c>
      <c r="N1436" s="7">
        <f t="shared" si="68"/>
        <v>2022</v>
      </c>
      <c r="O1436" s="7">
        <f>IF(COUNTIF(B$4:$B1436,B1436)=1,1,0)</f>
        <v>1</v>
      </c>
      <c r="P1436" s="8" t="s">
        <v>2919</v>
      </c>
      <c r="Q1436" s="9"/>
    </row>
    <row r="1437" spans="1:17" x14ac:dyDescent="0.25">
      <c r="A1437" s="17">
        <v>44711</v>
      </c>
      <c r="B1437" s="11" t="s">
        <v>1196</v>
      </c>
      <c r="C1437" s="11" t="s">
        <v>2926</v>
      </c>
      <c r="D1437" s="7">
        <v>7</v>
      </c>
      <c r="E1437" s="12">
        <f t="shared" si="66"/>
        <v>450</v>
      </c>
      <c r="F1437" s="13">
        <f t="shared" si="67"/>
        <v>3150</v>
      </c>
      <c r="G1437" s="14">
        <f>Data_input!$F1437*IF(Data_input!$E1437&lt;3000,70%,60%)</f>
        <v>2205</v>
      </c>
      <c r="H1437" s="14">
        <f>Data_input!$F1437*10%</f>
        <v>315</v>
      </c>
      <c r="I1437" s="14">
        <f>Data_input!$F1437*10%</f>
        <v>315</v>
      </c>
      <c r="J1437" s="14">
        <f>SUM(Table1[[#This Row],[COGS]:[OPERATIONAL COST]])</f>
        <v>2835</v>
      </c>
      <c r="K1437" s="14">
        <f>Data_input!$F1437-Data_input!$G1437-Data_input!$H1437-Data_input!$I1437</f>
        <v>315</v>
      </c>
      <c r="L1437" s="8" t="s">
        <v>2948</v>
      </c>
      <c r="M1437" s="16" t="str">
        <f>TEXT(Table1[[#This Row],[DATE]],"mmm")</f>
        <v>May</v>
      </c>
      <c r="N1437" s="7">
        <f t="shared" si="68"/>
        <v>2022</v>
      </c>
      <c r="O1437" s="7">
        <f>IF(COUNTIF(B$4:$B1437,B1437)=1,1,0)</f>
        <v>1</v>
      </c>
      <c r="P1437" s="8" t="s">
        <v>2919</v>
      </c>
      <c r="Q1437" s="9"/>
    </row>
    <row r="1438" spans="1:17" x14ac:dyDescent="0.25">
      <c r="A1438" s="17">
        <v>44711</v>
      </c>
      <c r="B1438" s="11" t="s">
        <v>1197</v>
      </c>
      <c r="C1438" s="11" t="s">
        <v>2927</v>
      </c>
      <c r="D1438" s="7">
        <v>8</v>
      </c>
      <c r="E1438" s="12">
        <f t="shared" si="66"/>
        <v>500</v>
      </c>
      <c r="F1438" s="13">
        <f t="shared" si="67"/>
        <v>4000</v>
      </c>
      <c r="G1438" s="14">
        <f>Data_input!$F1438*IF(Data_input!$E1438&lt;3000,70%,60%)</f>
        <v>2800</v>
      </c>
      <c r="H1438" s="14">
        <f>Data_input!$F1438*10%</f>
        <v>400</v>
      </c>
      <c r="I1438" s="14">
        <f>Data_input!$F1438*10%</f>
        <v>400</v>
      </c>
      <c r="J1438" s="14">
        <f>SUM(Table1[[#This Row],[COGS]:[OPERATIONAL COST]])</f>
        <v>3600</v>
      </c>
      <c r="K1438" s="14">
        <f>Data_input!$F1438-Data_input!$G1438-Data_input!$H1438-Data_input!$I1438</f>
        <v>400</v>
      </c>
      <c r="L1438" s="15" t="s">
        <v>2944</v>
      </c>
      <c r="M1438" s="16" t="str">
        <f>TEXT(Table1[[#This Row],[DATE]],"mmm")</f>
        <v>May</v>
      </c>
      <c r="N1438" s="7">
        <f t="shared" si="68"/>
        <v>2022</v>
      </c>
      <c r="O1438" s="7">
        <f>IF(COUNTIF(B$4:$B1438,B1438)=1,1,0)</f>
        <v>1</v>
      </c>
      <c r="P1438" s="8" t="s">
        <v>2919</v>
      </c>
      <c r="Q1438" s="9"/>
    </row>
    <row r="1439" spans="1:17" x14ac:dyDescent="0.25">
      <c r="A1439" s="17">
        <v>44712</v>
      </c>
      <c r="B1439" s="11" t="s">
        <v>1198</v>
      </c>
      <c r="C1439" s="11" t="s">
        <v>2928</v>
      </c>
      <c r="D1439" s="7">
        <v>1</v>
      </c>
      <c r="E1439" s="12">
        <f t="shared" si="66"/>
        <v>1000</v>
      </c>
      <c r="F1439" s="13">
        <f t="shared" si="67"/>
        <v>1000</v>
      </c>
      <c r="G1439" s="14">
        <f>Data_input!$F1439*IF(Data_input!$E1439&lt;3000,70%,60%)</f>
        <v>700</v>
      </c>
      <c r="H1439" s="14">
        <f>Data_input!$F1439*10%</f>
        <v>100</v>
      </c>
      <c r="I1439" s="14">
        <f>Data_input!$F1439*10%</f>
        <v>100</v>
      </c>
      <c r="J1439" s="14">
        <f>SUM(Table1[[#This Row],[COGS]:[OPERATIONAL COST]])</f>
        <v>900</v>
      </c>
      <c r="K1439" s="14">
        <f>Data_input!$F1439-Data_input!$G1439-Data_input!$H1439-Data_input!$I1439</f>
        <v>100</v>
      </c>
      <c r="L1439" s="8" t="s">
        <v>2948</v>
      </c>
      <c r="M1439" s="16" t="str">
        <f>TEXT(Table1[[#This Row],[DATE]],"mmm")</f>
        <v>May</v>
      </c>
      <c r="N1439" s="7">
        <f t="shared" si="68"/>
        <v>2022</v>
      </c>
      <c r="O1439" s="7">
        <f>IF(COUNTIF(B$4:$B1439,B1439)=1,1,0)</f>
        <v>1</v>
      </c>
      <c r="P1439" s="8" t="s">
        <v>2919</v>
      </c>
      <c r="Q1439" s="9"/>
    </row>
    <row r="1440" spans="1:17" x14ac:dyDescent="0.25">
      <c r="A1440" s="17">
        <v>44712</v>
      </c>
      <c r="B1440" s="11" t="s">
        <v>1199</v>
      </c>
      <c r="C1440" s="11" t="s">
        <v>2928</v>
      </c>
      <c r="D1440" s="7">
        <v>2</v>
      </c>
      <c r="E1440" s="12">
        <f t="shared" si="66"/>
        <v>1000</v>
      </c>
      <c r="F1440" s="13">
        <f t="shared" si="67"/>
        <v>2000</v>
      </c>
      <c r="G1440" s="14">
        <f>Data_input!$F1440*IF(Data_input!$E1440&lt;3000,70%,60%)</f>
        <v>1400</v>
      </c>
      <c r="H1440" s="14">
        <f>Data_input!$F1440*10%</f>
        <v>200</v>
      </c>
      <c r="I1440" s="14">
        <f>Data_input!$F1440*10%</f>
        <v>200</v>
      </c>
      <c r="J1440" s="14">
        <f>SUM(Table1[[#This Row],[COGS]:[OPERATIONAL COST]])</f>
        <v>1800</v>
      </c>
      <c r="K1440" s="14">
        <f>Data_input!$F1440-Data_input!$G1440-Data_input!$H1440-Data_input!$I1440</f>
        <v>200</v>
      </c>
      <c r="L1440" s="15" t="s">
        <v>2944</v>
      </c>
      <c r="M1440" s="16" t="str">
        <f>TEXT(Table1[[#This Row],[DATE]],"mmm")</f>
        <v>May</v>
      </c>
      <c r="N1440" s="7">
        <f t="shared" si="68"/>
        <v>2022</v>
      </c>
      <c r="O1440" s="7">
        <f>IF(COUNTIF(B$4:$B1440,B1440)=1,1,0)</f>
        <v>1</v>
      </c>
      <c r="P1440" s="8" t="s">
        <v>2918</v>
      </c>
      <c r="Q1440" s="9"/>
    </row>
    <row r="1441" spans="1:17" x14ac:dyDescent="0.25">
      <c r="A1441" s="17">
        <v>44712</v>
      </c>
      <c r="B1441" s="11" t="s">
        <v>1200</v>
      </c>
      <c r="C1441" s="11" t="s">
        <v>2930</v>
      </c>
      <c r="D1441" s="7">
        <v>1</v>
      </c>
      <c r="E1441" s="12">
        <f t="shared" si="66"/>
        <v>4000</v>
      </c>
      <c r="F1441" s="13">
        <f t="shared" si="67"/>
        <v>4000</v>
      </c>
      <c r="G1441" s="14">
        <f>Data_input!$F1441*IF(Data_input!$E1441&lt;3000,70%,60%)</f>
        <v>2400</v>
      </c>
      <c r="H1441" s="14">
        <f>Data_input!$F1441*10%</f>
        <v>400</v>
      </c>
      <c r="I1441" s="14">
        <f>Data_input!$F1441*10%</f>
        <v>400</v>
      </c>
      <c r="J1441" s="14">
        <f>SUM(Table1[[#This Row],[COGS]:[OPERATIONAL COST]])</f>
        <v>3200</v>
      </c>
      <c r="K1441" s="14">
        <f>Data_input!$F1441-Data_input!$G1441-Data_input!$H1441-Data_input!$I1441</f>
        <v>800</v>
      </c>
      <c r="L1441" s="8" t="s">
        <v>2946</v>
      </c>
      <c r="M1441" s="16" t="str">
        <f>TEXT(Table1[[#This Row],[DATE]],"mmm")</f>
        <v>May</v>
      </c>
      <c r="N1441" s="7">
        <f t="shared" si="68"/>
        <v>2022</v>
      </c>
      <c r="O1441" s="7">
        <f>IF(COUNTIF(B$4:$B1441,B1441)=1,1,0)</f>
        <v>1</v>
      </c>
      <c r="P1441" s="8" t="s">
        <v>2918</v>
      </c>
      <c r="Q1441" s="9"/>
    </row>
    <row r="1442" spans="1:17" x14ac:dyDescent="0.25">
      <c r="A1442" s="17">
        <v>44712</v>
      </c>
      <c r="B1442" s="11" t="s">
        <v>1201</v>
      </c>
      <c r="C1442" s="11" t="s">
        <v>2920</v>
      </c>
      <c r="D1442" s="7">
        <v>6</v>
      </c>
      <c r="E1442" s="12">
        <f t="shared" si="66"/>
        <v>1000</v>
      </c>
      <c r="F1442" s="13">
        <f t="shared" si="67"/>
        <v>6000</v>
      </c>
      <c r="G1442" s="14">
        <f>Data_input!$F1442*IF(Data_input!$E1442&lt;3000,70%,60%)</f>
        <v>4200</v>
      </c>
      <c r="H1442" s="14">
        <f>Data_input!$F1442*10%</f>
        <v>600</v>
      </c>
      <c r="I1442" s="14">
        <f>Data_input!$F1442*10%</f>
        <v>600</v>
      </c>
      <c r="J1442" s="14">
        <f>SUM(Table1[[#This Row],[COGS]:[OPERATIONAL COST]])</f>
        <v>5400</v>
      </c>
      <c r="K1442" s="14">
        <f>Data_input!$F1442-Data_input!$G1442-Data_input!$H1442-Data_input!$I1442</f>
        <v>600</v>
      </c>
      <c r="L1442" s="15" t="s">
        <v>2947</v>
      </c>
      <c r="M1442" s="16" t="str">
        <f>TEXT(Table1[[#This Row],[DATE]],"mmm")</f>
        <v>May</v>
      </c>
      <c r="N1442" s="7">
        <f t="shared" si="68"/>
        <v>2022</v>
      </c>
      <c r="O1442" s="7">
        <f>IF(COUNTIF(B$4:$B1442,B1442)=1,1,0)</f>
        <v>1</v>
      </c>
      <c r="P1442" s="8" t="s">
        <v>2918</v>
      </c>
      <c r="Q1442" s="9"/>
    </row>
    <row r="1443" spans="1:17" x14ac:dyDescent="0.25">
      <c r="A1443" s="17">
        <v>44712</v>
      </c>
      <c r="B1443" s="11" t="s">
        <v>1202</v>
      </c>
      <c r="C1443" s="11" t="s">
        <v>2923</v>
      </c>
      <c r="D1443" s="7">
        <v>7</v>
      </c>
      <c r="E1443" s="12">
        <f t="shared" si="66"/>
        <v>2500</v>
      </c>
      <c r="F1443" s="13">
        <f t="shared" si="67"/>
        <v>17500</v>
      </c>
      <c r="G1443" s="14">
        <f>Data_input!$F1443*IF(Data_input!$E1443&lt;3000,70%,60%)</f>
        <v>12250</v>
      </c>
      <c r="H1443" s="14">
        <f>Data_input!$F1443*10%</f>
        <v>1750</v>
      </c>
      <c r="I1443" s="14">
        <f>Data_input!$F1443*10%</f>
        <v>1750</v>
      </c>
      <c r="J1443" s="14">
        <f>SUM(Table1[[#This Row],[COGS]:[OPERATIONAL COST]])</f>
        <v>15750</v>
      </c>
      <c r="K1443" s="14">
        <f>Data_input!$F1443-Data_input!$G1443-Data_input!$H1443-Data_input!$I1443</f>
        <v>1750</v>
      </c>
      <c r="L1443" s="8" t="s">
        <v>2945</v>
      </c>
      <c r="M1443" s="16" t="str">
        <f>TEXT(Table1[[#This Row],[DATE]],"mmm")</f>
        <v>May</v>
      </c>
      <c r="N1443" s="7">
        <f t="shared" si="68"/>
        <v>2022</v>
      </c>
      <c r="O1443" s="7">
        <f>IF(COUNTIF(B$4:$B1443,B1443)=1,1,0)</f>
        <v>1</v>
      </c>
      <c r="P1443" s="8" t="s">
        <v>2919</v>
      </c>
      <c r="Q1443" s="9"/>
    </row>
    <row r="1444" spans="1:17" x14ac:dyDescent="0.25">
      <c r="A1444" s="17">
        <v>44712</v>
      </c>
      <c r="B1444" s="11" t="s">
        <v>1203</v>
      </c>
      <c r="C1444" s="11" t="s">
        <v>2920</v>
      </c>
      <c r="D1444" s="7">
        <v>4</v>
      </c>
      <c r="E1444" s="12">
        <f t="shared" si="66"/>
        <v>1000</v>
      </c>
      <c r="F1444" s="13">
        <f t="shared" si="67"/>
        <v>4000</v>
      </c>
      <c r="G1444" s="14">
        <f>Data_input!$F1444*IF(Data_input!$E1444&lt;3000,70%,60%)</f>
        <v>2800</v>
      </c>
      <c r="H1444" s="14">
        <f>Data_input!$F1444*10%</f>
        <v>400</v>
      </c>
      <c r="I1444" s="14">
        <f>Data_input!$F1444*10%</f>
        <v>400</v>
      </c>
      <c r="J1444" s="14">
        <f>SUM(Table1[[#This Row],[COGS]:[OPERATIONAL COST]])</f>
        <v>3600</v>
      </c>
      <c r="K1444" s="14">
        <f>Data_input!$F1444-Data_input!$G1444-Data_input!$H1444-Data_input!$I1444</f>
        <v>400</v>
      </c>
      <c r="L1444" s="15" t="s">
        <v>2943</v>
      </c>
      <c r="M1444" s="16" t="str">
        <f>TEXT(Table1[[#This Row],[DATE]],"mmm")</f>
        <v>May</v>
      </c>
      <c r="N1444" s="7">
        <f t="shared" si="68"/>
        <v>2022</v>
      </c>
      <c r="O1444" s="7">
        <f>IF(COUNTIF(B$4:$B1444,B1444)=1,1,0)</f>
        <v>1</v>
      </c>
      <c r="P1444" s="8" t="s">
        <v>2918</v>
      </c>
      <c r="Q1444" s="9"/>
    </row>
    <row r="1445" spans="1:17" x14ac:dyDescent="0.25">
      <c r="A1445" s="17">
        <v>44712</v>
      </c>
      <c r="B1445" s="11" t="s">
        <v>1204</v>
      </c>
      <c r="C1445" s="11" t="s">
        <v>2923</v>
      </c>
      <c r="D1445" s="7">
        <v>1</v>
      </c>
      <c r="E1445" s="12">
        <f t="shared" si="66"/>
        <v>2500</v>
      </c>
      <c r="F1445" s="13">
        <f t="shared" si="67"/>
        <v>2500</v>
      </c>
      <c r="G1445" s="14">
        <f>Data_input!$F1445*IF(Data_input!$E1445&lt;3000,70%,60%)</f>
        <v>1750</v>
      </c>
      <c r="H1445" s="14">
        <f>Data_input!$F1445*10%</f>
        <v>250</v>
      </c>
      <c r="I1445" s="14">
        <f>Data_input!$F1445*10%</f>
        <v>250</v>
      </c>
      <c r="J1445" s="14">
        <f>SUM(Table1[[#This Row],[COGS]:[OPERATIONAL COST]])</f>
        <v>2250</v>
      </c>
      <c r="K1445" s="14">
        <f>Data_input!$F1445-Data_input!$G1445-Data_input!$H1445-Data_input!$I1445</f>
        <v>250</v>
      </c>
      <c r="L1445" s="8" t="s">
        <v>2948</v>
      </c>
      <c r="M1445" s="16" t="str">
        <f>TEXT(Table1[[#This Row],[DATE]],"mmm")</f>
        <v>May</v>
      </c>
      <c r="N1445" s="7">
        <f t="shared" si="68"/>
        <v>2022</v>
      </c>
      <c r="O1445" s="7">
        <f>IF(COUNTIF(B$4:$B1445,B1445)=1,1,0)</f>
        <v>1</v>
      </c>
      <c r="P1445" s="8" t="s">
        <v>2919</v>
      </c>
      <c r="Q1445" s="9"/>
    </row>
    <row r="1446" spans="1:17" x14ac:dyDescent="0.25">
      <c r="A1446" s="17">
        <v>44712</v>
      </c>
      <c r="B1446" s="11" t="s">
        <v>1205</v>
      </c>
      <c r="C1446" s="11" t="s">
        <v>2930</v>
      </c>
      <c r="D1446" s="7">
        <v>1</v>
      </c>
      <c r="E1446" s="12">
        <f t="shared" si="66"/>
        <v>4000</v>
      </c>
      <c r="F1446" s="13">
        <f t="shared" si="67"/>
        <v>4000</v>
      </c>
      <c r="G1446" s="14">
        <f>Data_input!$F1446*IF(Data_input!$E1446&lt;3000,70%,60%)</f>
        <v>2400</v>
      </c>
      <c r="H1446" s="14">
        <f>Data_input!$F1446*10%</f>
        <v>400</v>
      </c>
      <c r="I1446" s="14">
        <f>Data_input!$F1446*10%</f>
        <v>400</v>
      </c>
      <c r="J1446" s="14">
        <f>SUM(Table1[[#This Row],[COGS]:[OPERATIONAL COST]])</f>
        <v>3200</v>
      </c>
      <c r="K1446" s="14">
        <f>Data_input!$F1446-Data_input!$G1446-Data_input!$H1446-Data_input!$I1446</f>
        <v>800</v>
      </c>
      <c r="L1446" s="15" t="s">
        <v>2943</v>
      </c>
      <c r="M1446" s="16" t="str">
        <f>TEXT(Table1[[#This Row],[DATE]],"mmm")</f>
        <v>May</v>
      </c>
      <c r="N1446" s="7">
        <f t="shared" si="68"/>
        <v>2022</v>
      </c>
      <c r="O1446" s="7">
        <f>IF(COUNTIF(B$4:$B1446,B1446)=1,1,0)</f>
        <v>1</v>
      </c>
      <c r="P1446" s="8" t="s">
        <v>2919</v>
      </c>
      <c r="Q1446" s="9"/>
    </row>
    <row r="1447" spans="1:17" x14ac:dyDescent="0.25">
      <c r="A1447" s="17">
        <v>44712</v>
      </c>
      <c r="B1447" s="11" t="s">
        <v>1205</v>
      </c>
      <c r="C1447" s="11" t="s">
        <v>2924</v>
      </c>
      <c r="D1447" s="7">
        <v>1</v>
      </c>
      <c r="E1447" s="12">
        <f t="shared" si="66"/>
        <v>3500</v>
      </c>
      <c r="F1447" s="13">
        <f t="shared" si="67"/>
        <v>3500</v>
      </c>
      <c r="G1447" s="14">
        <f>Data_input!$F1447*IF(Data_input!$E1447&lt;3000,70%,60%)</f>
        <v>2100</v>
      </c>
      <c r="H1447" s="14">
        <f>Data_input!$F1447*10%</f>
        <v>350</v>
      </c>
      <c r="I1447" s="14">
        <f>Data_input!$F1447*10%</f>
        <v>350</v>
      </c>
      <c r="J1447" s="14">
        <f>SUM(Table1[[#This Row],[COGS]:[OPERATIONAL COST]])</f>
        <v>2800</v>
      </c>
      <c r="K1447" s="14">
        <f>Data_input!$F1447-Data_input!$G1447-Data_input!$H1447-Data_input!$I1447</f>
        <v>700</v>
      </c>
      <c r="L1447" s="8" t="s">
        <v>2943</v>
      </c>
      <c r="M1447" s="16" t="str">
        <f>TEXT(Table1[[#This Row],[DATE]],"mmm")</f>
        <v>May</v>
      </c>
      <c r="N1447" s="7">
        <f t="shared" si="68"/>
        <v>2022</v>
      </c>
      <c r="O1447" s="7">
        <f>IF(COUNTIF(B$4:$B1447,B1447)=1,1,0)</f>
        <v>0</v>
      </c>
      <c r="P1447" s="8" t="s">
        <v>2919</v>
      </c>
      <c r="Q1447" s="9"/>
    </row>
    <row r="1448" spans="1:17" x14ac:dyDescent="0.25">
      <c r="A1448" s="17">
        <v>44712</v>
      </c>
      <c r="B1448" s="11" t="s">
        <v>1205</v>
      </c>
      <c r="C1448" s="11" t="s">
        <v>2925</v>
      </c>
      <c r="D1448" s="7">
        <v>6</v>
      </c>
      <c r="E1448" s="12">
        <f t="shared" si="66"/>
        <v>1200</v>
      </c>
      <c r="F1448" s="13">
        <f t="shared" si="67"/>
        <v>7200</v>
      </c>
      <c r="G1448" s="14">
        <f>Data_input!$F1448*IF(Data_input!$E1448&lt;3000,70%,60%)</f>
        <v>5040</v>
      </c>
      <c r="H1448" s="14">
        <f>Data_input!$F1448*10%</f>
        <v>720</v>
      </c>
      <c r="I1448" s="14">
        <f>Data_input!$F1448*10%</f>
        <v>720</v>
      </c>
      <c r="J1448" s="14">
        <f>SUM(Table1[[#This Row],[COGS]:[OPERATIONAL COST]])</f>
        <v>6480</v>
      </c>
      <c r="K1448" s="14">
        <f>Data_input!$F1448-Data_input!$G1448-Data_input!$H1448-Data_input!$I1448</f>
        <v>720</v>
      </c>
      <c r="L1448" s="15" t="s">
        <v>2943</v>
      </c>
      <c r="M1448" s="16" t="str">
        <f>TEXT(Table1[[#This Row],[DATE]],"mmm")</f>
        <v>May</v>
      </c>
      <c r="N1448" s="7">
        <f t="shared" si="68"/>
        <v>2022</v>
      </c>
      <c r="O1448" s="7">
        <f>IF(COUNTIF(B$4:$B1448,B1448)=1,1,0)</f>
        <v>0</v>
      </c>
      <c r="P1448" s="8" t="s">
        <v>2919</v>
      </c>
      <c r="Q1448" s="9"/>
    </row>
    <row r="1449" spans="1:17" x14ac:dyDescent="0.25">
      <c r="A1449" s="17">
        <v>44713</v>
      </c>
      <c r="B1449" s="11" t="s">
        <v>1206</v>
      </c>
      <c r="C1449" s="11" t="s">
        <v>2926</v>
      </c>
      <c r="D1449" s="7">
        <v>1</v>
      </c>
      <c r="E1449" s="12">
        <f t="shared" si="66"/>
        <v>450</v>
      </c>
      <c r="F1449" s="13">
        <f t="shared" si="67"/>
        <v>450</v>
      </c>
      <c r="G1449" s="14">
        <f>Data_input!$F1449*IF(Data_input!$E1449&lt;3000,70%,60%)</f>
        <v>315</v>
      </c>
      <c r="H1449" s="14">
        <f>Data_input!$F1449*10%</f>
        <v>45</v>
      </c>
      <c r="I1449" s="14">
        <f>Data_input!$F1449*10%</f>
        <v>45</v>
      </c>
      <c r="J1449" s="14">
        <f>SUM(Table1[[#This Row],[COGS]:[OPERATIONAL COST]])</f>
        <v>405</v>
      </c>
      <c r="K1449" s="14">
        <f>Data_input!$F1449-Data_input!$G1449-Data_input!$H1449-Data_input!$I1449</f>
        <v>45</v>
      </c>
      <c r="L1449" s="8" t="s">
        <v>2948</v>
      </c>
      <c r="M1449" s="16" t="str">
        <f>TEXT(Table1[[#This Row],[DATE]],"mmm")</f>
        <v>Jun</v>
      </c>
      <c r="N1449" s="7">
        <f t="shared" si="68"/>
        <v>2022</v>
      </c>
      <c r="O1449" s="7">
        <f>IF(COUNTIF(B$4:$B1449,B1449)=1,1,0)</f>
        <v>1</v>
      </c>
      <c r="P1449" s="8" t="s">
        <v>2918</v>
      </c>
      <c r="Q1449" s="9"/>
    </row>
    <row r="1450" spans="1:17" x14ac:dyDescent="0.25">
      <c r="A1450" s="17">
        <v>44713</v>
      </c>
      <c r="B1450" s="11" t="s">
        <v>1207</v>
      </c>
      <c r="C1450" s="11" t="s">
        <v>2920</v>
      </c>
      <c r="D1450" s="7">
        <v>1</v>
      </c>
      <c r="E1450" s="12">
        <f t="shared" si="66"/>
        <v>1000</v>
      </c>
      <c r="F1450" s="13">
        <f t="shared" si="67"/>
        <v>1000</v>
      </c>
      <c r="G1450" s="14">
        <f>Data_input!$F1450*IF(Data_input!$E1450&lt;3000,70%,60%)</f>
        <v>700</v>
      </c>
      <c r="H1450" s="14">
        <f>Data_input!$F1450*10%</f>
        <v>100</v>
      </c>
      <c r="I1450" s="14">
        <f>Data_input!$F1450*10%</f>
        <v>100</v>
      </c>
      <c r="J1450" s="14">
        <f>SUM(Table1[[#This Row],[COGS]:[OPERATIONAL COST]])</f>
        <v>900</v>
      </c>
      <c r="K1450" s="14">
        <f>Data_input!$F1450-Data_input!$G1450-Data_input!$H1450-Data_input!$I1450</f>
        <v>100</v>
      </c>
      <c r="L1450" s="15" t="s">
        <v>2944</v>
      </c>
      <c r="M1450" s="16" t="str">
        <f>TEXT(Table1[[#This Row],[DATE]],"mmm")</f>
        <v>Jun</v>
      </c>
      <c r="N1450" s="7">
        <f t="shared" si="68"/>
        <v>2022</v>
      </c>
      <c r="O1450" s="7">
        <f>IF(COUNTIF(B$4:$B1450,B1450)=1,1,0)</f>
        <v>1</v>
      </c>
      <c r="P1450" s="8" t="s">
        <v>2919</v>
      </c>
      <c r="Q1450" s="9"/>
    </row>
    <row r="1451" spans="1:17" x14ac:dyDescent="0.25">
      <c r="A1451" s="17">
        <v>44713</v>
      </c>
      <c r="B1451" s="11" t="s">
        <v>1208</v>
      </c>
      <c r="C1451" s="11" t="s">
        <v>2930</v>
      </c>
      <c r="D1451" s="7">
        <v>1</v>
      </c>
      <c r="E1451" s="12">
        <f t="shared" si="66"/>
        <v>4000</v>
      </c>
      <c r="F1451" s="13">
        <f t="shared" si="67"/>
        <v>4000</v>
      </c>
      <c r="G1451" s="14">
        <f>Data_input!$F1451*IF(Data_input!$E1451&lt;3000,70%,60%)</f>
        <v>2400</v>
      </c>
      <c r="H1451" s="14">
        <f>Data_input!$F1451*10%</f>
        <v>400</v>
      </c>
      <c r="I1451" s="14">
        <f>Data_input!$F1451*10%</f>
        <v>400</v>
      </c>
      <c r="J1451" s="14">
        <f>SUM(Table1[[#This Row],[COGS]:[OPERATIONAL COST]])</f>
        <v>3200</v>
      </c>
      <c r="K1451" s="14">
        <f>Data_input!$F1451-Data_input!$G1451-Data_input!$H1451-Data_input!$I1451</f>
        <v>800</v>
      </c>
      <c r="L1451" s="8" t="s">
        <v>2945</v>
      </c>
      <c r="M1451" s="16" t="str">
        <f>TEXT(Table1[[#This Row],[DATE]],"mmm")</f>
        <v>Jun</v>
      </c>
      <c r="N1451" s="7">
        <f t="shared" si="68"/>
        <v>2022</v>
      </c>
      <c r="O1451" s="7">
        <f>IF(COUNTIF(B$4:$B1451,B1451)=1,1,0)</f>
        <v>1</v>
      </c>
      <c r="P1451" s="8" t="s">
        <v>2919</v>
      </c>
      <c r="Q1451" s="9"/>
    </row>
    <row r="1452" spans="1:17" x14ac:dyDescent="0.25">
      <c r="A1452" s="17">
        <v>44713</v>
      </c>
      <c r="B1452" s="11" t="s">
        <v>1209</v>
      </c>
      <c r="C1452" s="11" t="s">
        <v>2923</v>
      </c>
      <c r="D1452" s="7">
        <v>3</v>
      </c>
      <c r="E1452" s="12">
        <f t="shared" si="66"/>
        <v>2500</v>
      </c>
      <c r="F1452" s="13">
        <f t="shared" si="67"/>
        <v>7500</v>
      </c>
      <c r="G1452" s="14">
        <f>Data_input!$F1452*IF(Data_input!$E1452&lt;3000,70%,60%)</f>
        <v>5250</v>
      </c>
      <c r="H1452" s="14">
        <f>Data_input!$F1452*10%</f>
        <v>750</v>
      </c>
      <c r="I1452" s="14">
        <f>Data_input!$F1452*10%</f>
        <v>750</v>
      </c>
      <c r="J1452" s="14">
        <f>SUM(Table1[[#This Row],[COGS]:[OPERATIONAL COST]])</f>
        <v>6750</v>
      </c>
      <c r="K1452" s="14">
        <f>Data_input!$F1452-Data_input!$G1452-Data_input!$H1452-Data_input!$I1452</f>
        <v>750</v>
      </c>
      <c r="L1452" s="15" t="s">
        <v>2943</v>
      </c>
      <c r="M1452" s="16" t="str">
        <f>TEXT(Table1[[#This Row],[DATE]],"mmm")</f>
        <v>Jun</v>
      </c>
      <c r="N1452" s="7">
        <f t="shared" si="68"/>
        <v>2022</v>
      </c>
      <c r="O1452" s="7">
        <f>IF(COUNTIF(B$4:$B1452,B1452)=1,1,0)</f>
        <v>1</v>
      </c>
      <c r="P1452" s="8" t="s">
        <v>2919</v>
      </c>
      <c r="Q1452" s="9"/>
    </row>
    <row r="1453" spans="1:17" x14ac:dyDescent="0.25">
      <c r="A1453" s="17">
        <v>44713</v>
      </c>
      <c r="B1453" s="11" t="s">
        <v>1210</v>
      </c>
      <c r="C1453" s="11" t="s">
        <v>2924</v>
      </c>
      <c r="D1453" s="7">
        <v>4</v>
      </c>
      <c r="E1453" s="12">
        <f t="shared" si="66"/>
        <v>3500</v>
      </c>
      <c r="F1453" s="13">
        <f t="shared" si="67"/>
        <v>14000</v>
      </c>
      <c r="G1453" s="14">
        <f>Data_input!$F1453*IF(Data_input!$E1453&lt;3000,70%,60%)</f>
        <v>8400</v>
      </c>
      <c r="H1453" s="14">
        <f>Data_input!$F1453*10%</f>
        <v>1400</v>
      </c>
      <c r="I1453" s="14">
        <f>Data_input!$F1453*10%</f>
        <v>1400</v>
      </c>
      <c r="J1453" s="14">
        <f>SUM(Table1[[#This Row],[COGS]:[OPERATIONAL COST]])</f>
        <v>11200</v>
      </c>
      <c r="K1453" s="14">
        <f>Data_input!$F1453-Data_input!$G1453-Data_input!$H1453-Data_input!$I1453</f>
        <v>2800</v>
      </c>
      <c r="L1453" s="8" t="s">
        <v>2948</v>
      </c>
      <c r="M1453" s="16" t="str">
        <f>TEXT(Table1[[#This Row],[DATE]],"mmm")</f>
        <v>Jun</v>
      </c>
      <c r="N1453" s="7">
        <f t="shared" si="68"/>
        <v>2022</v>
      </c>
      <c r="O1453" s="7">
        <f>IF(COUNTIF(B$4:$B1453,B1453)=1,1,0)</f>
        <v>1</v>
      </c>
      <c r="P1453" s="8" t="s">
        <v>2919</v>
      </c>
      <c r="Q1453" s="9"/>
    </row>
    <row r="1454" spans="1:17" x14ac:dyDescent="0.25">
      <c r="A1454" s="17">
        <v>44713</v>
      </c>
      <c r="B1454" s="11" t="s">
        <v>1211</v>
      </c>
      <c r="C1454" s="11" t="s">
        <v>2928</v>
      </c>
      <c r="D1454" s="7">
        <v>1</v>
      </c>
      <c r="E1454" s="12">
        <f t="shared" si="66"/>
        <v>1000</v>
      </c>
      <c r="F1454" s="13">
        <f t="shared" si="67"/>
        <v>1000</v>
      </c>
      <c r="G1454" s="14">
        <f>Data_input!$F1454*IF(Data_input!$E1454&lt;3000,70%,60%)</f>
        <v>700</v>
      </c>
      <c r="H1454" s="14">
        <f>Data_input!$F1454*10%</f>
        <v>100</v>
      </c>
      <c r="I1454" s="14">
        <f>Data_input!$F1454*10%</f>
        <v>100</v>
      </c>
      <c r="J1454" s="14">
        <f>SUM(Table1[[#This Row],[COGS]:[OPERATIONAL COST]])</f>
        <v>900</v>
      </c>
      <c r="K1454" s="14">
        <f>Data_input!$F1454-Data_input!$G1454-Data_input!$H1454-Data_input!$I1454</f>
        <v>100</v>
      </c>
      <c r="L1454" s="15" t="s">
        <v>2944</v>
      </c>
      <c r="M1454" s="16" t="str">
        <f>TEXT(Table1[[#This Row],[DATE]],"mmm")</f>
        <v>Jun</v>
      </c>
      <c r="N1454" s="7">
        <f t="shared" si="68"/>
        <v>2022</v>
      </c>
      <c r="O1454" s="7">
        <f>IF(COUNTIF(B$4:$B1454,B1454)=1,1,0)</f>
        <v>1</v>
      </c>
      <c r="P1454" s="8" t="s">
        <v>2919</v>
      </c>
      <c r="Q1454" s="9"/>
    </row>
    <row r="1455" spans="1:17" x14ac:dyDescent="0.25">
      <c r="A1455" s="17">
        <v>44713</v>
      </c>
      <c r="B1455" s="11" t="s">
        <v>1212</v>
      </c>
      <c r="C1455" s="11" t="s">
        <v>2926</v>
      </c>
      <c r="D1455" s="7">
        <v>2</v>
      </c>
      <c r="E1455" s="12">
        <f t="shared" si="66"/>
        <v>450</v>
      </c>
      <c r="F1455" s="13">
        <f t="shared" si="67"/>
        <v>900</v>
      </c>
      <c r="G1455" s="14">
        <f>Data_input!$F1455*IF(Data_input!$E1455&lt;3000,70%,60%)</f>
        <v>630</v>
      </c>
      <c r="H1455" s="14">
        <f>Data_input!$F1455*10%</f>
        <v>90</v>
      </c>
      <c r="I1455" s="14">
        <f>Data_input!$F1455*10%</f>
        <v>90</v>
      </c>
      <c r="J1455" s="14">
        <f>SUM(Table1[[#This Row],[COGS]:[OPERATIONAL COST]])</f>
        <v>810</v>
      </c>
      <c r="K1455" s="14">
        <f>Data_input!$F1455-Data_input!$G1455-Data_input!$H1455-Data_input!$I1455</f>
        <v>90</v>
      </c>
      <c r="L1455" s="8" t="s">
        <v>2946</v>
      </c>
      <c r="M1455" s="16" t="str">
        <f>TEXT(Table1[[#This Row],[DATE]],"mmm")</f>
        <v>Jun</v>
      </c>
      <c r="N1455" s="7">
        <f t="shared" si="68"/>
        <v>2022</v>
      </c>
      <c r="O1455" s="7">
        <f>IF(COUNTIF(B$4:$B1455,B1455)=1,1,0)</f>
        <v>1</v>
      </c>
      <c r="P1455" s="8" t="s">
        <v>2918</v>
      </c>
      <c r="Q1455" s="9"/>
    </row>
    <row r="1456" spans="1:17" x14ac:dyDescent="0.25">
      <c r="A1456" s="17">
        <v>44713</v>
      </c>
      <c r="B1456" s="11" t="s">
        <v>1213</v>
      </c>
      <c r="C1456" s="11" t="s">
        <v>2927</v>
      </c>
      <c r="D1456" s="7">
        <v>4</v>
      </c>
      <c r="E1456" s="12">
        <f t="shared" si="66"/>
        <v>500</v>
      </c>
      <c r="F1456" s="13">
        <f t="shared" si="67"/>
        <v>2000</v>
      </c>
      <c r="G1456" s="14">
        <f>Data_input!$F1456*IF(Data_input!$E1456&lt;3000,70%,60%)</f>
        <v>1400</v>
      </c>
      <c r="H1456" s="14">
        <f>Data_input!$F1456*10%</f>
        <v>200</v>
      </c>
      <c r="I1456" s="14">
        <f>Data_input!$F1456*10%</f>
        <v>200</v>
      </c>
      <c r="J1456" s="14">
        <f>SUM(Table1[[#This Row],[COGS]:[OPERATIONAL COST]])</f>
        <v>1800</v>
      </c>
      <c r="K1456" s="14">
        <f>Data_input!$F1456-Data_input!$G1456-Data_input!$H1456-Data_input!$I1456</f>
        <v>200</v>
      </c>
      <c r="L1456" s="15" t="s">
        <v>2947</v>
      </c>
      <c r="M1456" s="16" t="str">
        <f>TEXT(Table1[[#This Row],[DATE]],"mmm")</f>
        <v>Jun</v>
      </c>
      <c r="N1456" s="7">
        <f t="shared" si="68"/>
        <v>2022</v>
      </c>
      <c r="O1456" s="7">
        <f>IF(COUNTIF(B$4:$B1456,B1456)=1,1,0)</f>
        <v>1</v>
      </c>
      <c r="P1456" s="8" t="s">
        <v>2918</v>
      </c>
      <c r="Q1456" s="9"/>
    </row>
    <row r="1457" spans="1:17" x14ac:dyDescent="0.25">
      <c r="A1457" s="17">
        <v>44714</v>
      </c>
      <c r="B1457" s="11" t="s">
        <v>1214</v>
      </c>
      <c r="C1457" s="11" t="s">
        <v>2927</v>
      </c>
      <c r="D1457" s="7">
        <v>1</v>
      </c>
      <c r="E1457" s="12">
        <f t="shared" si="66"/>
        <v>500</v>
      </c>
      <c r="F1457" s="13">
        <f t="shared" si="67"/>
        <v>500</v>
      </c>
      <c r="G1457" s="14">
        <f>Data_input!$F1457*IF(Data_input!$E1457&lt;3000,70%,60%)</f>
        <v>350</v>
      </c>
      <c r="H1457" s="14">
        <f>Data_input!$F1457*10%</f>
        <v>50</v>
      </c>
      <c r="I1457" s="14">
        <f>Data_input!$F1457*10%</f>
        <v>50</v>
      </c>
      <c r="J1457" s="14">
        <f>SUM(Table1[[#This Row],[COGS]:[OPERATIONAL COST]])</f>
        <v>450</v>
      </c>
      <c r="K1457" s="14">
        <f>Data_input!$F1457-Data_input!$G1457-Data_input!$H1457-Data_input!$I1457</f>
        <v>50</v>
      </c>
      <c r="L1457" s="8" t="s">
        <v>2945</v>
      </c>
      <c r="M1457" s="16" t="str">
        <f>TEXT(Table1[[#This Row],[DATE]],"mmm")</f>
        <v>Jun</v>
      </c>
      <c r="N1457" s="7">
        <f t="shared" si="68"/>
        <v>2022</v>
      </c>
      <c r="O1457" s="7">
        <f>IF(COUNTIF(B$4:$B1457,B1457)=1,1,0)</f>
        <v>1</v>
      </c>
      <c r="P1457" s="8" t="s">
        <v>2919</v>
      </c>
      <c r="Q1457" s="9"/>
    </row>
    <row r="1458" spans="1:17" x14ac:dyDescent="0.25">
      <c r="A1458" s="17">
        <v>44714</v>
      </c>
      <c r="B1458" s="11" t="s">
        <v>1215</v>
      </c>
      <c r="C1458" s="11" t="s">
        <v>2920</v>
      </c>
      <c r="D1458" s="7">
        <v>1</v>
      </c>
      <c r="E1458" s="12">
        <f t="shared" si="66"/>
        <v>1000</v>
      </c>
      <c r="F1458" s="13">
        <f t="shared" si="67"/>
        <v>1000</v>
      </c>
      <c r="G1458" s="14">
        <f>Data_input!$F1458*IF(Data_input!$E1458&lt;3000,70%,60%)</f>
        <v>700</v>
      </c>
      <c r="H1458" s="14">
        <f>Data_input!$F1458*10%</f>
        <v>100</v>
      </c>
      <c r="I1458" s="14">
        <f>Data_input!$F1458*10%</f>
        <v>100</v>
      </c>
      <c r="J1458" s="14">
        <f>SUM(Table1[[#This Row],[COGS]:[OPERATIONAL COST]])</f>
        <v>900</v>
      </c>
      <c r="K1458" s="14">
        <f>Data_input!$F1458-Data_input!$G1458-Data_input!$H1458-Data_input!$I1458</f>
        <v>100</v>
      </c>
      <c r="L1458" s="15" t="s">
        <v>2943</v>
      </c>
      <c r="M1458" s="16" t="str">
        <f>TEXT(Table1[[#This Row],[DATE]],"mmm")</f>
        <v>Jun</v>
      </c>
      <c r="N1458" s="7">
        <f t="shared" si="68"/>
        <v>2022</v>
      </c>
      <c r="O1458" s="7">
        <f>IF(COUNTIF(B$4:$B1458,B1458)=1,1,0)</f>
        <v>1</v>
      </c>
      <c r="P1458" s="8" t="s">
        <v>2919</v>
      </c>
      <c r="Q1458" s="9"/>
    </row>
    <row r="1459" spans="1:17" x14ac:dyDescent="0.25">
      <c r="A1459" s="17">
        <v>44714</v>
      </c>
      <c r="B1459" s="11" t="s">
        <v>1216</v>
      </c>
      <c r="C1459" s="11" t="s">
        <v>2924</v>
      </c>
      <c r="D1459" s="7">
        <v>3</v>
      </c>
      <c r="E1459" s="12">
        <f t="shared" si="66"/>
        <v>3500</v>
      </c>
      <c r="F1459" s="13">
        <f t="shared" si="67"/>
        <v>10500</v>
      </c>
      <c r="G1459" s="14">
        <f>Data_input!$F1459*IF(Data_input!$E1459&lt;3000,70%,60%)</f>
        <v>6300</v>
      </c>
      <c r="H1459" s="14">
        <f>Data_input!$F1459*10%</f>
        <v>1050</v>
      </c>
      <c r="I1459" s="14">
        <f>Data_input!$F1459*10%</f>
        <v>1050</v>
      </c>
      <c r="J1459" s="14">
        <f>SUM(Table1[[#This Row],[COGS]:[OPERATIONAL COST]])</f>
        <v>8400</v>
      </c>
      <c r="K1459" s="14">
        <f>Data_input!$F1459-Data_input!$G1459-Data_input!$H1459-Data_input!$I1459</f>
        <v>2100</v>
      </c>
      <c r="L1459" s="8" t="s">
        <v>2948</v>
      </c>
      <c r="M1459" s="16" t="str">
        <f>TEXT(Table1[[#This Row],[DATE]],"mmm")</f>
        <v>Jun</v>
      </c>
      <c r="N1459" s="7">
        <f t="shared" si="68"/>
        <v>2022</v>
      </c>
      <c r="O1459" s="7">
        <f>IF(COUNTIF(B$4:$B1459,B1459)=1,1,0)</f>
        <v>1</v>
      </c>
      <c r="P1459" s="8" t="s">
        <v>2919</v>
      </c>
      <c r="Q1459" s="9"/>
    </row>
    <row r="1460" spans="1:17" x14ac:dyDescent="0.25">
      <c r="A1460" s="17">
        <v>44714</v>
      </c>
      <c r="B1460" s="11" t="s">
        <v>1217</v>
      </c>
      <c r="C1460" s="11" t="s">
        <v>2923</v>
      </c>
      <c r="D1460" s="7">
        <v>2</v>
      </c>
      <c r="E1460" s="12">
        <f t="shared" si="66"/>
        <v>2500</v>
      </c>
      <c r="F1460" s="13">
        <f t="shared" si="67"/>
        <v>5000</v>
      </c>
      <c r="G1460" s="14">
        <f>Data_input!$F1460*IF(Data_input!$E1460&lt;3000,70%,60%)</f>
        <v>3500</v>
      </c>
      <c r="H1460" s="14">
        <f>Data_input!$F1460*10%</f>
        <v>500</v>
      </c>
      <c r="I1460" s="14">
        <f>Data_input!$F1460*10%</f>
        <v>500</v>
      </c>
      <c r="J1460" s="14">
        <f>SUM(Table1[[#This Row],[COGS]:[OPERATIONAL COST]])</f>
        <v>4500</v>
      </c>
      <c r="K1460" s="14">
        <f>Data_input!$F1460-Data_input!$G1460-Data_input!$H1460-Data_input!$I1460</f>
        <v>500</v>
      </c>
      <c r="L1460" s="15" t="s">
        <v>2944</v>
      </c>
      <c r="M1460" s="16" t="str">
        <f>TEXT(Table1[[#This Row],[DATE]],"mmm")</f>
        <v>Jun</v>
      </c>
      <c r="N1460" s="7">
        <f t="shared" si="68"/>
        <v>2022</v>
      </c>
      <c r="O1460" s="7">
        <f>IF(COUNTIF(B$4:$B1460,B1460)=1,1,0)</f>
        <v>1</v>
      </c>
      <c r="P1460" s="8" t="s">
        <v>2919</v>
      </c>
      <c r="Q1460" s="9"/>
    </row>
    <row r="1461" spans="1:17" x14ac:dyDescent="0.25">
      <c r="A1461" s="17">
        <v>44714</v>
      </c>
      <c r="B1461" s="11" t="s">
        <v>1218</v>
      </c>
      <c r="C1461" s="11" t="s">
        <v>2929</v>
      </c>
      <c r="D1461" s="7">
        <v>3</v>
      </c>
      <c r="E1461" s="12">
        <f t="shared" si="66"/>
        <v>3200</v>
      </c>
      <c r="F1461" s="13">
        <f t="shared" si="67"/>
        <v>9600</v>
      </c>
      <c r="G1461" s="14">
        <f>Data_input!$F1461*IF(Data_input!$E1461&lt;3000,70%,60%)</f>
        <v>5760</v>
      </c>
      <c r="H1461" s="14">
        <f>Data_input!$F1461*10%</f>
        <v>960</v>
      </c>
      <c r="I1461" s="14">
        <f>Data_input!$F1461*10%</f>
        <v>960</v>
      </c>
      <c r="J1461" s="14">
        <f>SUM(Table1[[#This Row],[COGS]:[OPERATIONAL COST]])</f>
        <v>7680</v>
      </c>
      <c r="K1461" s="14">
        <f>Data_input!$F1461-Data_input!$G1461-Data_input!$H1461-Data_input!$I1461</f>
        <v>1920</v>
      </c>
      <c r="L1461" s="8" t="s">
        <v>2946</v>
      </c>
      <c r="M1461" s="16" t="str">
        <f>TEXT(Table1[[#This Row],[DATE]],"mmm")</f>
        <v>Jun</v>
      </c>
      <c r="N1461" s="7">
        <f t="shared" si="68"/>
        <v>2022</v>
      </c>
      <c r="O1461" s="7">
        <f>IF(COUNTIF(B$4:$B1461,B1461)=1,1,0)</f>
        <v>1</v>
      </c>
      <c r="P1461" s="8" t="s">
        <v>2918</v>
      </c>
      <c r="Q1461" s="9"/>
    </row>
    <row r="1462" spans="1:17" x14ac:dyDescent="0.25">
      <c r="A1462" s="17">
        <v>44714</v>
      </c>
      <c r="B1462" s="11" t="s">
        <v>1219</v>
      </c>
      <c r="C1462" s="11" t="s">
        <v>2929</v>
      </c>
      <c r="D1462" s="7">
        <v>4</v>
      </c>
      <c r="E1462" s="12">
        <f t="shared" si="66"/>
        <v>3200</v>
      </c>
      <c r="F1462" s="13">
        <f t="shared" si="67"/>
        <v>12800</v>
      </c>
      <c r="G1462" s="14">
        <f>Data_input!$F1462*IF(Data_input!$E1462&lt;3000,70%,60%)</f>
        <v>7680</v>
      </c>
      <c r="H1462" s="14">
        <f>Data_input!$F1462*10%</f>
        <v>1280</v>
      </c>
      <c r="I1462" s="14">
        <f>Data_input!$F1462*10%</f>
        <v>1280</v>
      </c>
      <c r="J1462" s="14">
        <f>SUM(Table1[[#This Row],[COGS]:[OPERATIONAL COST]])</f>
        <v>10240</v>
      </c>
      <c r="K1462" s="14">
        <f>Data_input!$F1462-Data_input!$G1462-Data_input!$H1462-Data_input!$I1462</f>
        <v>2560</v>
      </c>
      <c r="L1462" s="15" t="s">
        <v>2947</v>
      </c>
      <c r="M1462" s="16" t="str">
        <f>TEXT(Table1[[#This Row],[DATE]],"mmm")</f>
        <v>Jun</v>
      </c>
      <c r="N1462" s="7">
        <f t="shared" si="68"/>
        <v>2022</v>
      </c>
      <c r="O1462" s="7">
        <f>IF(COUNTIF(B$4:$B1462,B1462)=1,1,0)</f>
        <v>1</v>
      </c>
      <c r="P1462" s="8" t="s">
        <v>2919</v>
      </c>
      <c r="Q1462" s="9"/>
    </row>
    <row r="1463" spans="1:17" x14ac:dyDescent="0.25">
      <c r="A1463" s="17">
        <v>44714</v>
      </c>
      <c r="B1463" s="11" t="s">
        <v>1220</v>
      </c>
      <c r="C1463" s="11" t="s">
        <v>2924</v>
      </c>
      <c r="D1463" s="7">
        <v>6</v>
      </c>
      <c r="E1463" s="12">
        <f t="shared" si="66"/>
        <v>3500</v>
      </c>
      <c r="F1463" s="13">
        <f t="shared" si="67"/>
        <v>21000</v>
      </c>
      <c r="G1463" s="14">
        <f>Data_input!$F1463*IF(Data_input!$E1463&lt;3000,70%,60%)</f>
        <v>12600</v>
      </c>
      <c r="H1463" s="14">
        <f>Data_input!$F1463*10%</f>
        <v>2100</v>
      </c>
      <c r="I1463" s="14">
        <f>Data_input!$F1463*10%</f>
        <v>2100</v>
      </c>
      <c r="J1463" s="14">
        <f>SUM(Table1[[#This Row],[COGS]:[OPERATIONAL COST]])</f>
        <v>16800</v>
      </c>
      <c r="K1463" s="14">
        <f>Data_input!$F1463-Data_input!$G1463-Data_input!$H1463-Data_input!$I1463</f>
        <v>4200</v>
      </c>
      <c r="L1463" s="8" t="s">
        <v>2946</v>
      </c>
      <c r="M1463" s="16" t="str">
        <f>TEXT(Table1[[#This Row],[DATE]],"mmm")</f>
        <v>Jun</v>
      </c>
      <c r="N1463" s="7">
        <f t="shared" si="68"/>
        <v>2022</v>
      </c>
      <c r="O1463" s="7">
        <f>IF(COUNTIF(B$4:$B1463,B1463)=1,1,0)</f>
        <v>1</v>
      </c>
      <c r="P1463" s="8" t="s">
        <v>2919</v>
      </c>
      <c r="Q1463" s="9"/>
    </row>
    <row r="1464" spans="1:17" x14ac:dyDescent="0.25">
      <c r="A1464" s="17">
        <v>44714</v>
      </c>
      <c r="B1464" s="11" t="s">
        <v>1221</v>
      </c>
      <c r="C1464" s="11" t="s">
        <v>2927</v>
      </c>
      <c r="D1464" s="7">
        <v>8</v>
      </c>
      <c r="E1464" s="12">
        <f t="shared" si="66"/>
        <v>500</v>
      </c>
      <c r="F1464" s="13">
        <f t="shared" si="67"/>
        <v>4000</v>
      </c>
      <c r="G1464" s="14">
        <f>Data_input!$F1464*IF(Data_input!$E1464&lt;3000,70%,60%)</f>
        <v>2800</v>
      </c>
      <c r="H1464" s="14">
        <f>Data_input!$F1464*10%</f>
        <v>400</v>
      </c>
      <c r="I1464" s="14">
        <f>Data_input!$F1464*10%</f>
        <v>400</v>
      </c>
      <c r="J1464" s="14">
        <f>SUM(Table1[[#This Row],[COGS]:[OPERATIONAL COST]])</f>
        <v>3600</v>
      </c>
      <c r="K1464" s="14">
        <f>Data_input!$F1464-Data_input!$G1464-Data_input!$H1464-Data_input!$I1464</f>
        <v>400</v>
      </c>
      <c r="L1464" s="15" t="s">
        <v>2948</v>
      </c>
      <c r="M1464" s="16" t="str">
        <f>TEXT(Table1[[#This Row],[DATE]],"mmm")</f>
        <v>Jun</v>
      </c>
      <c r="N1464" s="7">
        <f t="shared" si="68"/>
        <v>2022</v>
      </c>
      <c r="O1464" s="7">
        <f>IF(COUNTIF(B$4:$B1464,B1464)=1,1,0)</f>
        <v>1</v>
      </c>
      <c r="P1464" s="8" t="s">
        <v>2919</v>
      </c>
      <c r="Q1464" s="9"/>
    </row>
    <row r="1465" spans="1:17" x14ac:dyDescent="0.25">
      <c r="A1465" s="17">
        <v>44714</v>
      </c>
      <c r="B1465" s="11" t="s">
        <v>1221</v>
      </c>
      <c r="C1465" s="11" t="s">
        <v>2923</v>
      </c>
      <c r="D1465" s="7">
        <v>9</v>
      </c>
      <c r="E1465" s="12">
        <f t="shared" si="66"/>
        <v>2500</v>
      </c>
      <c r="F1465" s="13">
        <f t="shared" si="67"/>
        <v>22500</v>
      </c>
      <c r="G1465" s="14">
        <f>Data_input!$F1465*IF(Data_input!$E1465&lt;3000,70%,60%)</f>
        <v>15749.999999999998</v>
      </c>
      <c r="H1465" s="14">
        <f>Data_input!$F1465*10%</f>
        <v>2250</v>
      </c>
      <c r="I1465" s="14">
        <f>Data_input!$F1465*10%</f>
        <v>2250</v>
      </c>
      <c r="J1465" s="14">
        <f>SUM(Table1[[#This Row],[COGS]:[OPERATIONAL COST]])</f>
        <v>20250</v>
      </c>
      <c r="K1465" s="14">
        <f>Data_input!$F1465-Data_input!$G1465-Data_input!$H1465-Data_input!$I1465</f>
        <v>2250.0000000000018</v>
      </c>
      <c r="L1465" s="8" t="s">
        <v>2948</v>
      </c>
      <c r="M1465" s="16" t="str">
        <f>TEXT(Table1[[#This Row],[DATE]],"mmm")</f>
        <v>Jun</v>
      </c>
      <c r="N1465" s="7">
        <f t="shared" si="68"/>
        <v>2022</v>
      </c>
      <c r="O1465" s="7">
        <f>IF(COUNTIF(B$4:$B1465,B1465)=1,1,0)</f>
        <v>0</v>
      </c>
      <c r="P1465" s="8" t="s">
        <v>2919</v>
      </c>
      <c r="Q1465" s="9"/>
    </row>
    <row r="1466" spans="1:17" x14ac:dyDescent="0.25">
      <c r="A1466" s="17">
        <v>44714</v>
      </c>
      <c r="B1466" s="11" t="s">
        <v>1221</v>
      </c>
      <c r="C1466" s="11" t="s">
        <v>2925</v>
      </c>
      <c r="D1466" s="7">
        <v>10</v>
      </c>
      <c r="E1466" s="12">
        <f t="shared" si="66"/>
        <v>1200</v>
      </c>
      <c r="F1466" s="13">
        <f t="shared" si="67"/>
        <v>12000</v>
      </c>
      <c r="G1466" s="14">
        <f>Data_input!$F1466*IF(Data_input!$E1466&lt;3000,70%,60%)</f>
        <v>8400</v>
      </c>
      <c r="H1466" s="14">
        <f>Data_input!$F1466*10%</f>
        <v>1200</v>
      </c>
      <c r="I1466" s="14">
        <f>Data_input!$F1466*10%</f>
        <v>1200</v>
      </c>
      <c r="J1466" s="14">
        <f>SUM(Table1[[#This Row],[COGS]:[OPERATIONAL COST]])</f>
        <v>10800</v>
      </c>
      <c r="K1466" s="14">
        <f>Data_input!$F1466-Data_input!$G1466-Data_input!$H1466-Data_input!$I1466</f>
        <v>1200</v>
      </c>
      <c r="L1466" s="15" t="s">
        <v>2948</v>
      </c>
      <c r="M1466" s="16" t="str">
        <f>TEXT(Table1[[#This Row],[DATE]],"mmm")</f>
        <v>Jun</v>
      </c>
      <c r="N1466" s="7">
        <f t="shared" si="68"/>
        <v>2022</v>
      </c>
      <c r="O1466" s="7">
        <f>IF(COUNTIF(B$4:$B1466,B1466)=1,1,0)</f>
        <v>0</v>
      </c>
      <c r="P1466" s="8" t="s">
        <v>2919</v>
      </c>
      <c r="Q1466" s="9"/>
    </row>
    <row r="1467" spans="1:17" x14ac:dyDescent="0.25">
      <c r="A1467" s="17">
        <v>44715</v>
      </c>
      <c r="B1467" s="11" t="s">
        <v>1222</v>
      </c>
      <c r="C1467" s="11" t="s">
        <v>2920</v>
      </c>
      <c r="D1467" s="7">
        <v>12</v>
      </c>
      <c r="E1467" s="12">
        <f t="shared" si="66"/>
        <v>1000</v>
      </c>
      <c r="F1467" s="13">
        <f t="shared" si="67"/>
        <v>12000</v>
      </c>
      <c r="G1467" s="14">
        <f>Data_input!$F1467*IF(Data_input!$E1467&lt;3000,70%,60%)</f>
        <v>8400</v>
      </c>
      <c r="H1467" s="14">
        <f>Data_input!$F1467*10%</f>
        <v>1200</v>
      </c>
      <c r="I1467" s="14">
        <f>Data_input!$F1467*10%</f>
        <v>1200</v>
      </c>
      <c r="J1467" s="14">
        <f>SUM(Table1[[#This Row],[COGS]:[OPERATIONAL COST]])</f>
        <v>10800</v>
      </c>
      <c r="K1467" s="14">
        <f>Data_input!$F1467-Data_input!$G1467-Data_input!$H1467-Data_input!$I1467</f>
        <v>1200</v>
      </c>
      <c r="L1467" s="8" t="s">
        <v>2948</v>
      </c>
      <c r="M1467" s="16" t="str">
        <f>TEXT(Table1[[#This Row],[DATE]],"mmm")</f>
        <v>Jun</v>
      </c>
      <c r="N1467" s="7">
        <f t="shared" si="68"/>
        <v>2022</v>
      </c>
      <c r="O1467" s="7">
        <f>IF(COUNTIF(B$4:$B1467,B1467)=1,1,0)</f>
        <v>1</v>
      </c>
      <c r="P1467" s="8" t="s">
        <v>2918</v>
      </c>
      <c r="Q1467" s="9"/>
    </row>
    <row r="1468" spans="1:17" x14ac:dyDescent="0.25">
      <c r="A1468" s="17">
        <v>44715</v>
      </c>
      <c r="B1468" s="11" t="s">
        <v>1223</v>
      </c>
      <c r="C1468" s="11" t="s">
        <v>2930</v>
      </c>
      <c r="D1468" s="7">
        <v>1</v>
      </c>
      <c r="E1468" s="12">
        <f t="shared" si="66"/>
        <v>4000</v>
      </c>
      <c r="F1468" s="13">
        <f t="shared" si="67"/>
        <v>4000</v>
      </c>
      <c r="G1468" s="14">
        <f>Data_input!$F1468*IF(Data_input!$E1468&lt;3000,70%,60%)</f>
        <v>2400</v>
      </c>
      <c r="H1468" s="14">
        <f>Data_input!$F1468*10%</f>
        <v>400</v>
      </c>
      <c r="I1468" s="14">
        <f>Data_input!$F1468*10%</f>
        <v>400</v>
      </c>
      <c r="J1468" s="14">
        <f>SUM(Table1[[#This Row],[COGS]:[OPERATIONAL COST]])</f>
        <v>3200</v>
      </c>
      <c r="K1468" s="14">
        <f>Data_input!$F1468-Data_input!$G1468-Data_input!$H1468-Data_input!$I1468</f>
        <v>800</v>
      </c>
      <c r="L1468" s="15" t="s">
        <v>2944</v>
      </c>
      <c r="M1468" s="16" t="str">
        <f>TEXT(Table1[[#This Row],[DATE]],"mmm")</f>
        <v>Jun</v>
      </c>
      <c r="N1468" s="7">
        <f t="shared" si="68"/>
        <v>2022</v>
      </c>
      <c r="O1468" s="7">
        <f>IF(COUNTIF(B$4:$B1468,B1468)=1,1,0)</f>
        <v>1</v>
      </c>
      <c r="P1468" s="8" t="s">
        <v>2919</v>
      </c>
      <c r="Q1468" s="9"/>
    </row>
    <row r="1469" spans="1:17" x14ac:dyDescent="0.25">
      <c r="A1469" s="17">
        <v>44715</v>
      </c>
      <c r="B1469" s="11" t="s">
        <v>1224</v>
      </c>
      <c r="C1469" s="11" t="s">
        <v>2920</v>
      </c>
      <c r="D1469" s="7">
        <v>16</v>
      </c>
      <c r="E1469" s="12">
        <f t="shared" si="66"/>
        <v>1000</v>
      </c>
      <c r="F1469" s="13">
        <f t="shared" si="67"/>
        <v>16000</v>
      </c>
      <c r="G1469" s="14">
        <f>Data_input!$F1469*IF(Data_input!$E1469&lt;3000,70%,60%)</f>
        <v>11200</v>
      </c>
      <c r="H1469" s="14">
        <f>Data_input!$F1469*10%</f>
        <v>1600</v>
      </c>
      <c r="I1469" s="14">
        <f>Data_input!$F1469*10%</f>
        <v>1600</v>
      </c>
      <c r="J1469" s="14">
        <f>SUM(Table1[[#This Row],[COGS]:[OPERATIONAL COST]])</f>
        <v>14400</v>
      </c>
      <c r="K1469" s="14">
        <f>Data_input!$F1469-Data_input!$G1469-Data_input!$H1469-Data_input!$I1469</f>
        <v>1600</v>
      </c>
      <c r="L1469" s="8" t="s">
        <v>2945</v>
      </c>
      <c r="M1469" s="16" t="str">
        <f>TEXT(Table1[[#This Row],[DATE]],"mmm")</f>
        <v>Jun</v>
      </c>
      <c r="N1469" s="7">
        <f t="shared" si="68"/>
        <v>2022</v>
      </c>
      <c r="O1469" s="7">
        <f>IF(COUNTIF(B$4:$B1469,B1469)=1,1,0)</f>
        <v>1</v>
      </c>
      <c r="P1469" s="8" t="s">
        <v>2919</v>
      </c>
      <c r="Q1469" s="9"/>
    </row>
    <row r="1470" spans="1:17" x14ac:dyDescent="0.25">
      <c r="A1470" s="17">
        <v>44715</v>
      </c>
      <c r="B1470" s="11" t="s">
        <v>1225</v>
      </c>
      <c r="C1470" s="11" t="s">
        <v>2923</v>
      </c>
      <c r="D1470" s="7">
        <v>1</v>
      </c>
      <c r="E1470" s="12">
        <f t="shared" si="66"/>
        <v>2500</v>
      </c>
      <c r="F1470" s="13">
        <f t="shared" si="67"/>
        <v>2500</v>
      </c>
      <c r="G1470" s="14">
        <f>Data_input!$F1470*IF(Data_input!$E1470&lt;3000,70%,60%)</f>
        <v>1750</v>
      </c>
      <c r="H1470" s="14">
        <f>Data_input!$F1470*10%</f>
        <v>250</v>
      </c>
      <c r="I1470" s="14">
        <f>Data_input!$F1470*10%</f>
        <v>250</v>
      </c>
      <c r="J1470" s="14">
        <f>SUM(Table1[[#This Row],[COGS]:[OPERATIONAL COST]])</f>
        <v>2250</v>
      </c>
      <c r="K1470" s="14">
        <f>Data_input!$F1470-Data_input!$G1470-Data_input!$H1470-Data_input!$I1470</f>
        <v>250</v>
      </c>
      <c r="L1470" s="15" t="s">
        <v>2943</v>
      </c>
      <c r="M1470" s="16" t="str">
        <f>TEXT(Table1[[#This Row],[DATE]],"mmm")</f>
        <v>Jun</v>
      </c>
      <c r="N1470" s="7">
        <f t="shared" si="68"/>
        <v>2022</v>
      </c>
      <c r="O1470" s="7">
        <f>IF(COUNTIF(B$4:$B1470,B1470)=1,1,0)</f>
        <v>1</v>
      </c>
      <c r="P1470" s="8" t="s">
        <v>2919</v>
      </c>
      <c r="Q1470" s="9"/>
    </row>
    <row r="1471" spans="1:17" x14ac:dyDescent="0.25">
      <c r="A1471" s="17">
        <v>44715</v>
      </c>
      <c r="B1471" s="11" t="s">
        <v>1226</v>
      </c>
      <c r="C1471" s="11" t="s">
        <v>2924</v>
      </c>
      <c r="D1471" s="7">
        <v>1</v>
      </c>
      <c r="E1471" s="12">
        <f t="shared" si="66"/>
        <v>3500</v>
      </c>
      <c r="F1471" s="13">
        <f t="shared" si="67"/>
        <v>3500</v>
      </c>
      <c r="G1471" s="14">
        <f>Data_input!$F1471*IF(Data_input!$E1471&lt;3000,70%,60%)</f>
        <v>2100</v>
      </c>
      <c r="H1471" s="14">
        <f>Data_input!$F1471*10%</f>
        <v>350</v>
      </c>
      <c r="I1471" s="14">
        <f>Data_input!$F1471*10%</f>
        <v>350</v>
      </c>
      <c r="J1471" s="14">
        <f>SUM(Table1[[#This Row],[COGS]:[OPERATIONAL COST]])</f>
        <v>2800</v>
      </c>
      <c r="K1471" s="14">
        <f>Data_input!$F1471-Data_input!$G1471-Data_input!$H1471-Data_input!$I1471</f>
        <v>700</v>
      </c>
      <c r="L1471" s="8" t="s">
        <v>2948</v>
      </c>
      <c r="M1471" s="16" t="str">
        <f>TEXT(Table1[[#This Row],[DATE]],"mmm")</f>
        <v>Jun</v>
      </c>
      <c r="N1471" s="7">
        <f t="shared" si="68"/>
        <v>2022</v>
      </c>
      <c r="O1471" s="7">
        <f>IF(COUNTIF(B$4:$B1471,B1471)=1,1,0)</f>
        <v>1</v>
      </c>
      <c r="P1471" s="8" t="s">
        <v>2919</v>
      </c>
      <c r="Q1471" s="9"/>
    </row>
    <row r="1472" spans="1:17" x14ac:dyDescent="0.25">
      <c r="A1472" s="17">
        <v>44715</v>
      </c>
      <c r="B1472" s="11" t="s">
        <v>1227</v>
      </c>
      <c r="C1472" s="11" t="s">
        <v>2925</v>
      </c>
      <c r="D1472" s="7">
        <v>2</v>
      </c>
      <c r="E1472" s="12">
        <f t="shared" si="66"/>
        <v>1200</v>
      </c>
      <c r="F1472" s="13">
        <f t="shared" si="67"/>
        <v>2400</v>
      </c>
      <c r="G1472" s="14">
        <f>Data_input!$F1472*IF(Data_input!$E1472&lt;3000,70%,60%)</f>
        <v>1680</v>
      </c>
      <c r="H1472" s="14">
        <f>Data_input!$F1472*10%</f>
        <v>240</v>
      </c>
      <c r="I1472" s="14">
        <f>Data_input!$F1472*10%</f>
        <v>240</v>
      </c>
      <c r="J1472" s="14">
        <f>SUM(Table1[[#This Row],[COGS]:[OPERATIONAL COST]])</f>
        <v>2160</v>
      </c>
      <c r="K1472" s="14">
        <f>Data_input!$F1472-Data_input!$G1472-Data_input!$H1472-Data_input!$I1472</f>
        <v>240</v>
      </c>
      <c r="L1472" s="15" t="s">
        <v>2944</v>
      </c>
      <c r="M1472" s="16" t="str">
        <f>TEXT(Table1[[#This Row],[DATE]],"mmm")</f>
        <v>Jun</v>
      </c>
      <c r="N1472" s="7">
        <f t="shared" si="68"/>
        <v>2022</v>
      </c>
      <c r="O1472" s="7">
        <f>IF(COUNTIF(B$4:$B1472,B1472)=1,1,0)</f>
        <v>1</v>
      </c>
      <c r="P1472" s="8" t="s">
        <v>2919</v>
      </c>
      <c r="Q1472" s="9"/>
    </row>
    <row r="1473" spans="1:17" x14ac:dyDescent="0.25">
      <c r="A1473" s="17">
        <v>44715</v>
      </c>
      <c r="B1473" s="11" t="s">
        <v>1228</v>
      </c>
      <c r="C1473" s="11" t="s">
        <v>2926</v>
      </c>
      <c r="D1473" s="7">
        <v>5</v>
      </c>
      <c r="E1473" s="12">
        <f t="shared" si="66"/>
        <v>450</v>
      </c>
      <c r="F1473" s="13">
        <f t="shared" si="67"/>
        <v>2250</v>
      </c>
      <c r="G1473" s="14">
        <f>Data_input!$F1473*IF(Data_input!$E1473&lt;3000,70%,60%)</f>
        <v>1575</v>
      </c>
      <c r="H1473" s="14">
        <f>Data_input!$F1473*10%</f>
        <v>225</v>
      </c>
      <c r="I1473" s="14">
        <f>Data_input!$F1473*10%</f>
        <v>225</v>
      </c>
      <c r="J1473" s="14">
        <f>SUM(Table1[[#This Row],[COGS]:[OPERATIONAL COST]])</f>
        <v>2025</v>
      </c>
      <c r="K1473" s="14">
        <f>Data_input!$F1473-Data_input!$G1473-Data_input!$H1473-Data_input!$I1473</f>
        <v>225</v>
      </c>
      <c r="L1473" s="8" t="s">
        <v>2946</v>
      </c>
      <c r="M1473" s="16" t="str">
        <f>TEXT(Table1[[#This Row],[DATE]],"mmm")</f>
        <v>Jun</v>
      </c>
      <c r="N1473" s="7">
        <f t="shared" si="68"/>
        <v>2022</v>
      </c>
      <c r="O1473" s="7">
        <f>IF(COUNTIF(B$4:$B1473,B1473)=1,1,0)</f>
        <v>1</v>
      </c>
      <c r="P1473" s="8" t="s">
        <v>2919</v>
      </c>
      <c r="Q1473" s="9"/>
    </row>
    <row r="1474" spans="1:17" x14ac:dyDescent="0.25">
      <c r="A1474" s="17">
        <v>44715</v>
      </c>
      <c r="B1474" s="11" t="s">
        <v>1228</v>
      </c>
      <c r="C1474" s="11" t="s">
        <v>2927</v>
      </c>
      <c r="D1474" s="7">
        <v>7</v>
      </c>
      <c r="E1474" s="12">
        <f t="shared" si="66"/>
        <v>500</v>
      </c>
      <c r="F1474" s="13">
        <f t="shared" si="67"/>
        <v>3500</v>
      </c>
      <c r="G1474" s="14">
        <f>Data_input!$F1474*IF(Data_input!$E1474&lt;3000,70%,60%)</f>
        <v>2450</v>
      </c>
      <c r="H1474" s="14">
        <f>Data_input!$F1474*10%</f>
        <v>350</v>
      </c>
      <c r="I1474" s="14">
        <f>Data_input!$F1474*10%</f>
        <v>350</v>
      </c>
      <c r="J1474" s="14">
        <f>SUM(Table1[[#This Row],[COGS]:[OPERATIONAL COST]])</f>
        <v>3150</v>
      </c>
      <c r="K1474" s="14">
        <f>Data_input!$F1474-Data_input!$G1474-Data_input!$H1474-Data_input!$I1474</f>
        <v>350</v>
      </c>
      <c r="L1474" s="15" t="s">
        <v>2946</v>
      </c>
      <c r="M1474" s="16" t="str">
        <f>TEXT(Table1[[#This Row],[DATE]],"mmm")</f>
        <v>Jun</v>
      </c>
      <c r="N1474" s="7">
        <f t="shared" si="68"/>
        <v>2022</v>
      </c>
      <c r="O1474" s="7">
        <f>IF(COUNTIF(B$4:$B1474,B1474)=1,1,0)</f>
        <v>0</v>
      </c>
      <c r="P1474" s="8" t="s">
        <v>2919</v>
      </c>
      <c r="Q1474" s="9"/>
    </row>
    <row r="1475" spans="1:17" x14ac:dyDescent="0.25">
      <c r="A1475" s="17">
        <v>44715</v>
      </c>
      <c r="B1475" s="11" t="s">
        <v>1228</v>
      </c>
      <c r="C1475" s="11" t="s">
        <v>2928</v>
      </c>
      <c r="D1475" s="7">
        <v>8</v>
      </c>
      <c r="E1475" s="12">
        <f t="shared" si="66"/>
        <v>1000</v>
      </c>
      <c r="F1475" s="13">
        <f t="shared" si="67"/>
        <v>8000</v>
      </c>
      <c r="G1475" s="14">
        <f>Data_input!$F1475*IF(Data_input!$E1475&lt;3000,70%,60%)</f>
        <v>5600</v>
      </c>
      <c r="H1475" s="14">
        <f>Data_input!$F1475*10%</f>
        <v>800</v>
      </c>
      <c r="I1475" s="14">
        <f>Data_input!$F1475*10%</f>
        <v>800</v>
      </c>
      <c r="J1475" s="14">
        <f>SUM(Table1[[#This Row],[COGS]:[OPERATIONAL COST]])</f>
        <v>7200</v>
      </c>
      <c r="K1475" s="14">
        <f>Data_input!$F1475-Data_input!$G1475-Data_input!$H1475-Data_input!$I1475</f>
        <v>800</v>
      </c>
      <c r="L1475" s="8" t="s">
        <v>2946</v>
      </c>
      <c r="M1475" s="16" t="str">
        <f>TEXT(Table1[[#This Row],[DATE]],"mmm")</f>
        <v>Jun</v>
      </c>
      <c r="N1475" s="7">
        <f t="shared" si="68"/>
        <v>2022</v>
      </c>
      <c r="O1475" s="7">
        <f>IF(COUNTIF(B$4:$B1475,B1475)=1,1,0)</f>
        <v>0</v>
      </c>
      <c r="P1475" s="8" t="s">
        <v>2919</v>
      </c>
      <c r="Q1475" s="9"/>
    </row>
    <row r="1476" spans="1:17" x14ac:dyDescent="0.25">
      <c r="A1476" s="17">
        <v>44715</v>
      </c>
      <c r="B1476" s="11" t="s">
        <v>1228</v>
      </c>
      <c r="C1476" s="11" t="s">
        <v>2929</v>
      </c>
      <c r="D1476" s="7">
        <v>1</v>
      </c>
      <c r="E1476" s="12">
        <f t="shared" ref="E1476:E1539" si="69">VLOOKUP(C1476,$R$4:$S$12,2,FALSE)</f>
        <v>3200</v>
      </c>
      <c r="F1476" s="13">
        <f t="shared" ref="F1476:F1539" si="70">D1476*E1476</f>
        <v>3200</v>
      </c>
      <c r="G1476" s="14">
        <f>Data_input!$F1476*IF(Data_input!$E1476&lt;3000,70%,60%)</f>
        <v>1920</v>
      </c>
      <c r="H1476" s="14">
        <f>Data_input!$F1476*10%</f>
        <v>320</v>
      </c>
      <c r="I1476" s="14">
        <f>Data_input!$F1476*10%</f>
        <v>320</v>
      </c>
      <c r="J1476" s="14">
        <f>SUM(Table1[[#This Row],[COGS]:[OPERATIONAL COST]])</f>
        <v>2560</v>
      </c>
      <c r="K1476" s="14">
        <f>Data_input!$F1476-Data_input!$G1476-Data_input!$H1476-Data_input!$I1476</f>
        <v>640</v>
      </c>
      <c r="L1476" s="15" t="s">
        <v>2946</v>
      </c>
      <c r="M1476" s="16" t="str">
        <f>TEXT(Table1[[#This Row],[DATE]],"mmm")</f>
        <v>Jun</v>
      </c>
      <c r="N1476" s="7">
        <f t="shared" ref="N1476:N1539" si="71">YEAR(A1476)</f>
        <v>2022</v>
      </c>
      <c r="O1476" s="7">
        <f>IF(COUNTIF(B$4:$B1476,B1476)=1,1,0)</f>
        <v>0</v>
      </c>
      <c r="P1476" s="8" t="s">
        <v>2919</v>
      </c>
      <c r="Q1476" s="9"/>
    </row>
    <row r="1477" spans="1:17" x14ac:dyDescent="0.25">
      <c r="A1477" s="17">
        <v>44715</v>
      </c>
      <c r="B1477" s="11" t="s">
        <v>1228</v>
      </c>
      <c r="C1477" s="11" t="s">
        <v>2930</v>
      </c>
      <c r="D1477" s="7">
        <v>1</v>
      </c>
      <c r="E1477" s="12">
        <f t="shared" si="69"/>
        <v>4000</v>
      </c>
      <c r="F1477" s="13">
        <f t="shared" si="70"/>
        <v>4000</v>
      </c>
      <c r="G1477" s="14">
        <f>Data_input!$F1477*IF(Data_input!$E1477&lt;3000,70%,60%)</f>
        <v>2400</v>
      </c>
      <c r="H1477" s="14">
        <f>Data_input!$F1477*10%</f>
        <v>400</v>
      </c>
      <c r="I1477" s="14">
        <f>Data_input!$F1477*10%</f>
        <v>400</v>
      </c>
      <c r="J1477" s="14">
        <f>SUM(Table1[[#This Row],[COGS]:[OPERATIONAL COST]])</f>
        <v>3200</v>
      </c>
      <c r="K1477" s="14">
        <f>Data_input!$F1477-Data_input!$G1477-Data_input!$H1477-Data_input!$I1477</f>
        <v>800</v>
      </c>
      <c r="L1477" s="8" t="s">
        <v>2946</v>
      </c>
      <c r="M1477" s="16" t="str">
        <f>TEXT(Table1[[#This Row],[DATE]],"mmm")</f>
        <v>Jun</v>
      </c>
      <c r="N1477" s="7">
        <f t="shared" si="71"/>
        <v>2022</v>
      </c>
      <c r="O1477" s="7">
        <f>IF(COUNTIF(B$4:$B1477,B1477)=1,1,0)</f>
        <v>0</v>
      </c>
      <c r="P1477" s="8" t="s">
        <v>2919</v>
      </c>
      <c r="Q1477" s="9"/>
    </row>
    <row r="1478" spans="1:17" x14ac:dyDescent="0.25">
      <c r="A1478" s="17">
        <v>44715</v>
      </c>
      <c r="B1478" s="11" t="s">
        <v>1228</v>
      </c>
      <c r="C1478" s="11" t="s">
        <v>2930</v>
      </c>
      <c r="D1478" s="7">
        <v>1</v>
      </c>
      <c r="E1478" s="12">
        <f t="shared" si="69"/>
        <v>4000</v>
      </c>
      <c r="F1478" s="13">
        <f t="shared" si="70"/>
        <v>4000</v>
      </c>
      <c r="G1478" s="14">
        <f>Data_input!$F1478*IF(Data_input!$E1478&lt;3000,70%,60%)</f>
        <v>2400</v>
      </c>
      <c r="H1478" s="14">
        <f>Data_input!$F1478*10%</f>
        <v>400</v>
      </c>
      <c r="I1478" s="14">
        <f>Data_input!$F1478*10%</f>
        <v>400</v>
      </c>
      <c r="J1478" s="14">
        <f>SUM(Table1[[#This Row],[COGS]:[OPERATIONAL COST]])</f>
        <v>3200</v>
      </c>
      <c r="K1478" s="14">
        <f>Data_input!$F1478-Data_input!$G1478-Data_input!$H1478-Data_input!$I1478</f>
        <v>800</v>
      </c>
      <c r="L1478" s="15" t="s">
        <v>2946</v>
      </c>
      <c r="M1478" s="16" t="str">
        <f>TEXT(Table1[[#This Row],[DATE]],"mmm")</f>
        <v>Jun</v>
      </c>
      <c r="N1478" s="7">
        <f t="shared" si="71"/>
        <v>2022</v>
      </c>
      <c r="O1478" s="7">
        <f>IF(COUNTIF(B$4:$B1478,B1478)=1,1,0)</f>
        <v>0</v>
      </c>
      <c r="P1478" s="8" t="s">
        <v>2919</v>
      </c>
      <c r="Q1478" s="9"/>
    </row>
    <row r="1479" spans="1:17" x14ac:dyDescent="0.25">
      <c r="A1479" s="17">
        <v>44715</v>
      </c>
      <c r="B1479" s="11" t="s">
        <v>1228</v>
      </c>
      <c r="C1479" s="11" t="s">
        <v>2930</v>
      </c>
      <c r="D1479" s="7">
        <v>1</v>
      </c>
      <c r="E1479" s="12">
        <f t="shared" si="69"/>
        <v>4000</v>
      </c>
      <c r="F1479" s="13">
        <f t="shared" si="70"/>
        <v>4000</v>
      </c>
      <c r="G1479" s="14">
        <f>Data_input!$F1479*IF(Data_input!$E1479&lt;3000,70%,60%)</f>
        <v>2400</v>
      </c>
      <c r="H1479" s="14">
        <f>Data_input!$F1479*10%</f>
        <v>400</v>
      </c>
      <c r="I1479" s="14">
        <f>Data_input!$F1479*10%</f>
        <v>400</v>
      </c>
      <c r="J1479" s="14">
        <f>SUM(Table1[[#This Row],[COGS]:[OPERATIONAL COST]])</f>
        <v>3200</v>
      </c>
      <c r="K1479" s="14">
        <f>Data_input!$F1479-Data_input!$G1479-Data_input!$H1479-Data_input!$I1479</f>
        <v>800</v>
      </c>
      <c r="L1479" s="8" t="s">
        <v>2946</v>
      </c>
      <c r="M1479" s="16" t="str">
        <f>TEXT(Table1[[#This Row],[DATE]],"mmm")</f>
        <v>Jun</v>
      </c>
      <c r="N1479" s="7">
        <f t="shared" si="71"/>
        <v>2022</v>
      </c>
      <c r="O1479" s="7">
        <f>IF(COUNTIF(B$4:$B1479,B1479)=1,1,0)</f>
        <v>0</v>
      </c>
      <c r="P1479" s="8" t="s">
        <v>2919</v>
      </c>
      <c r="Q1479" s="9"/>
    </row>
    <row r="1480" spans="1:17" x14ac:dyDescent="0.25">
      <c r="A1480" s="17">
        <v>44716</v>
      </c>
      <c r="B1480" s="11" t="s">
        <v>1229</v>
      </c>
      <c r="C1480" s="11" t="s">
        <v>2924</v>
      </c>
      <c r="D1480" s="7">
        <v>4</v>
      </c>
      <c r="E1480" s="12">
        <f t="shared" si="69"/>
        <v>3500</v>
      </c>
      <c r="F1480" s="13">
        <f t="shared" si="70"/>
        <v>14000</v>
      </c>
      <c r="G1480" s="14">
        <f>Data_input!$F1480*IF(Data_input!$E1480&lt;3000,70%,60%)</f>
        <v>8400</v>
      </c>
      <c r="H1480" s="14">
        <f>Data_input!$F1480*10%</f>
        <v>1400</v>
      </c>
      <c r="I1480" s="14">
        <f>Data_input!$F1480*10%</f>
        <v>1400</v>
      </c>
      <c r="J1480" s="14">
        <f>SUM(Table1[[#This Row],[COGS]:[OPERATIONAL COST]])</f>
        <v>11200</v>
      </c>
      <c r="K1480" s="14">
        <f>Data_input!$F1480-Data_input!$G1480-Data_input!$H1480-Data_input!$I1480</f>
        <v>2800</v>
      </c>
      <c r="L1480" s="15" t="s">
        <v>2947</v>
      </c>
      <c r="M1480" s="16" t="str">
        <f>TEXT(Table1[[#This Row],[DATE]],"mmm")</f>
        <v>Jun</v>
      </c>
      <c r="N1480" s="7">
        <f t="shared" si="71"/>
        <v>2022</v>
      </c>
      <c r="O1480" s="7">
        <f>IF(COUNTIF(B$4:$B1480,B1480)=1,1,0)</f>
        <v>1</v>
      </c>
      <c r="P1480" s="8" t="s">
        <v>2918</v>
      </c>
      <c r="Q1480" s="9"/>
    </row>
    <row r="1481" spans="1:17" x14ac:dyDescent="0.25">
      <c r="A1481" s="17">
        <v>44716</v>
      </c>
      <c r="B1481" s="11" t="s">
        <v>1230</v>
      </c>
      <c r="C1481" s="11" t="s">
        <v>2925</v>
      </c>
      <c r="D1481" s="7">
        <v>4</v>
      </c>
      <c r="E1481" s="12">
        <f t="shared" si="69"/>
        <v>1200</v>
      </c>
      <c r="F1481" s="13">
        <f t="shared" si="70"/>
        <v>4800</v>
      </c>
      <c r="G1481" s="14">
        <f>Data_input!$F1481*IF(Data_input!$E1481&lt;3000,70%,60%)</f>
        <v>3360</v>
      </c>
      <c r="H1481" s="14">
        <f>Data_input!$F1481*10%</f>
        <v>480</v>
      </c>
      <c r="I1481" s="14">
        <f>Data_input!$F1481*10%</f>
        <v>480</v>
      </c>
      <c r="J1481" s="14">
        <f>SUM(Table1[[#This Row],[COGS]:[OPERATIONAL COST]])</f>
        <v>4320</v>
      </c>
      <c r="K1481" s="14">
        <f>Data_input!$F1481-Data_input!$G1481-Data_input!$H1481-Data_input!$I1481</f>
        <v>480</v>
      </c>
      <c r="L1481" s="8" t="s">
        <v>2948</v>
      </c>
      <c r="M1481" s="16" t="str">
        <f>TEXT(Table1[[#This Row],[DATE]],"mmm")</f>
        <v>Jun</v>
      </c>
      <c r="N1481" s="7">
        <f t="shared" si="71"/>
        <v>2022</v>
      </c>
      <c r="O1481" s="7">
        <f>IF(COUNTIF(B$4:$B1481,B1481)=1,1,0)</f>
        <v>1</v>
      </c>
      <c r="P1481" s="8" t="s">
        <v>2919</v>
      </c>
      <c r="Q1481" s="9"/>
    </row>
    <row r="1482" spans="1:17" x14ac:dyDescent="0.25">
      <c r="A1482" s="17">
        <v>44716</v>
      </c>
      <c r="B1482" s="11" t="s">
        <v>1231</v>
      </c>
      <c r="C1482" s="11" t="s">
        <v>2926</v>
      </c>
      <c r="D1482" s="7">
        <v>1</v>
      </c>
      <c r="E1482" s="12">
        <f t="shared" si="69"/>
        <v>450</v>
      </c>
      <c r="F1482" s="13">
        <f t="shared" si="70"/>
        <v>450</v>
      </c>
      <c r="G1482" s="14">
        <f>Data_input!$F1482*IF(Data_input!$E1482&lt;3000,70%,60%)</f>
        <v>315</v>
      </c>
      <c r="H1482" s="14">
        <f>Data_input!$F1482*10%</f>
        <v>45</v>
      </c>
      <c r="I1482" s="14">
        <f>Data_input!$F1482*10%</f>
        <v>45</v>
      </c>
      <c r="J1482" s="14">
        <f>SUM(Table1[[#This Row],[COGS]:[OPERATIONAL COST]])</f>
        <v>405</v>
      </c>
      <c r="K1482" s="14">
        <f>Data_input!$F1482-Data_input!$G1482-Data_input!$H1482-Data_input!$I1482</f>
        <v>45</v>
      </c>
      <c r="L1482" s="15" t="s">
        <v>2944</v>
      </c>
      <c r="M1482" s="16" t="str">
        <f>TEXT(Table1[[#This Row],[DATE]],"mmm")</f>
        <v>Jun</v>
      </c>
      <c r="N1482" s="7">
        <f t="shared" si="71"/>
        <v>2022</v>
      </c>
      <c r="O1482" s="7">
        <f>IF(COUNTIF(B$4:$B1482,B1482)=1,1,0)</f>
        <v>1</v>
      </c>
      <c r="P1482" s="8" t="s">
        <v>2919</v>
      </c>
      <c r="Q1482" s="9"/>
    </row>
    <row r="1483" spans="1:17" x14ac:dyDescent="0.25">
      <c r="A1483" s="17">
        <v>44716</v>
      </c>
      <c r="B1483" s="11" t="s">
        <v>1232</v>
      </c>
      <c r="C1483" s="11" t="s">
        <v>2927</v>
      </c>
      <c r="D1483" s="7">
        <v>1</v>
      </c>
      <c r="E1483" s="12">
        <f t="shared" si="69"/>
        <v>500</v>
      </c>
      <c r="F1483" s="13">
        <f t="shared" si="70"/>
        <v>500</v>
      </c>
      <c r="G1483" s="14">
        <f>Data_input!$F1483*IF(Data_input!$E1483&lt;3000,70%,60%)</f>
        <v>350</v>
      </c>
      <c r="H1483" s="14">
        <f>Data_input!$F1483*10%</f>
        <v>50</v>
      </c>
      <c r="I1483" s="14">
        <f>Data_input!$F1483*10%</f>
        <v>50</v>
      </c>
      <c r="J1483" s="14">
        <f>SUM(Table1[[#This Row],[COGS]:[OPERATIONAL COST]])</f>
        <v>450</v>
      </c>
      <c r="K1483" s="14">
        <f>Data_input!$F1483-Data_input!$G1483-Data_input!$H1483-Data_input!$I1483</f>
        <v>50</v>
      </c>
      <c r="L1483" s="8" t="s">
        <v>2946</v>
      </c>
      <c r="M1483" s="16" t="str">
        <f>TEXT(Table1[[#This Row],[DATE]],"mmm")</f>
        <v>Jun</v>
      </c>
      <c r="N1483" s="7">
        <f t="shared" si="71"/>
        <v>2022</v>
      </c>
      <c r="O1483" s="7">
        <f>IF(COUNTIF(B$4:$B1483,B1483)=1,1,0)</f>
        <v>1</v>
      </c>
      <c r="P1483" s="8" t="s">
        <v>2918</v>
      </c>
      <c r="Q1483" s="9"/>
    </row>
    <row r="1484" spans="1:17" x14ac:dyDescent="0.25">
      <c r="A1484" s="17">
        <v>44716</v>
      </c>
      <c r="B1484" s="11" t="s">
        <v>1233</v>
      </c>
      <c r="C1484" s="11" t="s">
        <v>2928</v>
      </c>
      <c r="D1484" s="7">
        <v>1</v>
      </c>
      <c r="E1484" s="12">
        <f t="shared" si="69"/>
        <v>1000</v>
      </c>
      <c r="F1484" s="13">
        <f t="shared" si="70"/>
        <v>1000</v>
      </c>
      <c r="G1484" s="14">
        <f>Data_input!$F1484*IF(Data_input!$E1484&lt;3000,70%,60%)</f>
        <v>700</v>
      </c>
      <c r="H1484" s="14">
        <f>Data_input!$F1484*10%</f>
        <v>100</v>
      </c>
      <c r="I1484" s="14">
        <f>Data_input!$F1484*10%</f>
        <v>100</v>
      </c>
      <c r="J1484" s="14">
        <f>SUM(Table1[[#This Row],[COGS]:[OPERATIONAL COST]])</f>
        <v>900</v>
      </c>
      <c r="K1484" s="14">
        <f>Data_input!$F1484-Data_input!$G1484-Data_input!$H1484-Data_input!$I1484</f>
        <v>100</v>
      </c>
      <c r="L1484" s="15" t="s">
        <v>2947</v>
      </c>
      <c r="M1484" s="16" t="str">
        <f>TEXT(Table1[[#This Row],[DATE]],"mmm")</f>
        <v>Jun</v>
      </c>
      <c r="N1484" s="7">
        <f t="shared" si="71"/>
        <v>2022</v>
      </c>
      <c r="O1484" s="7">
        <f>IF(COUNTIF(B$4:$B1484,B1484)=1,1,0)</f>
        <v>1</v>
      </c>
      <c r="P1484" s="8" t="s">
        <v>2918</v>
      </c>
      <c r="Q1484" s="9"/>
    </row>
    <row r="1485" spans="1:17" x14ac:dyDescent="0.25">
      <c r="A1485" s="17">
        <v>44716</v>
      </c>
      <c r="B1485" s="11" t="s">
        <v>1234</v>
      </c>
      <c r="C1485" s="11" t="s">
        <v>2928</v>
      </c>
      <c r="D1485" s="7">
        <v>2</v>
      </c>
      <c r="E1485" s="12">
        <f t="shared" si="69"/>
        <v>1000</v>
      </c>
      <c r="F1485" s="13">
        <f t="shared" si="70"/>
        <v>2000</v>
      </c>
      <c r="G1485" s="14">
        <f>Data_input!$F1485*IF(Data_input!$E1485&lt;3000,70%,60%)</f>
        <v>1400</v>
      </c>
      <c r="H1485" s="14">
        <f>Data_input!$F1485*10%</f>
        <v>200</v>
      </c>
      <c r="I1485" s="14">
        <f>Data_input!$F1485*10%</f>
        <v>200</v>
      </c>
      <c r="J1485" s="14">
        <f>SUM(Table1[[#This Row],[COGS]:[OPERATIONAL COST]])</f>
        <v>1800</v>
      </c>
      <c r="K1485" s="14">
        <f>Data_input!$F1485-Data_input!$G1485-Data_input!$H1485-Data_input!$I1485</f>
        <v>200</v>
      </c>
      <c r="L1485" s="8" t="s">
        <v>2945</v>
      </c>
      <c r="M1485" s="16" t="str">
        <f>TEXT(Table1[[#This Row],[DATE]],"mmm")</f>
        <v>Jun</v>
      </c>
      <c r="N1485" s="7">
        <f t="shared" si="71"/>
        <v>2022</v>
      </c>
      <c r="O1485" s="7">
        <f>IF(COUNTIF(B$4:$B1485,B1485)=1,1,0)</f>
        <v>1</v>
      </c>
      <c r="P1485" s="8" t="s">
        <v>2919</v>
      </c>
      <c r="Q1485" s="9"/>
    </row>
    <row r="1486" spans="1:17" x14ac:dyDescent="0.25">
      <c r="A1486" s="17">
        <v>44716</v>
      </c>
      <c r="B1486" s="11" t="s">
        <v>1235</v>
      </c>
      <c r="C1486" s="11" t="s">
        <v>2930</v>
      </c>
      <c r="D1486" s="7">
        <v>1</v>
      </c>
      <c r="E1486" s="12">
        <f t="shared" si="69"/>
        <v>4000</v>
      </c>
      <c r="F1486" s="13">
        <f t="shared" si="70"/>
        <v>4000</v>
      </c>
      <c r="G1486" s="14">
        <f>Data_input!$F1486*IF(Data_input!$E1486&lt;3000,70%,60%)</f>
        <v>2400</v>
      </c>
      <c r="H1486" s="14">
        <f>Data_input!$F1486*10%</f>
        <v>400</v>
      </c>
      <c r="I1486" s="14">
        <f>Data_input!$F1486*10%</f>
        <v>400</v>
      </c>
      <c r="J1486" s="14">
        <f>SUM(Table1[[#This Row],[COGS]:[OPERATIONAL COST]])</f>
        <v>3200</v>
      </c>
      <c r="K1486" s="14">
        <f>Data_input!$F1486-Data_input!$G1486-Data_input!$H1486-Data_input!$I1486</f>
        <v>800</v>
      </c>
      <c r="L1486" s="15" t="s">
        <v>2943</v>
      </c>
      <c r="M1486" s="16" t="str">
        <f>TEXT(Table1[[#This Row],[DATE]],"mmm")</f>
        <v>Jun</v>
      </c>
      <c r="N1486" s="7">
        <f t="shared" si="71"/>
        <v>2022</v>
      </c>
      <c r="O1486" s="7">
        <f>IF(COUNTIF(B$4:$B1486,B1486)=1,1,0)</f>
        <v>1</v>
      </c>
      <c r="P1486" s="8" t="s">
        <v>2919</v>
      </c>
      <c r="Q1486" s="9"/>
    </row>
    <row r="1487" spans="1:17" x14ac:dyDescent="0.25">
      <c r="A1487" s="17">
        <v>44716</v>
      </c>
      <c r="B1487" s="11" t="s">
        <v>1236</v>
      </c>
      <c r="C1487" s="11" t="s">
        <v>2920</v>
      </c>
      <c r="D1487" s="7">
        <v>3</v>
      </c>
      <c r="E1487" s="12">
        <f t="shared" si="69"/>
        <v>1000</v>
      </c>
      <c r="F1487" s="13">
        <f t="shared" si="70"/>
        <v>3000</v>
      </c>
      <c r="G1487" s="14">
        <f>Data_input!$F1487*IF(Data_input!$E1487&lt;3000,70%,60%)</f>
        <v>2100</v>
      </c>
      <c r="H1487" s="14">
        <f>Data_input!$F1487*10%</f>
        <v>300</v>
      </c>
      <c r="I1487" s="14">
        <f>Data_input!$F1487*10%</f>
        <v>300</v>
      </c>
      <c r="J1487" s="14">
        <f>SUM(Table1[[#This Row],[COGS]:[OPERATIONAL COST]])</f>
        <v>2700</v>
      </c>
      <c r="K1487" s="14">
        <f>Data_input!$F1487-Data_input!$G1487-Data_input!$H1487-Data_input!$I1487</f>
        <v>300</v>
      </c>
      <c r="L1487" s="8" t="s">
        <v>2945</v>
      </c>
      <c r="M1487" s="16" t="str">
        <f>TEXT(Table1[[#This Row],[DATE]],"mmm")</f>
        <v>Jun</v>
      </c>
      <c r="N1487" s="7">
        <f t="shared" si="71"/>
        <v>2022</v>
      </c>
      <c r="O1487" s="7">
        <f>IF(COUNTIF(B$4:$B1487,B1487)=1,1,0)</f>
        <v>1</v>
      </c>
      <c r="P1487" s="8" t="s">
        <v>2919</v>
      </c>
      <c r="Q1487" s="9"/>
    </row>
    <row r="1488" spans="1:17" x14ac:dyDescent="0.25">
      <c r="A1488" s="17">
        <v>44716</v>
      </c>
      <c r="B1488" s="11" t="s">
        <v>1236</v>
      </c>
      <c r="C1488" s="11" t="s">
        <v>2923</v>
      </c>
      <c r="D1488" s="7">
        <v>8</v>
      </c>
      <c r="E1488" s="12">
        <f t="shared" si="69"/>
        <v>2500</v>
      </c>
      <c r="F1488" s="13">
        <f t="shared" si="70"/>
        <v>20000</v>
      </c>
      <c r="G1488" s="14">
        <f>Data_input!$F1488*IF(Data_input!$E1488&lt;3000,70%,60%)</f>
        <v>14000</v>
      </c>
      <c r="H1488" s="14">
        <f>Data_input!$F1488*10%</f>
        <v>2000</v>
      </c>
      <c r="I1488" s="14">
        <f>Data_input!$F1488*10%</f>
        <v>2000</v>
      </c>
      <c r="J1488" s="14">
        <f>SUM(Table1[[#This Row],[COGS]:[OPERATIONAL COST]])</f>
        <v>18000</v>
      </c>
      <c r="K1488" s="14">
        <f>Data_input!$F1488-Data_input!$G1488-Data_input!$H1488-Data_input!$I1488</f>
        <v>2000</v>
      </c>
      <c r="L1488" s="15" t="s">
        <v>2945</v>
      </c>
      <c r="M1488" s="16" t="str">
        <f>TEXT(Table1[[#This Row],[DATE]],"mmm")</f>
        <v>Jun</v>
      </c>
      <c r="N1488" s="7">
        <f t="shared" si="71"/>
        <v>2022</v>
      </c>
      <c r="O1488" s="7">
        <f>IF(COUNTIF(B$4:$B1488,B1488)=1,1,0)</f>
        <v>0</v>
      </c>
      <c r="P1488" s="8" t="s">
        <v>2919</v>
      </c>
      <c r="Q1488" s="9"/>
    </row>
    <row r="1489" spans="1:17" x14ac:dyDescent="0.25">
      <c r="A1489" s="17">
        <v>44716</v>
      </c>
      <c r="B1489" s="11" t="s">
        <v>1236</v>
      </c>
      <c r="C1489" s="11" t="s">
        <v>2920</v>
      </c>
      <c r="D1489" s="7">
        <v>9</v>
      </c>
      <c r="E1489" s="12">
        <f t="shared" si="69"/>
        <v>1000</v>
      </c>
      <c r="F1489" s="13">
        <f t="shared" si="70"/>
        <v>9000</v>
      </c>
      <c r="G1489" s="14">
        <f>Data_input!$F1489*IF(Data_input!$E1489&lt;3000,70%,60%)</f>
        <v>6300</v>
      </c>
      <c r="H1489" s="14">
        <f>Data_input!$F1489*10%</f>
        <v>900</v>
      </c>
      <c r="I1489" s="14">
        <f>Data_input!$F1489*10%</f>
        <v>900</v>
      </c>
      <c r="J1489" s="14">
        <f>SUM(Table1[[#This Row],[COGS]:[OPERATIONAL COST]])</f>
        <v>8100</v>
      </c>
      <c r="K1489" s="14">
        <f>Data_input!$F1489-Data_input!$G1489-Data_input!$H1489-Data_input!$I1489</f>
        <v>900</v>
      </c>
      <c r="L1489" s="8" t="s">
        <v>2945</v>
      </c>
      <c r="M1489" s="16" t="str">
        <f>TEXT(Table1[[#This Row],[DATE]],"mmm")</f>
        <v>Jun</v>
      </c>
      <c r="N1489" s="7">
        <f t="shared" si="71"/>
        <v>2022</v>
      </c>
      <c r="O1489" s="7">
        <f>IF(COUNTIF(B$4:$B1489,B1489)=1,1,0)</f>
        <v>0</v>
      </c>
      <c r="P1489" s="8" t="s">
        <v>2919</v>
      </c>
      <c r="Q1489" s="9"/>
    </row>
    <row r="1490" spans="1:17" x14ac:dyDescent="0.25">
      <c r="A1490" s="17">
        <v>44717</v>
      </c>
      <c r="B1490" s="11" t="s">
        <v>1237</v>
      </c>
      <c r="C1490" s="11" t="s">
        <v>2923</v>
      </c>
      <c r="D1490" s="7">
        <v>1</v>
      </c>
      <c r="E1490" s="12">
        <f t="shared" si="69"/>
        <v>2500</v>
      </c>
      <c r="F1490" s="13">
        <f t="shared" si="70"/>
        <v>2500</v>
      </c>
      <c r="G1490" s="14">
        <f>Data_input!$F1490*IF(Data_input!$E1490&lt;3000,70%,60%)</f>
        <v>1750</v>
      </c>
      <c r="H1490" s="14">
        <f>Data_input!$F1490*10%</f>
        <v>250</v>
      </c>
      <c r="I1490" s="14">
        <f>Data_input!$F1490*10%</f>
        <v>250</v>
      </c>
      <c r="J1490" s="14">
        <f>SUM(Table1[[#This Row],[COGS]:[OPERATIONAL COST]])</f>
        <v>2250</v>
      </c>
      <c r="K1490" s="14">
        <f>Data_input!$F1490-Data_input!$G1490-Data_input!$H1490-Data_input!$I1490</f>
        <v>250</v>
      </c>
      <c r="L1490" s="15" t="s">
        <v>2943</v>
      </c>
      <c r="M1490" s="16" t="str">
        <f>TEXT(Table1[[#This Row],[DATE]],"mmm")</f>
        <v>Jun</v>
      </c>
      <c r="N1490" s="7">
        <f t="shared" si="71"/>
        <v>2022</v>
      </c>
      <c r="O1490" s="7">
        <f>IF(COUNTIF(B$4:$B1490,B1490)=1,1,0)</f>
        <v>1</v>
      </c>
      <c r="P1490" s="8" t="s">
        <v>2918</v>
      </c>
      <c r="Q1490" s="9"/>
    </row>
    <row r="1491" spans="1:17" x14ac:dyDescent="0.25">
      <c r="A1491" s="17">
        <v>44717</v>
      </c>
      <c r="B1491" s="11" t="s">
        <v>1238</v>
      </c>
      <c r="C1491" s="11" t="s">
        <v>2930</v>
      </c>
      <c r="D1491" s="7">
        <v>1</v>
      </c>
      <c r="E1491" s="12">
        <f t="shared" si="69"/>
        <v>4000</v>
      </c>
      <c r="F1491" s="13">
        <f t="shared" si="70"/>
        <v>4000</v>
      </c>
      <c r="G1491" s="14">
        <f>Data_input!$F1491*IF(Data_input!$E1491&lt;3000,70%,60%)</f>
        <v>2400</v>
      </c>
      <c r="H1491" s="14">
        <f>Data_input!$F1491*10%</f>
        <v>400</v>
      </c>
      <c r="I1491" s="14">
        <f>Data_input!$F1491*10%</f>
        <v>400</v>
      </c>
      <c r="J1491" s="14">
        <f>SUM(Table1[[#This Row],[COGS]:[OPERATIONAL COST]])</f>
        <v>3200</v>
      </c>
      <c r="K1491" s="14">
        <f>Data_input!$F1491-Data_input!$G1491-Data_input!$H1491-Data_input!$I1491</f>
        <v>800</v>
      </c>
      <c r="L1491" s="8" t="s">
        <v>2948</v>
      </c>
      <c r="M1491" s="16" t="str">
        <f>TEXT(Table1[[#This Row],[DATE]],"mmm")</f>
        <v>Jun</v>
      </c>
      <c r="N1491" s="7">
        <f t="shared" si="71"/>
        <v>2022</v>
      </c>
      <c r="O1491" s="7">
        <f>IF(COUNTIF(B$4:$B1491,B1491)=1,1,0)</f>
        <v>1</v>
      </c>
      <c r="P1491" s="8" t="s">
        <v>2918</v>
      </c>
      <c r="Q1491" s="9"/>
    </row>
    <row r="1492" spans="1:17" x14ac:dyDescent="0.25">
      <c r="A1492" s="17">
        <v>44717</v>
      </c>
      <c r="B1492" s="11" t="s">
        <v>1239</v>
      </c>
      <c r="C1492" s="11" t="s">
        <v>2924</v>
      </c>
      <c r="D1492" s="7">
        <v>6</v>
      </c>
      <c r="E1492" s="12">
        <f t="shared" si="69"/>
        <v>3500</v>
      </c>
      <c r="F1492" s="13">
        <f t="shared" si="70"/>
        <v>21000</v>
      </c>
      <c r="G1492" s="14">
        <f>Data_input!$F1492*IF(Data_input!$E1492&lt;3000,70%,60%)</f>
        <v>12600</v>
      </c>
      <c r="H1492" s="14">
        <f>Data_input!$F1492*10%</f>
        <v>2100</v>
      </c>
      <c r="I1492" s="14">
        <f>Data_input!$F1492*10%</f>
        <v>2100</v>
      </c>
      <c r="J1492" s="14">
        <f>SUM(Table1[[#This Row],[COGS]:[OPERATIONAL COST]])</f>
        <v>16800</v>
      </c>
      <c r="K1492" s="14">
        <f>Data_input!$F1492-Data_input!$G1492-Data_input!$H1492-Data_input!$I1492</f>
        <v>4200</v>
      </c>
      <c r="L1492" s="15" t="s">
        <v>2944</v>
      </c>
      <c r="M1492" s="16" t="str">
        <f>TEXT(Table1[[#This Row],[DATE]],"mmm")</f>
        <v>Jun</v>
      </c>
      <c r="N1492" s="7">
        <f t="shared" si="71"/>
        <v>2022</v>
      </c>
      <c r="O1492" s="7">
        <f>IF(COUNTIF(B$4:$B1492,B1492)=1,1,0)</f>
        <v>1</v>
      </c>
      <c r="P1492" s="8" t="s">
        <v>2919</v>
      </c>
      <c r="Q1492" s="9"/>
    </row>
    <row r="1493" spans="1:17" x14ac:dyDescent="0.25">
      <c r="A1493" s="17">
        <v>44717</v>
      </c>
      <c r="B1493" s="11" t="s">
        <v>1240</v>
      </c>
      <c r="C1493" s="11" t="s">
        <v>2925</v>
      </c>
      <c r="D1493" s="7">
        <v>15</v>
      </c>
      <c r="E1493" s="12">
        <f t="shared" si="69"/>
        <v>1200</v>
      </c>
      <c r="F1493" s="13">
        <f t="shared" si="70"/>
        <v>18000</v>
      </c>
      <c r="G1493" s="14">
        <f>Data_input!$F1493*IF(Data_input!$E1493&lt;3000,70%,60%)</f>
        <v>12600</v>
      </c>
      <c r="H1493" s="14">
        <f>Data_input!$F1493*10%</f>
        <v>1800</v>
      </c>
      <c r="I1493" s="14">
        <f>Data_input!$F1493*10%</f>
        <v>1800</v>
      </c>
      <c r="J1493" s="14">
        <f>SUM(Table1[[#This Row],[COGS]:[OPERATIONAL COST]])</f>
        <v>16200</v>
      </c>
      <c r="K1493" s="14">
        <f>Data_input!$F1493-Data_input!$G1493-Data_input!$H1493-Data_input!$I1493</f>
        <v>1800</v>
      </c>
      <c r="L1493" s="8" t="s">
        <v>2948</v>
      </c>
      <c r="M1493" s="16" t="str">
        <f>TEXT(Table1[[#This Row],[DATE]],"mmm")</f>
        <v>Jun</v>
      </c>
      <c r="N1493" s="7">
        <f t="shared" si="71"/>
        <v>2022</v>
      </c>
      <c r="O1493" s="7">
        <f>IF(COUNTIF(B$4:$B1493,B1493)=1,1,0)</f>
        <v>1</v>
      </c>
      <c r="P1493" s="8" t="s">
        <v>2919</v>
      </c>
      <c r="Q1493" s="9"/>
    </row>
    <row r="1494" spans="1:17" x14ac:dyDescent="0.25">
      <c r="A1494" s="17">
        <v>44717</v>
      </c>
      <c r="B1494" s="11" t="s">
        <v>1241</v>
      </c>
      <c r="C1494" s="11" t="s">
        <v>2926</v>
      </c>
      <c r="D1494" s="7">
        <v>10</v>
      </c>
      <c r="E1494" s="12">
        <f t="shared" si="69"/>
        <v>450</v>
      </c>
      <c r="F1494" s="13">
        <f t="shared" si="70"/>
        <v>4500</v>
      </c>
      <c r="G1494" s="14">
        <f>Data_input!$F1494*IF(Data_input!$E1494&lt;3000,70%,60%)</f>
        <v>3150</v>
      </c>
      <c r="H1494" s="14">
        <f>Data_input!$F1494*10%</f>
        <v>450</v>
      </c>
      <c r="I1494" s="14">
        <f>Data_input!$F1494*10%</f>
        <v>450</v>
      </c>
      <c r="J1494" s="14">
        <f>SUM(Table1[[#This Row],[COGS]:[OPERATIONAL COST]])</f>
        <v>4050</v>
      </c>
      <c r="K1494" s="14">
        <f>Data_input!$F1494-Data_input!$G1494-Data_input!$H1494-Data_input!$I1494</f>
        <v>450</v>
      </c>
      <c r="L1494" s="15" t="s">
        <v>2944</v>
      </c>
      <c r="M1494" s="16" t="str">
        <f>TEXT(Table1[[#This Row],[DATE]],"mmm")</f>
        <v>Jun</v>
      </c>
      <c r="N1494" s="7">
        <f t="shared" si="71"/>
        <v>2022</v>
      </c>
      <c r="O1494" s="7">
        <f>IF(COUNTIF(B$4:$B1494,B1494)=1,1,0)</f>
        <v>1</v>
      </c>
      <c r="P1494" s="8" t="s">
        <v>2919</v>
      </c>
      <c r="Q1494" s="9"/>
    </row>
    <row r="1495" spans="1:17" x14ac:dyDescent="0.25">
      <c r="A1495" s="17">
        <v>44717</v>
      </c>
      <c r="B1495" s="11" t="s">
        <v>1242</v>
      </c>
      <c r="C1495" s="11" t="s">
        <v>2920</v>
      </c>
      <c r="D1495" s="7">
        <v>7</v>
      </c>
      <c r="E1495" s="12">
        <f t="shared" si="69"/>
        <v>1000</v>
      </c>
      <c r="F1495" s="13">
        <f t="shared" si="70"/>
        <v>7000</v>
      </c>
      <c r="G1495" s="14">
        <f>Data_input!$F1495*IF(Data_input!$E1495&lt;3000,70%,60%)</f>
        <v>4900</v>
      </c>
      <c r="H1495" s="14">
        <f>Data_input!$F1495*10%</f>
        <v>700</v>
      </c>
      <c r="I1495" s="14">
        <f>Data_input!$F1495*10%</f>
        <v>700</v>
      </c>
      <c r="J1495" s="14">
        <f>SUM(Table1[[#This Row],[COGS]:[OPERATIONAL COST]])</f>
        <v>6300</v>
      </c>
      <c r="K1495" s="14">
        <f>Data_input!$F1495-Data_input!$G1495-Data_input!$H1495-Data_input!$I1495</f>
        <v>700</v>
      </c>
      <c r="L1495" s="8" t="s">
        <v>2946</v>
      </c>
      <c r="M1495" s="16" t="str">
        <f>TEXT(Table1[[#This Row],[DATE]],"mmm")</f>
        <v>Jun</v>
      </c>
      <c r="N1495" s="7">
        <f t="shared" si="71"/>
        <v>2022</v>
      </c>
      <c r="O1495" s="7">
        <f>IF(COUNTIF(B$4:$B1495,B1495)=1,1,0)</f>
        <v>1</v>
      </c>
      <c r="P1495" s="8" t="s">
        <v>2919</v>
      </c>
      <c r="Q1495" s="9"/>
    </row>
    <row r="1496" spans="1:17" x14ac:dyDescent="0.25">
      <c r="A1496" s="17">
        <v>44717</v>
      </c>
      <c r="B1496" s="11" t="s">
        <v>1243</v>
      </c>
      <c r="C1496" s="11" t="s">
        <v>2930</v>
      </c>
      <c r="D1496" s="7">
        <v>1</v>
      </c>
      <c r="E1496" s="12">
        <f t="shared" si="69"/>
        <v>4000</v>
      </c>
      <c r="F1496" s="13">
        <f t="shared" si="70"/>
        <v>4000</v>
      </c>
      <c r="G1496" s="14">
        <f>Data_input!$F1496*IF(Data_input!$E1496&lt;3000,70%,60%)</f>
        <v>2400</v>
      </c>
      <c r="H1496" s="14">
        <f>Data_input!$F1496*10%</f>
        <v>400</v>
      </c>
      <c r="I1496" s="14">
        <f>Data_input!$F1496*10%</f>
        <v>400</v>
      </c>
      <c r="J1496" s="14">
        <f>SUM(Table1[[#This Row],[COGS]:[OPERATIONAL COST]])</f>
        <v>3200</v>
      </c>
      <c r="K1496" s="14">
        <f>Data_input!$F1496-Data_input!$G1496-Data_input!$H1496-Data_input!$I1496</f>
        <v>800</v>
      </c>
      <c r="L1496" s="15" t="s">
        <v>2947</v>
      </c>
      <c r="M1496" s="16" t="str">
        <f>TEXT(Table1[[#This Row],[DATE]],"mmm")</f>
        <v>Jun</v>
      </c>
      <c r="N1496" s="7">
        <f t="shared" si="71"/>
        <v>2022</v>
      </c>
      <c r="O1496" s="7">
        <f>IF(COUNTIF(B$4:$B1496,B1496)=1,1,0)</f>
        <v>1</v>
      </c>
      <c r="P1496" s="8" t="s">
        <v>2918</v>
      </c>
      <c r="Q1496" s="9"/>
    </row>
    <row r="1497" spans="1:17" x14ac:dyDescent="0.25">
      <c r="A1497" s="17">
        <v>44717</v>
      </c>
      <c r="B1497" s="11" t="s">
        <v>1244</v>
      </c>
      <c r="C1497" s="11" t="s">
        <v>2923</v>
      </c>
      <c r="D1497" s="7">
        <v>1</v>
      </c>
      <c r="E1497" s="12">
        <f t="shared" si="69"/>
        <v>2500</v>
      </c>
      <c r="F1497" s="13">
        <f t="shared" si="70"/>
        <v>2500</v>
      </c>
      <c r="G1497" s="14">
        <f>Data_input!$F1497*IF(Data_input!$E1497&lt;3000,70%,60%)</f>
        <v>1750</v>
      </c>
      <c r="H1497" s="14">
        <f>Data_input!$F1497*10%</f>
        <v>250</v>
      </c>
      <c r="I1497" s="14">
        <f>Data_input!$F1497*10%</f>
        <v>250</v>
      </c>
      <c r="J1497" s="14">
        <f>SUM(Table1[[#This Row],[COGS]:[OPERATIONAL COST]])</f>
        <v>2250</v>
      </c>
      <c r="K1497" s="14">
        <f>Data_input!$F1497-Data_input!$G1497-Data_input!$H1497-Data_input!$I1497</f>
        <v>250</v>
      </c>
      <c r="L1497" s="8" t="s">
        <v>2945</v>
      </c>
      <c r="M1497" s="16" t="str">
        <f>TEXT(Table1[[#This Row],[DATE]],"mmm")</f>
        <v>Jun</v>
      </c>
      <c r="N1497" s="7">
        <f t="shared" si="71"/>
        <v>2022</v>
      </c>
      <c r="O1497" s="7">
        <f>IF(COUNTIF(B$4:$B1497,B1497)=1,1,0)</f>
        <v>1</v>
      </c>
      <c r="P1497" s="8" t="s">
        <v>2919</v>
      </c>
      <c r="Q1497" s="9"/>
    </row>
    <row r="1498" spans="1:17" x14ac:dyDescent="0.25">
      <c r="A1498" s="17">
        <v>44718</v>
      </c>
      <c r="B1498" s="11" t="s">
        <v>1245</v>
      </c>
      <c r="C1498" s="11" t="s">
        <v>2924</v>
      </c>
      <c r="D1498" s="7">
        <v>5</v>
      </c>
      <c r="E1498" s="12">
        <f t="shared" si="69"/>
        <v>3500</v>
      </c>
      <c r="F1498" s="13">
        <f t="shared" si="70"/>
        <v>17500</v>
      </c>
      <c r="G1498" s="14">
        <f>Data_input!$F1498*IF(Data_input!$E1498&lt;3000,70%,60%)</f>
        <v>10500</v>
      </c>
      <c r="H1498" s="14">
        <f>Data_input!$F1498*10%</f>
        <v>1750</v>
      </c>
      <c r="I1498" s="14">
        <f>Data_input!$F1498*10%</f>
        <v>1750</v>
      </c>
      <c r="J1498" s="14">
        <f>SUM(Table1[[#This Row],[COGS]:[OPERATIONAL COST]])</f>
        <v>14000</v>
      </c>
      <c r="K1498" s="14">
        <f>Data_input!$F1498-Data_input!$G1498-Data_input!$H1498-Data_input!$I1498</f>
        <v>3500</v>
      </c>
      <c r="L1498" s="15" t="s">
        <v>2943</v>
      </c>
      <c r="M1498" s="16" t="str">
        <f>TEXT(Table1[[#This Row],[DATE]],"mmm")</f>
        <v>Jun</v>
      </c>
      <c r="N1498" s="7">
        <f t="shared" si="71"/>
        <v>2022</v>
      </c>
      <c r="O1498" s="7">
        <f>IF(COUNTIF(B$4:$B1498,B1498)=1,1,0)</f>
        <v>1</v>
      </c>
      <c r="P1498" s="8" t="s">
        <v>2919</v>
      </c>
      <c r="Q1498" s="9"/>
    </row>
    <row r="1499" spans="1:17" x14ac:dyDescent="0.25">
      <c r="A1499" s="17">
        <v>44718</v>
      </c>
      <c r="B1499" s="11" t="s">
        <v>1246</v>
      </c>
      <c r="C1499" s="11" t="s">
        <v>2928</v>
      </c>
      <c r="D1499" s="7">
        <v>1</v>
      </c>
      <c r="E1499" s="12">
        <f t="shared" si="69"/>
        <v>1000</v>
      </c>
      <c r="F1499" s="13">
        <f t="shared" si="70"/>
        <v>1000</v>
      </c>
      <c r="G1499" s="14">
        <f>Data_input!$F1499*IF(Data_input!$E1499&lt;3000,70%,60%)</f>
        <v>700</v>
      </c>
      <c r="H1499" s="14">
        <f>Data_input!$F1499*10%</f>
        <v>100</v>
      </c>
      <c r="I1499" s="14">
        <f>Data_input!$F1499*10%</f>
        <v>100</v>
      </c>
      <c r="J1499" s="14">
        <f>SUM(Table1[[#This Row],[COGS]:[OPERATIONAL COST]])</f>
        <v>900</v>
      </c>
      <c r="K1499" s="14">
        <f>Data_input!$F1499-Data_input!$G1499-Data_input!$H1499-Data_input!$I1499</f>
        <v>100</v>
      </c>
      <c r="L1499" s="8" t="s">
        <v>2948</v>
      </c>
      <c r="M1499" s="16" t="str">
        <f>TEXT(Table1[[#This Row],[DATE]],"mmm")</f>
        <v>Jun</v>
      </c>
      <c r="N1499" s="7">
        <f t="shared" si="71"/>
        <v>2022</v>
      </c>
      <c r="O1499" s="7">
        <f>IF(COUNTIF(B$4:$B1499,B1499)=1,1,0)</f>
        <v>1</v>
      </c>
      <c r="P1499" s="8" t="s">
        <v>2919</v>
      </c>
      <c r="Q1499" s="9"/>
    </row>
    <row r="1500" spans="1:17" x14ac:dyDescent="0.25">
      <c r="A1500" s="17">
        <v>44718</v>
      </c>
      <c r="B1500" s="11" t="s">
        <v>1247</v>
      </c>
      <c r="C1500" s="11" t="s">
        <v>2926</v>
      </c>
      <c r="D1500" s="7">
        <v>1</v>
      </c>
      <c r="E1500" s="12">
        <f t="shared" si="69"/>
        <v>450</v>
      </c>
      <c r="F1500" s="13">
        <f t="shared" si="70"/>
        <v>450</v>
      </c>
      <c r="G1500" s="14">
        <f>Data_input!$F1500*IF(Data_input!$E1500&lt;3000,70%,60%)</f>
        <v>315</v>
      </c>
      <c r="H1500" s="14">
        <f>Data_input!$F1500*10%</f>
        <v>45</v>
      </c>
      <c r="I1500" s="14">
        <f>Data_input!$F1500*10%</f>
        <v>45</v>
      </c>
      <c r="J1500" s="14">
        <f>SUM(Table1[[#This Row],[COGS]:[OPERATIONAL COST]])</f>
        <v>405</v>
      </c>
      <c r="K1500" s="14">
        <f>Data_input!$F1500-Data_input!$G1500-Data_input!$H1500-Data_input!$I1500</f>
        <v>45</v>
      </c>
      <c r="L1500" s="15" t="s">
        <v>2944</v>
      </c>
      <c r="M1500" s="16" t="str">
        <f>TEXT(Table1[[#This Row],[DATE]],"mmm")</f>
        <v>Jun</v>
      </c>
      <c r="N1500" s="7">
        <f t="shared" si="71"/>
        <v>2022</v>
      </c>
      <c r="O1500" s="7">
        <f>IF(COUNTIF(B$4:$B1500,B1500)=1,1,0)</f>
        <v>1</v>
      </c>
      <c r="P1500" s="8" t="s">
        <v>2919</v>
      </c>
      <c r="Q1500" s="9"/>
    </row>
    <row r="1501" spans="1:17" x14ac:dyDescent="0.25">
      <c r="A1501" s="17">
        <v>44718</v>
      </c>
      <c r="B1501" s="11" t="s">
        <v>1248</v>
      </c>
      <c r="C1501" s="11" t="s">
        <v>2927</v>
      </c>
      <c r="D1501" s="7">
        <v>1</v>
      </c>
      <c r="E1501" s="12">
        <f t="shared" si="69"/>
        <v>500</v>
      </c>
      <c r="F1501" s="13">
        <f t="shared" si="70"/>
        <v>500</v>
      </c>
      <c r="G1501" s="14">
        <f>Data_input!$F1501*IF(Data_input!$E1501&lt;3000,70%,60%)</f>
        <v>350</v>
      </c>
      <c r="H1501" s="14">
        <f>Data_input!$F1501*10%</f>
        <v>50</v>
      </c>
      <c r="I1501" s="14">
        <f>Data_input!$F1501*10%</f>
        <v>50</v>
      </c>
      <c r="J1501" s="14">
        <f>SUM(Table1[[#This Row],[COGS]:[OPERATIONAL COST]])</f>
        <v>450</v>
      </c>
      <c r="K1501" s="14">
        <f>Data_input!$F1501-Data_input!$G1501-Data_input!$H1501-Data_input!$I1501</f>
        <v>50</v>
      </c>
      <c r="L1501" s="8" t="s">
        <v>2945</v>
      </c>
      <c r="M1501" s="16" t="str">
        <f>TEXT(Table1[[#This Row],[DATE]],"mmm")</f>
        <v>Jun</v>
      </c>
      <c r="N1501" s="7">
        <f t="shared" si="71"/>
        <v>2022</v>
      </c>
      <c r="O1501" s="7">
        <f>IF(COUNTIF(B$4:$B1501,B1501)=1,1,0)</f>
        <v>1</v>
      </c>
      <c r="P1501" s="8" t="s">
        <v>2919</v>
      </c>
      <c r="Q1501" s="9"/>
    </row>
    <row r="1502" spans="1:17" x14ac:dyDescent="0.25">
      <c r="A1502" s="17">
        <v>44718</v>
      </c>
      <c r="B1502" s="11" t="s">
        <v>1249</v>
      </c>
      <c r="C1502" s="11" t="s">
        <v>2927</v>
      </c>
      <c r="D1502" s="7">
        <v>1</v>
      </c>
      <c r="E1502" s="12">
        <f t="shared" si="69"/>
        <v>500</v>
      </c>
      <c r="F1502" s="13">
        <f t="shared" si="70"/>
        <v>500</v>
      </c>
      <c r="G1502" s="14">
        <f>Data_input!$F1502*IF(Data_input!$E1502&lt;3000,70%,60%)</f>
        <v>350</v>
      </c>
      <c r="H1502" s="14">
        <f>Data_input!$F1502*10%</f>
        <v>50</v>
      </c>
      <c r="I1502" s="14">
        <f>Data_input!$F1502*10%</f>
        <v>50</v>
      </c>
      <c r="J1502" s="14">
        <f>SUM(Table1[[#This Row],[COGS]:[OPERATIONAL COST]])</f>
        <v>450</v>
      </c>
      <c r="K1502" s="14">
        <f>Data_input!$F1502-Data_input!$G1502-Data_input!$H1502-Data_input!$I1502</f>
        <v>50</v>
      </c>
      <c r="L1502" s="15" t="s">
        <v>2943</v>
      </c>
      <c r="M1502" s="16" t="str">
        <f>TEXT(Table1[[#This Row],[DATE]],"mmm")</f>
        <v>Jun</v>
      </c>
      <c r="N1502" s="7">
        <f t="shared" si="71"/>
        <v>2022</v>
      </c>
      <c r="O1502" s="7">
        <f>IF(COUNTIF(B$4:$B1502,B1502)=1,1,0)</f>
        <v>1</v>
      </c>
      <c r="P1502" s="8" t="s">
        <v>2919</v>
      </c>
      <c r="Q1502" s="9"/>
    </row>
    <row r="1503" spans="1:17" x14ac:dyDescent="0.25">
      <c r="A1503" s="17">
        <v>44718</v>
      </c>
      <c r="B1503" s="11" t="s">
        <v>1250</v>
      </c>
      <c r="C1503" s="11" t="s">
        <v>2920</v>
      </c>
      <c r="D1503" s="7">
        <v>5</v>
      </c>
      <c r="E1503" s="12">
        <f t="shared" si="69"/>
        <v>1000</v>
      </c>
      <c r="F1503" s="13">
        <f t="shared" si="70"/>
        <v>5000</v>
      </c>
      <c r="G1503" s="14">
        <f>Data_input!$F1503*IF(Data_input!$E1503&lt;3000,70%,60%)</f>
        <v>3500</v>
      </c>
      <c r="H1503" s="14">
        <f>Data_input!$F1503*10%</f>
        <v>500</v>
      </c>
      <c r="I1503" s="14">
        <f>Data_input!$F1503*10%</f>
        <v>500</v>
      </c>
      <c r="J1503" s="14">
        <f>SUM(Table1[[#This Row],[COGS]:[OPERATIONAL COST]])</f>
        <v>4500</v>
      </c>
      <c r="K1503" s="14">
        <f>Data_input!$F1503-Data_input!$G1503-Data_input!$H1503-Data_input!$I1503</f>
        <v>500</v>
      </c>
      <c r="L1503" s="8" t="s">
        <v>2948</v>
      </c>
      <c r="M1503" s="16" t="str">
        <f>TEXT(Table1[[#This Row],[DATE]],"mmm")</f>
        <v>Jun</v>
      </c>
      <c r="N1503" s="7">
        <f t="shared" si="71"/>
        <v>2022</v>
      </c>
      <c r="O1503" s="7">
        <f>IF(COUNTIF(B$4:$B1503,B1503)=1,1,0)</f>
        <v>1</v>
      </c>
      <c r="P1503" s="8" t="s">
        <v>2919</v>
      </c>
      <c r="Q1503" s="9"/>
    </row>
    <row r="1504" spans="1:17" x14ac:dyDescent="0.25">
      <c r="A1504" s="17">
        <v>44718</v>
      </c>
      <c r="B1504" s="11" t="s">
        <v>1251</v>
      </c>
      <c r="C1504" s="11" t="s">
        <v>2924</v>
      </c>
      <c r="D1504" s="7">
        <v>1</v>
      </c>
      <c r="E1504" s="12">
        <f t="shared" si="69"/>
        <v>3500</v>
      </c>
      <c r="F1504" s="13">
        <f t="shared" si="70"/>
        <v>3500</v>
      </c>
      <c r="G1504" s="14">
        <f>Data_input!$F1504*IF(Data_input!$E1504&lt;3000,70%,60%)</f>
        <v>2100</v>
      </c>
      <c r="H1504" s="14">
        <f>Data_input!$F1504*10%</f>
        <v>350</v>
      </c>
      <c r="I1504" s="14">
        <f>Data_input!$F1504*10%</f>
        <v>350</v>
      </c>
      <c r="J1504" s="14">
        <f>SUM(Table1[[#This Row],[COGS]:[OPERATIONAL COST]])</f>
        <v>2800</v>
      </c>
      <c r="K1504" s="14">
        <f>Data_input!$F1504-Data_input!$G1504-Data_input!$H1504-Data_input!$I1504</f>
        <v>700</v>
      </c>
      <c r="L1504" s="15" t="s">
        <v>2944</v>
      </c>
      <c r="M1504" s="16" t="str">
        <f>TEXT(Table1[[#This Row],[DATE]],"mmm")</f>
        <v>Jun</v>
      </c>
      <c r="N1504" s="7">
        <f t="shared" si="71"/>
        <v>2022</v>
      </c>
      <c r="O1504" s="7">
        <f>IF(COUNTIF(B$4:$B1504,B1504)=1,1,0)</f>
        <v>1</v>
      </c>
      <c r="P1504" s="8" t="s">
        <v>2919</v>
      </c>
      <c r="Q1504" s="9"/>
    </row>
    <row r="1505" spans="1:17" x14ac:dyDescent="0.25">
      <c r="A1505" s="17">
        <v>44718</v>
      </c>
      <c r="B1505" s="11" t="s">
        <v>1252</v>
      </c>
      <c r="C1505" s="11" t="s">
        <v>2923</v>
      </c>
      <c r="D1505" s="7">
        <v>3</v>
      </c>
      <c r="E1505" s="12">
        <f t="shared" si="69"/>
        <v>2500</v>
      </c>
      <c r="F1505" s="13">
        <f t="shared" si="70"/>
        <v>7500</v>
      </c>
      <c r="G1505" s="14">
        <f>Data_input!$F1505*IF(Data_input!$E1505&lt;3000,70%,60%)</f>
        <v>5250</v>
      </c>
      <c r="H1505" s="14">
        <f>Data_input!$F1505*10%</f>
        <v>750</v>
      </c>
      <c r="I1505" s="14">
        <f>Data_input!$F1505*10%</f>
        <v>750</v>
      </c>
      <c r="J1505" s="14">
        <f>SUM(Table1[[#This Row],[COGS]:[OPERATIONAL COST]])</f>
        <v>6750</v>
      </c>
      <c r="K1505" s="14">
        <f>Data_input!$F1505-Data_input!$G1505-Data_input!$H1505-Data_input!$I1505</f>
        <v>750</v>
      </c>
      <c r="L1505" s="8" t="s">
        <v>2944</v>
      </c>
      <c r="M1505" s="16" t="str">
        <f>TEXT(Table1[[#This Row],[DATE]],"mmm")</f>
        <v>Jun</v>
      </c>
      <c r="N1505" s="7">
        <f t="shared" si="71"/>
        <v>2022</v>
      </c>
      <c r="O1505" s="7">
        <f>IF(COUNTIF(B$4:$B1505,B1505)=1,1,0)</f>
        <v>1</v>
      </c>
      <c r="P1505" s="8" t="s">
        <v>2919</v>
      </c>
      <c r="Q1505" s="9"/>
    </row>
    <row r="1506" spans="1:17" x14ac:dyDescent="0.25">
      <c r="A1506" s="17">
        <v>44718</v>
      </c>
      <c r="B1506" s="11" t="s">
        <v>1252</v>
      </c>
      <c r="C1506" s="11" t="s">
        <v>2929</v>
      </c>
      <c r="D1506" s="7">
        <v>5</v>
      </c>
      <c r="E1506" s="12">
        <f t="shared" si="69"/>
        <v>3200</v>
      </c>
      <c r="F1506" s="13">
        <f t="shared" si="70"/>
        <v>16000</v>
      </c>
      <c r="G1506" s="14">
        <f>Data_input!$F1506*IF(Data_input!$E1506&lt;3000,70%,60%)</f>
        <v>9600</v>
      </c>
      <c r="H1506" s="14">
        <f>Data_input!$F1506*10%</f>
        <v>1600</v>
      </c>
      <c r="I1506" s="14">
        <f>Data_input!$F1506*10%</f>
        <v>1600</v>
      </c>
      <c r="J1506" s="14">
        <f>SUM(Table1[[#This Row],[COGS]:[OPERATIONAL COST]])</f>
        <v>12800</v>
      </c>
      <c r="K1506" s="14">
        <f>Data_input!$F1506-Data_input!$G1506-Data_input!$H1506-Data_input!$I1506</f>
        <v>3200</v>
      </c>
      <c r="L1506" s="15" t="s">
        <v>2944</v>
      </c>
      <c r="M1506" s="16" t="str">
        <f>TEXT(Table1[[#This Row],[DATE]],"mmm")</f>
        <v>Jun</v>
      </c>
      <c r="N1506" s="7">
        <f t="shared" si="71"/>
        <v>2022</v>
      </c>
      <c r="O1506" s="7">
        <f>IF(COUNTIF(B$4:$B1506,B1506)=1,1,0)</f>
        <v>0</v>
      </c>
      <c r="P1506" s="8" t="s">
        <v>2919</v>
      </c>
      <c r="Q1506" s="9"/>
    </row>
    <row r="1507" spans="1:17" x14ac:dyDescent="0.25">
      <c r="A1507" s="17">
        <v>44718</v>
      </c>
      <c r="B1507" s="11" t="s">
        <v>1252</v>
      </c>
      <c r="C1507" s="11" t="s">
        <v>2929</v>
      </c>
      <c r="D1507" s="7">
        <v>1</v>
      </c>
      <c r="E1507" s="12">
        <f t="shared" si="69"/>
        <v>3200</v>
      </c>
      <c r="F1507" s="13">
        <f t="shared" si="70"/>
        <v>3200</v>
      </c>
      <c r="G1507" s="14">
        <f>Data_input!$F1507*IF(Data_input!$E1507&lt;3000,70%,60%)</f>
        <v>1920</v>
      </c>
      <c r="H1507" s="14">
        <f>Data_input!$F1507*10%</f>
        <v>320</v>
      </c>
      <c r="I1507" s="14">
        <f>Data_input!$F1507*10%</f>
        <v>320</v>
      </c>
      <c r="J1507" s="14">
        <f>SUM(Table1[[#This Row],[COGS]:[OPERATIONAL COST]])</f>
        <v>2560</v>
      </c>
      <c r="K1507" s="14">
        <f>Data_input!$F1507-Data_input!$G1507-Data_input!$H1507-Data_input!$I1507</f>
        <v>640</v>
      </c>
      <c r="L1507" s="8" t="s">
        <v>2944</v>
      </c>
      <c r="M1507" s="16" t="str">
        <f>TEXT(Table1[[#This Row],[DATE]],"mmm")</f>
        <v>Jun</v>
      </c>
      <c r="N1507" s="7">
        <f t="shared" si="71"/>
        <v>2022</v>
      </c>
      <c r="O1507" s="7">
        <f>IF(COUNTIF(B$4:$B1507,B1507)=1,1,0)</f>
        <v>0</v>
      </c>
      <c r="P1507" s="8" t="s">
        <v>2919</v>
      </c>
      <c r="Q1507" s="9"/>
    </row>
    <row r="1508" spans="1:17" x14ac:dyDescent="0.25">
      <c r="A1508" s="17">
        <v>44719</v>
      </c>
      <c r="B1508" s="11" t="s">
        <v>1253</v>
      </c>
      <c r="C1508" s="11" t="s">
        <v>2924</v>
      </c>
      <c r="D1508" s="7">
        <v>1</v>
      </c>
      <c r="E1508" s="12">
        <f t="shared" si="69"/>
        <v>3500</v>
      </c>
      <c r="F1508" s="13">
        <f t="shared" si="70"/>
        <v>3500</v>
      </c>
      <c r="G1508" s="14">
        <f>Data_input!$F1508*IF(Data_input!$E1508&lt;3000,70%,60%)</f>
        <v>2100</v>
      </c>
      <c r="H1508" s="14">
        <f>Data_input!$F1508*10%</f>
        <v>350</v>
      </c>
      <c r="I1508" s="14">
        <f>Data_input!$F1508*10%</f>
        <v>350</v>
      </c>
      <c r="J1508" s="14">
        <f>SUM(Table1[[#This Row],[COGS]:[OPERATIONAL COST]])</f>
        <v>2800</v>
      </c>
      <c r="K1508" s="14">
        <f>Data_input!$F1508-Data_input!$G1508-Data_input!$H1508-Data_input!$I1508</f>
        <v>700</v>
      </c>
      <c r="L1508" s="15" t="s">
        <v>2944</v>
      </c>
      <c r="M1508" s="16" t="str">
        <f>TEXT(Table1[[#This Row],[DATE]],"mmm")</f>
        <v>Jun</v>
      </c>
      <c r="N1508" s="7">
        <f t="shared" si="71"/>
        <v>2022</v>
      </c>
      <c r="O1508" s="7">
        <f>IF(COUNTIF(B$4:$B1508,B1508)=1,1,0)</f>
        <v>1</v>
      </c>
      <c r="P1508" s="8" t="s">
        <v>2919</v>
      </c>
      <c r="Q1508" s="9"/>
    </row>
    <row r="1509" spans="1:17" x14ac:dyDescent="0.25">
      <c r="A1509" s="17">
        <v>44719</v>
      </c>
      <c r="B1509" s="11" t="s">
        <v>1254</v>
      </c>
      <c r="C1509" s="11" t="s">
        <v>2927</v>
      </c>
      <c r="D1509" s="7">
        <v>3</v>
      </c>
      <c r="E1509" s="12">
        <f t="shared" si="69"/>
        <v>500</v>
      </c>
      <c r="F1509" s="13">
        <f t="shared" si="70"/>
        <v>1500</v>
      </c>
      <c r="G1509" s="14">
        <f>Data_input!$F1509*IF(Data_input!$E1509&lt;3000,70%,60%)</f>
        <v>1050</v>
      </c>
      <c r="H1509" s="14">
        <f>Data_input!$F1509*10%</f>
        <v>150</v>
      </c>
      <c r="I1509" s="14">
        <f>Data_input!$F1509*10%</f>
        <v>150</v>
      </c>
      <c r="J1509" s="14">
        <f>SUM(Table1[[#This Row],[COGS]:[OPERATIONAL COST]])</f>
        <v>1350</v>
      </c>
      <c r="K1509" s="14">
        <f>Data_input!$F1509-Data_input!$G1509-Data_input!$H1509-Data_input!$I1509</f>
        <v>150</v>
      </c>
      <c r="L1509" s="8" t="s">
        <v>2946</v>
      </c>
      <c r="M1509" s="16" t="str">
        <f>TEXT(Table1[[#This Row],[DATE]],"mmm")</f>
        <v>Jun</v>
      </c>
      <c r="N1509" s="7">
        <f t="shared" si="71"/>
        <v>2022</v>
      </c>
      <c r="O1509" s="7">
        <f>IF(COUNTIF(B$4:$B1509,B1509)=1,1,0)</f>
        <v>1</v>
      </c>
      <c r="P1509" s="8" t="s">
        <v>2918</v>
      </c>
      <c r="Q1509" s="9"/>
    </row>
    <row r="1510" spans="1:17" x14ac:dyDescent="0.25">
      <c r="A1510" s="17">
        <v>44719</v>
      </c>
      <c r="B1510" s="11" t="s">
        <v>1255</v>
      </c>
      <c r="C1510" s="11" t="s">
        <v>2923</v>
      </c>
      <c r="D1510" s="7">
        <v>2</v>
      </c>
      <c r="E1510" s="12">
        <f t="shared" si="69"/>
        <v>2500</v>
      </c>
      <c r="F1510" s="13">
        <f t="shared" si="70"/>
        <v>5000</v>
      </c>
      <c r="G1510" s="14">
        <f>Data_input!$F1510*IF(Data_input!$E1510&lt;3000,70%,60%)</f>
        <v>3500</v>
      </c>
      <c r="H1510" s="14">
        <f>Data_input!$F1510*10%</f>
        <v>500</v>
      </c>
      <c r="I1510" s="14">
        <f>Data_input!$F1510*10%</f>
        <v>500</v>
      </c>
      <c r="J1510" s="14">
        <f>SUM(Table1[[#This Row],[COGS]:[OPERATIONAL COST]])</f>
        <v>4500</v>
      </c>
      <c r="K1510" s="14">
        <f>Data_input!$F1510-Data_input!$G1510-Data_input!$H1510-Data_input!$I1510</f>
        <v>500</v>
      </c>
      <c r="L1510" s="15" t="s">
        <v>2947</v>
      </c>
      <c r="M1510" s="16" t="str">
        <f>TEXT(Table1[[#This Row],[DATE]],"mmm")</f>
        <v>Jun</v>
      </c>
      <c r="N1510" s="7">
        <f t="shared" si="71"/>
        <v>2022</v>
      </c>
      <c r="O1510" s="7">
        <f>IF(COUNTIF(B$4:$B1510,B1510)=1,1,0)</f>
        <v>1</v>
      </c>
      <c r="P1510" s="8" t="s">
        <v>2919</v>
      </c>
      <c r="Q1510" s="9"/>
    </row>
    <row r="1511" spans="1:17" x14ac:dyDescent="0.25">
      <c r="A1511" s="17">
        <v>44719</v>
      </c>
      <c r="B1511" s="11" t="s">
        <v>1256</v>
      </c>
      <c r="C1511" s="11" t="s">
        <v>2925</v>
      </c>
      <c r="D1511" s="7">
        <v>1</v>
      </c>
      <c r="E1511" s="12">
        <f t="shared" si="69"/>
        <v>1200</v>
      </c>
      <c r="F1511" s="13">
        <f t="shared" si="70"/>
        <v>1200</v>
      </c>
      <c r="G1511" s="14">
        <f>Data_input!$F1511*IF(Data_input!$E1511&lt;3000,70%,60%)</f>
        <v>840</v>
      </c>
      <c r="H1511" s="14">
        <f>Data_input!$F1511*10%</f>
        <v>120</v>
      </c>
      <c r="I1511" s="14">
        <f>Data_input!$F1511*10%</f>
        <v>120</v>
      </c>
      <c r="J1511" s="14">
        <f>SUM(Table1[[#This Row],[COGS]:[OPERATIONAL COST]])</f>
        <v>1080</v>
      </c>
      <c r="K1511" s="14">
        <f>Data_input!$F1511-Data_input!$G1511-Data_input!$H1511-Data_input!$I1511</f>
        <v>120</v>
      </c>
      <c r="L1511" s="8" t="s">
        <v>2945</v>
      </c>
      <c r="M1511" s="16" t="str">
        <f>TEXT(Table1[[#This Row],[DATE]],"mmm")</f>
        <v>Jun</v>
      </c>
      <c r="N1511" s="7">
        <f t="shared" si="71"/>
        <v>2022</v>
      </c>
      <c r="O1511" s="7">
        <f>IF(COUNTIF(B$4:$B1511,B1511)=1,1,0)</f>
        <v>1</v>
      </c>
      <c r="P1511" s="8" t="s">
        <v>2918</v>
      </c>
      <c r="Q1511" s="9"/>
    </row>
    <row r="1512" spans="1:17" x14ac:dyDescent="0.25">
      <c r="A1512" s="17">
        <v>44719</v>
      </c>
      <c r="B1512" s="11" t="s">
        <v>1257</v>
      </c>
      <c r="C1512" s="11" t="s">
        <v>2920</v>
      </c>
      <c r="D1512" s="7">
        <v>4</v>
      </c>
      <c r="E1512" s="12">
        <f t="shared" si="69"/>
        <v>1000</v>
      </c>
      <c r="F1512" s="13">
        <f t="shared" si="70"/>
        <v>4000</v>
      </c>
      <c r="G1512" s="14">
        <f>Data_input!$F1512*IF(Data_input!$E1512&lt;3000,70%,60%)</f>
        <v>2800</v>
      </c>
      <c r="H1512" s="14">
        <f>Data_input!$F1512*10%</f>
        <v>400</v>
      </c>
      <c r="I1512" s="14">
        <f>Data_input!$F1512*10%</f>
        <v>400</v>
      </c>
      <c r="J1512" s="14">
        <f>SUM(Table1[[#This Row],[COGS]:[OPERATIONAL COST]])</f>
        <v>3600</v>
      </c>
      <c r="K1512" s="14">
        <f>Data_input!$F1512-Data_input!$G1512-Data_input!$H1512-Data_input!$I1512</f>
        <v>400</v>
      </c>
      <c r="L1512" s="15" t="s">
        <v>2943</v>
      </c>
      <c r="M1512" s="16" t="str">
        <f>TEXT(Table1[[#This Row],[DATE]],"mmm")</f>
        <v>Jun</v>
      </c>
      <c r="N1512" s="7">
        <f t="shared" si="71"/>
        <v>2022</v>
      </c>
      <c r="O1512" s="7">
        <f>IF(COUNTIF(B$4:$B1512,B1512)=1,1,0)</f>
        <v>1</v>
      </c>
      <c r="P1512" s="8" t="s">
        <v>2919</v>
      </c>
      <c r="Q1512" s="9"/>
    </row>
    <row r="1513" spans="1:17" x14ac:dyDescent="0.25">
      <c r="A1513" s="17">
        <v>44719</v>
      </c>
      <c r="B1513" s="11" t="s">
        <v>1258</v>
      </c>
      <c r="C1513" s="11" t="s">
        <v>2930</v>
      </c>
      <c r="D1513" s="7">
        <v>1</v>
      </c>
      <c r="E1513" s="12">
        <f t="shared" si="69"/>
        <v>4000</v>
      </c>
      <c r="F1513" s="13">
        <f t="shared" si="70"/>
        <v>4000</v>
      </c>
      <c r="G1513" s="14">
        <f>Data_input!$F1513*IF(Data_input!$E1513&lt;3000,70%,60%)</f>
        <v>2400</v>
      </c>
      <c r="H1513" s="14">
        <f>Data_input!$F1513*10%</f>
        <v>400</v>
      </c>
      <c r="I1513" s="14">
        <f>Data_input!$F1513*10%</f>
        <v>400</v>
      </c>
      <c r="J1513" s="14">
        <f>SUM(Table1[[#This Row],[COGS]:[OPERATIONAL COST]])</f>
        <v>3200</v>
      </c>
      <c r="K1513" s="14">
        <f>Data_input!$F1513-Data_input!$G1513-Data_input!$H1513-Data_input!$I1513</f>
        <v>800</v>
      </c>
      <c r="L1513" s="8" t="s">
        <v>2948</v>
      </c>
      <c r="M1513" s="16" t="str">
        <f>TEXT(Table1[[#This Row],[DATE]],"mmm")</f>
        <v>Jun</v>
      </c>
      <c r="N1513" s="7">
        <f t="shared" si="71"/>
        <v>2022</v>
      </c>
      <c r="O1513" s="7">
        <f>IF(COUNTIF(B$4:$B1513,B1513)=1,1,0)</f>
        <v>1</v>
      </c>
      <c r="P1513" s="8" t="s">
        <v>2919</v>
      </c>
      <c r="Q1513" s="9"/>
    </row>
    <row r="1514" spans="1:17" x14ac:dyDescent="0.25">
      <c r="A1514" s="17">
        <v>44719</v>
      </c>
      <c r="B1514" s="11" t="s">
        <v>1259</v>
      </c>
      <c r="C1514" s="11" t="s">
        <v>2920</v>
      </c>
      <c r="D1514" s="7">
        <v>7</v>
      </c>
      <c r="E1514" s="12">
        <f t="shared" si="69"/>
        <v>1000</v>
      </c>
      <c r="F1514" s="13">
        <f t="shared" si="70"/>
        <v>7000</v>
      </c>
      <c r="G1514" s="14">
        <f>Data_input!$F1514*IF(Data_input!$E1514&lt;3000,70%,60%)</f>
        <v>4900</v>
      </c>
      <c r="H1514" s="14">
        <f>Data_input!$F1514*10%</f>
        <v>700</v>
      </c>
      <c r="I1514" s="14">
        <f>Data_input!$F1514*10%</f>
        <v>700</v>
      </c>
      <c r="J1514" s="14">
        <f>SUM(Table1[[#This Row],[COGS]:[OPERATIONAL COST]])</f>
        <v>6300</v>
      </c>
      <c r="K1514" s="14">
        <f>Data_input!$F1514-Data_input!$G1514-Data_input!$H1514-Data_input!$I1514</f>
        <v>700</v>
      </c>
      <c r="L1514" s="15" t="s">
        <v>2944</v>
      </c>
      <c r="M1514" s="16" t="str">
        <f>TEXT(Table1[[#This Row],[DATE]],"mmm")</f>
        <v>Jun</v>
      </c>
      <c r="N1514" s="7">
        <f t="shared" si="71"/>
        <v>2022</v>
      </c>
      <c r="O1514" s="7">
        <f>IF(COUNTIF(B$4:$B1514,B1514)=1,1,0)</f>
        <v>1</v>
      </c>
      <c r="P1514" s="8" t="s">
        <v>2918</v>
      </c>
      <c r="Q1514" s="9"/>
    </row>
    <row r="1515" spans="1:17" x14ac:dyDescent="0.25">
      <c r="A1515" s="17">
        <v>44719</v>
      </c>
      <c r="B1515" s="11" t="s">
        <v>1260</v>
      </c>
      <c r="C1515" s="11" t="s">
        <v>2924</v>
      </c>
      <c r="D1515" s="7">
        <v>4</v>
      </c>
      <c r="E1515" s="12">
        <f t="shared" si="69"/>
        <v>3500</v>
      </c>
      <c r="F1515" s="13">
        <f t="shared" si="70"/>
        <v>14000</v>
      </c>
      <c r="G1515" s="14">
        <f>Data_input!$F1515*IF(Data_input!$E1515&lt;3000,70%,60%)</f>
        <v>8400</v>
      </c>
      <c r="H1515" s="14">
        <f>Data_input!$F1515*10%</f>
        <v>1400</v>
      </c>
      <c r="I1515" s="14">
        <f>Data_input!$F1515*10%</f>
        <v>1400</v>
      </c>
      <c r="J1515" s="14">
        <f>SUM(Table1[[#This Row],[COGS]:[OPERATIONAL COST]])</f>
        <v>11200</v>
      </c>
      <c r="K1515" s="14">
        <f>Data_input!$F1515-Data_input!$G1515-Data_input!$H1515-Data_input!$I1515</f>
        <v>2800</v>
      </c>
      <c r="L1515" s="8" t="s">
        <v>2946</v>
      </c>
      <c r="M1515" s="16" t="str">
        <f>TEXT(Table1[[#This Row],[DATE]],"mmm")</f>
        <v>Jun</v>
      </c>
      <c r="N1515" s="7">
        <f t="shared" si="71"/>
        <v>2022</v>
      </c>
      <c r="O1515" s="7">
        <f>IF(COUNTIF(B$4:$B1515,B1515)=1,1,0)</f>
        <v>1</v>
      </c>
      <c r="P1515" s="8" t="s">
        <v>2919</v>
      </c>
      <c r="Q1515" s="9"/>
    </row>
    <row r="1516" spans="1:17" x14ac:dyDescent="0.25">
      <c r="A1516" s="17">
        <v>44720</v>
      </c>
      <c r="B1516" s="11" t="s">
        <v>1261</v>
      </c>
      <c r="C1516" s="11" t="s">
        <v>2923</v>
      </c>
      <c r="D1516" s="7">
        <v>1</v>
      </c>
      <c r="E1516" s="12">
        <f t="shared" si="69"/>
        <v>2500</v>
      </c>
      <c r="F1516" s="13">
        <f t="shared" si="70"/>
        <v>2500</v>
      </c>
      <c r="G1516" s="14">
        <f>Data_input!$F1516*IF(Data_input!$E1516&lt;3000,70%,60%)</f>
        <v>1750</v>
      </c>
      <c r="H1516" s="14">
        <f>Data_input!$F1516*10%</f>
        <v>250</v>
      </c>
      <c r="I1516" s="14">
        <f>Data_input!$F1516*10%</f>
        <v>250</v>
      </c>
      <c r="J1516" s="14">
        <f>SUM(Table1[[#This Row],[COGS]:[OPERATIONAL COST]])</f>
        <v>2250</v>
      </c>
      <c r="K1516" s="14">
        <f>Data_input!$F1516-Data_input!$G1516-Data_input!$H1516-Data_input!$I1516</f>
        <v>250</v>
      </c>
      <c r="L1516" s="15" t="s">
        <v>2947</v>
      </c>
      <c r="M1516" s="16" t="str">
        <f>TEXT(Table1[[#This Row],[DATE]],"mmm")</f>
        <v>Jun</v>
      </c>
      <c r="N1516" s="7">
        <f t="shared" si="71"/>
        <v>2022</v>
      </c>
      <c r="O1516" s="7">
        <f>IF(COUNTIF(B$4:$B1516,B1516)=1,1,0)</f>
        <v>1</v>
      </c>
      <c r="P1516" s="8" t="s">
        <v>2918</v>
      </c>
      <c r="Q1516" s="9"/>
    </row>
    <row r="1517" spans="1:17" x14ac:dyDescent="0.25">
      <c r="A1517" s="17">
        <v>44720</v>
      </c>
      <c r="B1517" s="11" t="s">
        <v>1262</v>
      </c>
      <c r="C1517" s="11" t="s">
        <v>2923</v>
      </c>
      <c r="D1517" s="7">
        <v>5</v>
      </c>
      <c r="E1517" s="12">
        <f t="shared" si="69"/>
        <v>2500</v>
      </c>
      <c r="F1517" s="13">
        <f t="shared" si="70"/>
        <v>12500</v>
      </c>
      <c r="G1517" s="14">
        <f>Data_input!$F1517*IF(Data_input!$E1517&lt;3000,70%,60%)</f>
        <v>8750</v>
      </c>
      <c r="H1517" s="14">
        <f>Data_input!$F1517*10%</f>
        <v>1250</v>
      </c>
      <c r="I1517" s="14">
        <f>Data_input!$F1517*10%</f>
        <v>1250</v>
      </c>
      <c r="J1517" s="14">
        <f>SUM(Table1[[#This Row],[COGS]:[OPERATIONAL COST]])</f>
        <v>11250</v>
      </c>
      <c r="K1517" s="14">
        <f>Data_input!$F1517-Data_input!$G1517-Data_input!$H1517-Data_input!$I1517</f>
        <v>1250</v>
      </c>
      <c r="L1517" s="8" t="s">
        <v>2946</v>
      </c>
      <c r="M1517" s="16" t="str">
        <f>TEXT(Table1[[#This Row],[DATE]],"mmm")</f>
        <v>Jun</v>
      </c>
      <c r="N1517" s="7">
        <f t="shared" si="71"/>
        <v>2022</v>
      </c>
      <c r="O1517" s="7">
        <f>IF(COUNTIF(B$4:$B1517,B1517)=1,1,0)</f>
        <v>1</v>
      </c>
      <c r="P1517" s="8" t="s">
        <v>2919</v>
      </c>
      <c r="Q1517" s="9"/>
    </row>
    <row r="1518" spans="1:17" x14ac:dyDescent="0.25">
      <c r="A1518" s="17">
        <v>44720</v>
      </c>
      <c r="B1518" s="11" t="s">
        <v>1263</v>
      </c>
      <c r="C1518" s="11" t="s">
        <v>2920</v>
      </c>
      <c r="D1518" s="7">
        <v>1</v>
      </c>
      <c r="E1518" s="12">
        <f t="shared" si="69"/>
        <v>1000</v>
      </c>
      <c r="F1518" s="13">
        <f t="shared" si="70"/>
        <v>1000</v>
      </c>
      <c r="G1518" s="14">
        <f>Data_input!$F1518*IF(Data_input!$E1518&lt;3000,70%,60%)</f>
        <v>700</v>
      </c>
      <c r="H1518" s="14">
        <f>Data_input!$F1518*10%</f>
        <v>100</v>
      </c>
      <c r="I1518" s="14">
        <f>Data_input!$F1518*10%</f>
        <v>100</v>
      </c>
      <c r="J1518" s="14">
        <f>SUM(Table1[[#This Row],[COGS]:[OPERATIONAL COST]])</f>
        <v>900</v>
      </c>
      <c r="K1518" s="14">
        <f>Data_input!$F1518-Data_input!$G1518-Data_input!$H1518-Data_input!$I1518</f>
        <v>100</v>
      </c>
      <c r="L1518" s="15" t="s">
        <v>2947</v>
      </c>
      <c r="M1518" s="16" t="str">
        <f>TEXT(Table1[[#This Row],[DATE]],"mmm")</f>
        <v>Jun</v>
      </c>
      <c r="N1518" s="7">
        <f t="shared" si="71"/>
        <v>2022</v>
      </c>
      <c r="O1518" s="7">
        <f>IF(COUNTIF(B$4:$B1518,B1518)=1,1,0)</f>
        <v>1</v>
      </c>
      <c r="P1518" s="8" t="s">
        <v>2919</v>
      </c>
      <c r="Q1518" s="9"/>
    </row>
    <row r="1519" spans="1:17" x14ac:dyDescent="0.25">
      <c r="A1519" s="17">
        <v>44720</v>
      </c>
      <c r="B1519" s="11" t="s">
        <v>1264</v>
      </c>
      <c r="C1519" s="11" t="s">
        <v>2923</v>
      </c>
      <c r="D1519" s="7">
        <v>1</v>
      </c>
      <c r="E1519" s="12">
        <f t="shared" si="69"/>
        <v>2500</v>
      </c>
      <c r="F1519" s="13">
        <f t="shared" si="70"/>
        <v>2500</v>
      </c>
      <c r="G1519" s="14">
        <f>Data_input!$F1519*IF(Data_input!$E1519&lt;3000,70%,60%)</f>
        <v>1750</v>
      </c>
      <c r="H1519" s="14">
        <f>Data_input!$F1519*10%</f>
        <v>250</v>
      </c>
      <c r="I1519" s="14">
        <f>Data_input!$F1519*10%</f>
        <v>250</v>
      </c>
      <c r="J1519" s="14">
        <f>SUM(Table1[[#This Row],[COGS]:[OPERATIONAL COST]])</f>
        <v>2250</v>
      </c>
      <c r="K1519" s="14">
        <f>Data_input!$F1519-Data_input!$G1519-Data_input!$H1519-Data_input!$I1519</f>
        <v>250</v>
      </c>
      <c r="L1519" s="8" t="s">
        <v>2945</v>
      </c>
      <c r="M1519" s="16" t="str">
        <f>TEXT(Table1[[#This Row],[DATE]],"mmm")</f>
        <v>Jun</v>
      </c>
      <c r="N1519" s="7">
        <f t="shared" si="71"/>
        <v>2022</v>
      </c>
      <c r="O1519" s="7">
        <f>IF(COUNTIF(B$4:$B1519,B1519)=1,1,0)</f>
        <v>1</v>
      </c>
      <c r="P1519" s="8" t="s">
        <v>2919</v>
      </c>
      <c r="Q1519" s="9"/>
    </row>
    <row r="1520" spans="1:17" x14ac:dyDescent="0.25">
      <c r="A1520" s="17">
        <v>44720</v>
      </c>
      <c r="B1520" s="11" t="s">
        <v>1265</v>
      </c>
      <c r="C1520" s="11" t="s">
        <v>2924</v>
      </c>
      <c r="D1520" s="7">
        <v>1</v>
      </c>
      <c r="E1520" s="12">
        <f t="shared" si="69"/>
        <v>3500</v>
      </c>
      <c r="F1520" s="13">
        <f t="shared" si="70"/>
        <v>3500</v>
      </c>
      <c r="G1520" s="14">
        <f>Data_input!$F1520*IF(Data_input!$E1520&lt;3000,70%,60%)</f>
        <v>2100</v>
      </c>
      <c r="H1520" s="14">
        <f>Data_input!$F1520*10%</f>
        <v>350</v>
      </c>
      <c r="I1520" s="14">
        <f>Data_input!$F1520*10%</f>
        <v>350</v>
      </c>
      <c r="J1520" s="14">
        <f>SUM(Table1[[#This Row],[COGS]:[OPERATIONAL COST]])</f>
        <v>2800</v>
      </c>
      <c r="K1520" s="14">
        <f>Data_input!$F1520-Data_input!$G1520-Data_input!$H1520-Data_input!$I1520</f>
        <v>700</v>
      </c>
      <c r="L1520" s="15" t="s">
        <v>2943</v>
      </c>
      <c r="M1520" s="16" t="str">
        <f>TEXT(Table1[[#This Row],[DATE]],"mmm")</f>
        <v>Jun</v>
      </c>
      <c r="N1520" s="7">
        <f t="shared" si="71"/>
        <v>2022</v>
      </c>
      <c r="O1520" s="7">
        <f>IF(COUNTIF(B$4:$B1520,B1520)=1,1,0)</f>
        <v>1</v>
      </c>
      <c r="P1520" s="8" t="s">
        <v>2919</v>
      </c>
      <c r="Q1520" s="9"/>
    </row>
    <row r="1521" spans="1:17" x14ac:dyDescent="0.25">
      <c r="A1521" s="17">
        <v>44720</v>
      </c>
      <c r="B1521" s="11" t="s">
        <v>1266</v>
      </c>
      <c r="C1521" s="11" t="s">
        <v>2925</v>
      </c>
      <c r="D1521" s="7">
        <v>1</v>
      </c>
      <c r="E1521" s="12">
        <f t="shared" si="69"/>
        <v>1200</v>
      </c>
      <c r="F1521" s="13">
        <f t="shared" si="70"/>
        <v>1200</v>
      </c>
      <c r="G1521" s="14">
        <f>Data_input!$F1521*IF(Data_input!$E1521&lt;3000,70%,60%)</f>
        <v>840</v>
      </c>
      <c r="H1521" s="14">
        <f>Data_input!$F1521*10%</f>
        <v>120</v>
      </c>
      <c r="I1521" s="14">
        <f>Data_input!$F1521*10%</f>
        <v>120</v>
      </c>
      <c r="J1521" s="14">
        <f>SUM(Table1[[#This Row],[COGS]:[OPERATIONAL COST]])</f>
        <v>1080</v>
      </c>
      <c r="K1521" s="14">
        <f>Data_input!$F1521-Data_input!$G1521-Data_input!$H1521-Data_input!$I1521</f>
        <v>120</v>
      </c>
      <c r="L1521" s="8" t="s">
        <v>2948</v>
      </c>
      <c r="M1521" s="16" t="str">
        <f>TEXT(Table1[[#This Row],[DATE]],"mmm")</f>
        <v>Jun</v>
      </c>
      <c r="N1521" s="7">
        <f t="shared" si="71"/>
        <v>2022</v>
      </c>
      <c r="O1521" s="7">
        <f>IF(COUNTIF(B$4:$B1521,B1521)=1,1,0)</f>
        <v>1</v>
      </c>
      <c r="P1521" s="8" t="s">
        <v>2919</v>
      </c>
      <c r="Q1521" s="9"/>
    </row>
    <row r="1522" spans="1:17" x14ac:dyDescent="0.25">
      <c r="A1522" s="17">
        <v>44720</v>
      </c>
      <c r="B1522" s="11" t="s">
        <v>1267</v>
      </c>
      <c r="C1522" s="11" t="s">
        <v>2926</v>
      </c>
      <c r="D1522" s="7">
        <v>5</v>
      </c>
      <c r="E1522" s="12">
        <f t="shared" si="69"/>
        <v>450</v>
      </c>
      <c r="F1522" s="13">
        <f t="shared" si="70"/>
        <v>2250</v>
      </c>
      <c r="G1522" s="14">
        <f>Data_input!$F1522*IF(Data_input!$E1522&lt;3000,70%,60%)</f>
        <v>1575</v>
      </c>
      <c r="H1522" s="14">
        <f>Data_input!$F1522*10%</f>
        <v>225</v>
      </c>
      <c r="I1522" s="14">
        <f>Data_input!$F1522*10%</f>
        <v>225</v>
      </c>
      <c r="J1522" s="14">
        <f>SUM(Table1[[#This Row],[COGS]:[OPERATIONAL COST]])</f>
        <v>2025</v>
      </c>
      <c r="K1522" s="14">
        <f>Data_input!$F1522-Data_input!$G1522-Data_input!$H1522-Data_input!$I1522</f>
        <v>225</v>
      </c>
      <c r="L1522" s="15" t="s">
        <v>2944</v>
      </c>
      <c r="M1522" s="16" t="str">
        <f>TEXT(Table1[[#This Row],[DATE]],"mmm")</f>
        <v>Jun</v>
      </c>
      <c r="N1522" s="7">
        <f t="shared" si="71"/>
        <v>2022</v>
      </c>
      <c r="O1522" s="7">
        <f>IF(COUNTIF(B$4:$B1522,B1522)=1,1,0)</f>
        <v>1</v>
      </c>
      <c r="P1522" s="8" t="s">
        <v>2919</v>
      </c>
      <c r="Q1522" s="9"/>
    </row>
    <row r="1523" spans="1:17" x14ac:dyDescent="0.25">
      <c r="A1523" s="17">
        <v>44720</v>
      </c>
      <c r="B1523" s="11" t="s">
        <v>1268</v>
      </c>
      <c r="C1523" s="11" t="s">
        <v>2927</v>
      </c>
      <c r="D1523" s="7">
        <v>1</v>
      </c>
      <c r="E1523" s="12">
        <f t="shared" si="69"/>
        <v>500</v>
      </c>
      <c r="F1523" s="13">
        <f t="shared" si="70"/>
        <v>500</v>
      </c>
      <c r="G1523" s="14">
        <f>Data_input!$F1523*IF(Data_input!$E1523&lt;3000,70%,60%)</f>
        <v>350</v>
      </c>
      <c r="H1523" s="14">
        <f>Data_input!$F1523*10%</f>
        <v>50</v>
      </c>
      <c r="I1523" s="14">
        <f>Data_input!$F1523*10%</f>
        <v>50</v>
      </c>
      <c r="J1523" s="14">
        <f>SUM(Table1[[#This Row],[COGS]:[OPERATIONAL COST]])</f>
        <v>450</v>
      </c>
      <c r="K1523" s="14">
        <f>Data_input!$F1523-Data_input!$G1523-Data_input!$H1523-Data_input!$I1523</f>
        <v>50</v>
      </c>
      <c r="L1523" s="8" t="s">
        <v>2943</v>
      </c>
      <c r="M1523" s="16" t="str">
        <f>TEXT(Table1[[#This Row],[DATE]],"mmm")</f>
        <v>Jun</v>
      </c>
      <c r="N1523" s="7">
        <f t="shared" si="71"/>
        <v>2022</v>
      </c>
      <c r="O1523" s="7">
        <f>IF(COUNTIF(B$4:$B1523,B1523)=1,1,0)</f>
        <v>1</v>
      </c>
      <c r="P1523" s="8" t="s">
        <v>2919</v>
      </c>
      <c r="Q1523" s="9"/>
    </row>
    <row r="1524" spans="1:17" x14ac:dyDescent="0.25">
      <c r="A1524" s="17">
        <v>44720</v>
      </c>
      <c r="B1524" s="11" t="s">
        <v>1268</v>
      </c>
      <c r="C1524" s="11" t="s">
        <v>2928</v>
      </c>
      <c r="D1524" s="7">
        <v>3</v>
      </c>
      <c r="E1524" s="12">
        <f t="shared" si="69"/>
        <v>1000</v>
      </c>
      <c r="F1524" s="13">
        <f t="shared" si="70"/>
        <v>3000</v>
      </c>
      <c r="G1524" s="14">
        <f>Data_input!$F1524*IF(Data_input!$E1524&lt;3000,70%,60%)</f>
        <v>2100</v>
      </c>
      <c r="H1524" s="14">
        <f>Data_input!$F1524*10%</f>
        <v>300</v>
      </c>
      <c r="I1524" s="14">
        <f>Data_input!$F1524*10%</f>
        <v>300</v>
      </c>
      <c r="J1524" s="14">
        <f>SUM(Table1[[#This Row],[COGS]:[OPERATIONAL COST]])</f>
        <v>2700</v>
      </c>
      <c r="K1524" s="14">
        <f>Data_input!$F1524-Data_input!$G1524-Data_input!$H1524-Data_input!$I1524</f>
        <v>300</v>
      </c>
      <c r="L1524" s="15" t="s">
        <v>2943</v>
      </c>
      <c r="M1524" s="16" t="str">
        <f>TEXT(Table1[[#This Row],[DATE]],"mmm")</f>
        <v>Jun</v>
      </c>
      <c r="N1524" s="7">
        <f t="shared" si="71"/>
        <v>2022</v>
      </c>
      <c r="O1524" s="7">
        <f>IF(COUNTIF(B$4:$B1524,B1524)=1,1,0)</f>
        <v>0</v>
      </c>
      <c r="P1524" s="8" t="s">
        <v>2919</v>
      </c>
      <c r="Q1524" s="9"/>
    </row>
    <row r="1525" spans="1:17" x14ac:dyDescent="0.25">
      <c r="A1525" s="17">
        <v>44720</v>
      </c>
      <c r="B1525" s="11" t="s">
        <v>1268</v>
      </c>
      <c r="C1525" s="11" t="s">
        <v>2929</v>
      </c>
      <c r="D1525" s="7">
        <v>5</v>
      </c>
      <c r="E1525" s="12">
        <f t="shared" si="69"/>
        <v>3200</v>
      </c>
      <c r="F1525" s="13">
        <f t="shared" si="70"/>
        <v>16000</v>
      </c>
      <c r="G1525" s="14">
        <f>Data_input!$F1525*IF(Data_input!$E1525&lt;3000,70%,60%)</f>
        <v>9600</v>
      </c>
      <c r="H1525" s="14">
        <f>Data_input!$F1525*10%</f>
        <v>1600</v>
      </c>
      <c r="I1525" s="14">
        <f>Data_input!$F1525*10%</f>
        <v>1600</v>
      </c>
      <c r="J1525" s="14">
        <f>SUM(Table1[[#This Row],[COGS]:[OPERATIONAL COST]])</f>
        <v>12800</v>
      </c>
      <c r="K1525" s="14">
        <f>Data_input!$F1525-Data_input!$G1525-Data_input!$H1525-Data_input!$I1525</f>
        <v>3200</v>
      </c>
      <c r="L1525" s="8" t="s">
        <v>2943</v>
      </c>
      <c r="M1525" s="16" t="str">
        <f>TEXT(Table1[[#This Row],[DATE]],"mmm")</f>
        <v>Jun</v>
      </c>
      <c r="N1525" s="7">
        <f t="shared" si="71"/>
        <v>2022</v>
      </c>
      <c r="O1525" s="7">
        <f>IF(COUNTIF(B$4:$B1525,B1525)=1,1,0)</f>
        <v>0</v>
      </c>
      <c r="P1525" s="8" t="s">
        <v>2919</v>
      </c>
      <c r="Q1525" s="9"/>
    </row>
    <row r="1526" spans="1:17" x14ac:dyDescent="0.25">
      <c r="A1526" s="17">
        <v>44721</v>
      </c>
      <c r="B1526" s="11" t="s">
        <v>1269</v>
      </c>
      <c r="C1526" s="11" t="s">
        <v>2930</v>
      </c>
      <c r="D1526" s="7">
        <v>1</v>
      </c>
      <c r="E1526" s="12">
        <f t="shared" si="69"/>
        <v>4000</v>
      </c>
      <c r="F1526" s="13">
        <f t="shared" si="70"/>
        <v>4000</v>
      </c>
      <c r="G1526" s="14">
        <f>Data_input!$F1526*IF(Data_input!$E1526&lt;3000,70%,60%)</f>
        <v>2400</v>
      </c>
      <c r="H1526" s="14">
        <f>Data_input!$F1526*10%</f>
        <v>400</v>
      </c>
      <c r="I1526" s="14">
        <f>Data_input!$F1526*10%</f>
        <v>400</v>
      </c>
      <c r="J1526" s="14">
        <f>SUM(Table1[[#This Row],[COGS]:[OPERATIONAL COST]])</f>
        <v>3200</v>
      </c>
      <c r="K1526" s="14">
        <f>Data_input!$F1526-Data_input!$G1526-Data_input!$H1526-Data_input!$I1526</f>
        <v>800</v>
      </c>
      <c r="L1526" s="15" t="s">
        <v>2944</v>
      </c>
      <c r="M1526" s="16" t="str">
        <f>TEXT(Table1[[#This Row],[DATE]],"mmm")</f>
        <v>Jun</v>
      </c>
      <c r="N1526" s="7">
        <f t="shared" si="71"/>
        <v>2022</v>
      </c>
      <c r="O1526" s="7">
        <f>IF(COUNTIF(B$4:$B1526,B1526)=1,1,0)</f>
        <v>1</v>
      </c>
      <c r="P1526" s="8" t="s">
        <v>2919</v>
      </c>
      <c r="Q1526" s="9"/>
    </row>
    <row r="1527" spans="1:17" x14ac:dyDescent="0.25">
      <c r="A1527" s="17">
        <v>44721</v>
      </c>
      <c r="B1527" s="11" t="s">
        <v>1270</v>
      </c>
      <c r="C1527" s="11" t="s">
        <v>2930</v>
      </c>
      <c r="D1527" s="7">
        <v>1</v>
      </c>
      <c r="E1527" s="12">
        <f t="shared" si="69"/>
        <v>4000</v>
      </c>
      <c r="F1527" s="13">
        <f t="shared" si="70"/>
        <v>4000</v>
      </c>
      <c r="G1527" s="14">
        <f>Data_input!$F1527*IF(Data_input!$E1527&lt;3000,70%,60%)</f>
        <v>2400</v>
      </c>
      <c r="H1527" s="14">
        <f>Data_input!$F1527*10%</f>
        <v>400</v>
      </c>
      <c r="I1527" s="14">
        <f>Data_input!$F1527*10%</f>
        <v>400</v>
      </c>
      <c r="J1527" s="14">
        <f>SUM(Table1[[#This Row],[COGS]:[OPERATIONAL COST]])</f>
        <v>3200</v>
      </c>
      <c r="K1527" s="14">
        <f>Data_input!$F1527-Data_input!$G1527-Data_input!$H1527-Data_input!$I1527</f>
        <v>800</v>
      </c>
      <c r="L1527" s="8" t="s">
        <v>2946</v>
      </c>
      <c r="M1527" s="16" t="str">
        <f>TEXT(Table1[[#This Row],[DATE]],"mmm")</f>
        <v>Jun</v>
      </c>
      <c r="N1527" s="7">
        <f t="shared" si="71"/>
        <v>2022</v>
      </c>
      <c r="O1527" s="7">
        <f>IF(COUNTIF(B$4:$B1527,B1527)=1,1,0)</f>
        <v>1</v>
      </c>
      <c r="P1527" s="8" t="s">
        <v>2919</v>
      </c>
      <c r="Q1527" s="9"/>
    </row>
    <row r="1528" spans="1:17" x14ac:dyDescent="0.25">
      <c r="A1528" s="17">
        <v>44721</v>
      </c>
      <c r="B1528" s="11" t="s">
        <v>1271</v>
      </c>
      <c r="C1528" s="11" t="s">
        <v>2930</v>
      </c>
      <c r="D1528" s="7">
        <v>1</v>
      </c>
      <c r="E1528" s="12">
        <f t="shared" si="69"/>
        <v>4000</v>
      </c>
      <c r="F1528" s="13">
        <f t="shared" si="70"/>
        <v>4000</v>
      </c>
      <c r="G1528" s="14">
        <f>Data_input!$F1528*IF(Data_input!$E1528&lt;3000,70%,60%)</f>
        <v>2400</v>
      </c>
      <c r="H1528" s="14">
        <f>Data_input!$F1528*10%</f>
        <v>400</v>
      </c>
      <c r="I1528" s="14">
        <f>Data_input!$F1528*10%</f>
        <v>400</v>
      </c>
      <c r="J1528" s="14">
        <f>SUM(Table1[[#This Row],[COGS]:[OPERATIONAL COST]])</f>
        <v>3200</v>
      </c>
      <c r="K1528" s="14">
        <f>Data_input!$F1528-Data_input!$G1528-Data_input!$H1528-Data_input!$I1528</f>
        <v>800</v>
      </c>
      <c r="L1528" s="15" t="s">
        <v>2947</v>
      </c>
      <c r="M1528" s="16" t="str">
        <f>TEXT(Table1[[#This Row],[DATE]],"mmm")</f>
        <v>Jun</v>
      </c>
      <c r="N1528" s="7">
        <f t="shared" si="71"/>
        <v>2022</v>
      </c>
      <c r="O1528" s="7">
        <f>IF(COUNTIF(B$4:$B1528,B1528)=1,1,0)</f>
        <v>1</v>
      </c>
      <c r="P1528" s="8" t="s">
        <v>2919</v>
      </c>
      <c r="Q1528" s="9"/>
    </row>
    <row r="1529" spans="1:17" x14ac:dyDescent="0.25">
      <c r="A1529" s="17">
        <v>44721</v>
      </c>
      <c r="B1529" s="11" t="s">
        <v>1272</v>
      </c>
      <c r="C1529" s="11" t="s">
        <v>2924</v>
      </c>
      <c r="D1529" s="7">
        <v>2</v>
      </c>
      <c r="E1529" s="12">
        <f t="shared" si="69"/>
        <v>3500</v>
      </c>
      <c r="F1529" s="13">
        <f t="shared" si="70"/>
        <v>7000</v>
      </c>
      <c r="G1529" s="14">
        <f>Data_input!$F1529*IF(Data_input!$E1529&lt;3000,70%,60%)</f>
        <v>4200</v>
      </c>
      <c r="H1529" s="14">
        <f>Data_input!$F1529*10%</f>
        <v>700</v>
      </c>
      <c r="I1529" s="14">
        <f>Data_input!$F1529*10%</f>
        <v>700</v>
      </c>
      <c r="J1529" s="14">
        <f>SUM(Table1[[#This Row],[COGS]:[OPERATIONAL COST]])</f>
        <v>5600</v>
      </c>
      <c r="K1529" s="14">
        <f>Data_input!$F1529-Data_input!$G1529-Data_input!$H1529-Data_input!$I1529</f>
        <v>1400</v>
      </c>
      <c r="L1529" s="8" t="s">
        <v>2945</v>
      </c>
      <c r="M1529" s="16" t="str">
        <f>TEXT(Table1[[#This Row],[DATE]],"mmm")</f>
        <v>Jun</v>
      </c>
      <c r="N1529" s="7">
        <f t="shared" si="71"/>
        <v>2022</v>
      </c>
      <c r="O1529" s="7">
        <f>IF(COUNTIF(B$4:$B1529,B1529)=1,1,0)</f>
        <v>1</v>
      </c>
      <c r="P1529" s="8" t="s">
        <v>2919</v>
      </c>
      <c r="Q1529" s="9"/>
    </row>
    <row r="1530" spans="1:17" x14ac:dyDescent="0.25">
      <c r="A1530" s="17">
        <v>44721</v>
      </c>
      <c r="B1530" s="11" t="s">
        <v>1273</v>
      </c>
      <c r="C1530" s="11" t="s">
        <v>2925</v>
      </c>
      <c r="D1530" s="7">
        <v>1</v>
      </c>
      <c r="E1530" s="12">
        <f t="shared" si="69"/>
        <v>1200</v>
      </c>
      <c r="F1530" s="13">
        <f t="shared" si="70"/>
        <v>1200</v>
      </c>
      <c r="G1530" s="14">
        <f>Data_input!$F1530*IF(Data_input!$E1530&lt;3000,70%,60%)</f>
        <v>840</v>
      </c>
      <c r="H1530" s="14">
        <f>Data_input!$F1530*10%</f>
        <v>120</v>
      </c>
      <c r="I1530" s="14">
        <f>Data_input!$F1530*10%</f>
        <v>120</v>
      </c>
      <c r="J1530" s="14">
        <f>SUM(Table1[[#This Row],[COGS]:[OPERATIONAL COST]])</f>
        <v>1080</v>
      </c>
      <c r="K1530" s="14">
        <f>Data_input!$F1530-Data_input!$G1530-Data_input!$H1530-Data_input!$I1530</f>
        <v>120</v>
      </c>
      <c r="L1530" s="15" t="s">
        <v>2943</v>
      </c>
      <c r="M1530" s="16" t="str">
        <f>TEXT(Table1[[#This Row],[DATE]],"mmm")</f>
        <v>Jun</v>
      </c>
      <c r="N1530" s="7">
        <f t="shared" si="71"/>
        <v>2022</v>
      </c>
      <c r="O1530" s="7">
        <f>IF(COUNTIF(B$4:$B1530,B1530)=1,1,0)</f>
        <v>1</v>
      </c>
      <c r="P1530" s="8" t="s">
        <v>2919</v>
      </c>
      <c r="Q1530" s="9"/>
    </row>
    <row r="1531" spans="1:17" x14ac:dyDescent="0.25">
      <c r="A1531" s="17">
        <v>44721</v>
      </c>
      <c r="B1531" s="11" t="s">
        <v>1274</v>
      </c>
      <c r="C1531" s="11" t="s">
        <v>2926</v>
      </c>
      <c r="D1531" s="7">
        <v>4</v>
      </c>
      <c r="E1531" s="12">
        <f t="shared" si="69"/>
        <v>450</v>
      </c>
      <c r="F1531" s="13">
        <f t="shared" si="70"/>
        <v>1800</v>
      </c>
      <c r="G1531" s="14">
        <f>Data_input!$F1531*IF(Data_input!$E1531&lt;3000,70%,60%)</f>
        <v>1260</v>
      </c>
      <c r="H1531" s="14">
        <f>Data_input!$F1531*10%</f>
        <v>180</v>
      </c>
      <c r="I1531" s="14">
        <f>Data_input!$F1531*10%</f>
        <v>180</v>
      </c>
      <c r="J1531" s="14">
        <f>SUM(Table1[[#This Row],[COGS]:[OPERATIONAL COST]])</f>
        <v>1620</v>
      </c>
      <c r="K1531" s="14">
        <f>Data_input!$F1531-Data_input!$G1531-Data_input!$H1531-Data_input!$I1531</f>
        <v>180</v>
      </c>
      <c r="L1531" s="8" t="s">
        <v>2948</v>
      </c>
      <c r="M1531" s="16" t="str">
        <f>TEXT(Table1[[#This Row],[DATE]],"mmm")</f>
        <v>Jun</v>
      </c>
      <c r="N1531" s="7">
        <f t="shared" si="71"/>
        <v>2022</v>
      </c>
      <c r="O1531" s="7">
        <f>IF(COUNTIF(B$4:$B1531,B1531)=1,1,0)</f>
        <v>1</v>
      </c>
      <c r="P1531" s="8" t="s">
        <v>2919</v>
      </c>
      <c r="Q1531" s="9"/>
    </row>
    <row r="1532" spans="1:17" x14ac:dyDescent="0.25">
      <c r="A1532" s="17">
        <v>44721</v>
      </c>
      <c r="B1532" s="11" t="s">
        <v>1275</v>
      </c>
      <c r="C1532" s="11" t="s">
        <v>2927</v>
      </c>
      <c r="D1532" s="7">
        <v>2</v>
      </c>
      <c r="E1532" s="12">
        <f t="shared" si="69"/>
        <v>500</v>
      </c>
      <c r="F1532" s="13">
        <f t="shared" si="70"/>
        <v>1000</v>
      </c>
      <c r="G1532" s="14">
        <f>Data_input!$F1532*IF(Data_input!$E1532&lt;3000,70%,60%)</f>
        <v>700</v>
      </c>
      <c r="H1532" s="14">
        <f>Data_input!$F1532*10%</f>
        <v>100</v>
      </c>
      <c r="I1532" s="14">
        <f>Data_input!$F1532*10%</f>
        <v>100</v>
      </c>
      <c r="J1532" s="14">
        <f>SUM(Table1[[#This Row],[COGS]:[OPERATIONAL COST]])</f>
        <v>900</v>
      </c>
      <c r="K1532" s="14">
        <f>Data_input!$F1532-Data_input!$G1532-Data_input!$H1532-Data_input!$I1532</f>
        <v>100</v>
      </c>
      <c r="L1532" s="15" t="s">
        <v>2944</v>
      </c>
      <c r="M1532" s="16" t="str">
        <f>TEXT(Table1[[#This Row],[DATE]],"mmm")</f>
        <v>Jun</v>
      </c>
      <c r="N1532" s="7">
        <f t="shared" si="71"/>
        <v>2022</v>
      </c>
      <c r="O1532" s="7">
        <f>IF(COUNTIF(B$4:$B1532,B1532)=1,1,0)</f>
        <v>1</v>
      </c>
      <c r="P1532" s="8" t="s">
        <v>2919</v>
      </c>
      <c r="Q1532" s="9"/>
    </row>
    <row r="1533" spans="1:17" x14ac:dyDescent="0.25">
      <c r="A1533" s="17">
        <v>44721</v>
      </c>
      <c r="B1533" s="11" t="s">
        <v>1276</v>
      </c>
      <c r="C1533" s="11" t="s">
        <v>2928</v>
      </c>
      <c r="D1533" s="7">
        <v>4</v>
      </c>
      <c r="E1533" s="12">
        <f t="shared" si="69"/>
        <v>1000</v>
      </c>
      <c r="F1533" s="13">
        <f t="shared" si="70"/>
        <v>4000</v>
      </c>
      <c r="G1533" s="14">
        <f>Data_input!$F1533*IF(Data_input!$E1533&lt;3000,70%,60%)</f>
        <v>2800</v>
      </c>
      <c r="H1533" s="14">
        <f>Data_input!$F1533*10%</f>
        <v>400</v>
      </c>
      <c r="I1533" s="14">
        <f>Data_input!$F1533*10%</f>
        <v>400</v>
      </c>
      <c r="J1533" s="14">
        <f>SUM(Table1[[#This Row],[COGS]:[OPERATIONAL COST]])</f>
        <v>3600</v>
      </c>
      <c r="K1533" s="14">
        <f>Data_input!$F1533-Data_input!$G1533-Data_input!$H1533-Data_input!$I1533</f>
        <v>400</v>
      </c>
      <c r="L1533" s="8" t="s">
        <v>2946</v>
      </c>
      <c r="M1533" s="16" t="str">
        <f>TEXT(Table1[[#This Row],[DATE]],"mmm")</f>
        <v>Jun</v>
      </c>
      <c r="N1533" s="7">
        <f t="shared" si="71"/>
        <v>2022</v>
      </c>
      <c r="O1533" s="7">
        <f>IF(COUNTIF(B$4:$B1533,B1533)=1,1,0)</f>
        <v>1</v>
      </c>
      <c r="P1533" s="8" t="s">
        <v>2919</v>
      </c>
      <c r="Q1533" s="9"/>
    </row>
    <row r="1534" spans="1:17" x14ac:dyDescent="0.25">
      <c r="A1534" s="17">
        <v>44722</v>
      </c>
      <c r="B1534" s="11" t="s">
        <v>1277</v>
      </c>
      <c r="C1534" s="11" t="s">
        <v>2928</v>
      </c>
      <c r="D1534" s="7">
        <v>3</v>
      </c>
      <c r="E1534" s="12">
        <f t="shared" si="69"/>
        <v>1000</v>
      </c>
      <c r="F1534" s="13">
        <f t="shared" si="70"/>
        <v>3000</v>
      </c>
      <c r="G1534" s="14">
        <f>Data_input!$F1534*IF(Data_input!$E1534&lt;3000,70%,60%)</f>
        <v>2100</v>
      </c>
      <c r="H1534" s="14">
        <f>Data_input!$F1534*10%</f>
        <v>300</v>
      </c>
      <c r="I1534" s="14">
        <f>Data_input!$F1534*10%</f>
        <v>300</v>
      </c>
      <c r="J1534" s="14">
        <f>SUM(Table1[[#This Row],[COGS]:[OPERATIONAL COST]])</f>
        <v>2700</v>
      </c>
      <c r="K1534" s="14">
        <f>Data_input!$F1534-Data_input!$G1534-Data_input!$H1534-Data_input!$I1534</f>
        <v>300</v>
      </c>
      <c r="L1534" s="15" t="s">
        <v>2947</v>
      </c>
      <c r="M1534" s="16" t="str">
        <f>TEXT(Table1[[#This Row],[DATE]],"mmm")</f>
        <v>Jun</v>
      </c>
      <c r="N1534" s="7">
        <f t="shared" si="71"/>
        <v>2022</v>
      </c>
      <c r="O1534" s="7">
        <f>IF(COUNTIF(B$4:$B1534,B1534)=1,1,0)</f>
        <v>1</v>
      </c>
      <c r="P1534" s="8" t="s">
        <v>2918</v>
      </c>
      <c r="Q1534" s="9"/>
    </row>
    <row r="1535" spans="1:17" x14ac:dyDescent="0.25">
      <c r="A1535" s="17">
        <v>44722</v>
      </c>
      <c r="B1535" s="11" t="s">
        <v>1278</v>
      </c>
      <c r="C1535" s="11" t="s">
        <v>2928</v>
      </c>
      <c r="D1535" s="7">
        <v>1</v>
      </c>
      <c r="E1535" s="12">
        <f t="shared" si="69"/>
        <v>1000</v>
      </c>
      <c r="F1535" s="13">
        <f t="shared" si="70"/>
        <v>1000</v>
      </c>
      <c r="G1535" s="14">
        <f>Data_input!$F1535*IF(Data_input!$E1535&lt;3000,70%,60%)</f>
        <v>700</v>
      </c>
      <c r="H1535" s="14">
        <f>Data_input!$F1535*10%</f>
        <v>100</v>
      </c>
      <c r="I1535" s="14">
        <f>Data_input!$F1535*10%</f>
        <v>100</v>
      </c>
      <c r="J1535" s="14">
        <f>SUM(Table1[[#This Row],[COGS]:[OPERATIONAL COST]])</f>
        <v>900</v>
      </c>
      <c r="K1535" s="14">
        <f>Data_input!$F1535-Data_input!$G1535-Data_input!$H1535-Data_input!$I1535</f>
        <v>100</v>
      </c>
      <c r="L1535" s="8" t="s">
        <v>2948</v>
      </c>
      <c r="M1535" s="16" t="str">
        <f>TEXT(Table1[[#This Row],[DATE]],"mmm")</f>
        <v>Jun</v>
      </c>
      <c r="N1535" s="7">
        <f t="shared" si="71"/>
        <v>2022</v>
      </c>
      <c r="O1535" s="7">
        <f>IF(COUNTIF(B$4:$B1535,B1535)=1,1,0)</f>
        <v>1</v>
      </c>
      <c r="P1535" s="8" t="s">
        <v>2918</v>
      </c>
      <c r="Q1535" s="9"/>
    </row>
    <row r="1536" spans="1:17" x14ac:dyDescent="0.25">
      <c r="A1536" s="17">
        <v>44722</v>
      </c>
      <c r="B1536" s="11" t="s">
        <v>1279</v>
      </c>
      <c r="C1536" s="11" t="s">
        <v>2929</v>
      </c>
      <c r="D1536" s="7">
        <v>2</v>
      </c>
      <c r="E1536" s="12">
        <f t="shared" si="69"/>
        <v>3200</v>
      </c>
      <c r="F1536" s="13">
        <f t="shared" si="70"/>
        <v>6400</v>
      </c>
      <c r="G1536" s="14">
        <f>Data_input!$F1536*IF(Data_input!$E1536&lt;3000,70%,60%)</f>
        <v>3840</v>
      </c>
      <c r="H1536" s="14">
        <f>Data_input!$F1536*10%</f>
        <v>640</v>
      </c>
      <c r="I1536" s="14">
        <f>Data_input!$F1536*10%</f>
        <v>640</v>
      </c>
      <c r="J1536" s="14">
        <f>SUM(Table1[[#This Row],[COGS]:[OPERATIONAL COST]])</f>
        <v>5120</v>
      </c>
      <c r="K1536" s="14">
        <f>Data_input!$F1536-Data_input!$G1536-Data_input!$H1536-Data_input!$I1536</f>
        <v>1280</v>
      </c>
      <c r="L1536" s="15" t="s">
        <v>2944</v>
      </c>
      <c r="M1536" s="16" t="str">
        <f>TEXT(Table1[[#This Row],[DATE]],"mmm")</f>
        <v>Jun</v>
      </c>
      <c r="N1536" s="7">
        <f t="shared" si="71"/>
        <v>2022</v>
      </c>
      <c r="O1536" s="7">
        <f>IF(COUNTIF(B$4:$B1536,B1536)=1,1,0)</f>
        <v>1</v>
      </c>
      <c r="P1536" s="8" t="s">
        <v>2918</v>
      </c>
      <c r="Q1536" s="9"/>
    </row>
    <row r="1537" spans="1:17" x14ac:dyDescent="0.25">
      <c r="A1537" s="17">
        <v>44722</v>
      </c>
      <c r="B1537" s="11" t="s">
        <v>1280</v>
      </c>
      <c r="C1537" s="11" t="s">
        <v>2930</v>
      </c>
      <c r="D1537" s="7">
        <v>1</v>
      </c>
      <c r="E1537" s="12">
        <f t="shared" si="69"/>
        <v>4000</v>
      </c>
      <c r="F1537" s="13">
        <f t="shared" si="70"/>
        <v>4000</v>
      </c>
      <c r="G1537" s="14">
        <f>Data_input!$F1537*IF(Data_input!$E1537&lt;3000,70%,60%)</f>
        <v>2400</v>
      </c>
      <c r="H1537" s="14">
        <f>Data_input!$F1537*10%</f>
        <v>400</v>
      </c>
      <c r="I1537" s="14">
        <f>Data_input!$F1537*10%</f>
        <v>400</v>
      </c>
      <c r="J1537" s="14">
        <f>SUM(Table1[[#This Row],[COGS]:[OPERATIONAL COST]])</f>
        <v>3200</v>
      </c>
      <c r="K1537" s="14">
        <f>Data_input!$F1537-Data_input!$G1537-Data_input!$H1537-Data_input!$I1537</f>
        <v>800</v>
      </c>
      <c r="L1537" s="8" t="s">
        <v>2946</v>
      </c>
      <c r="M1537" s="16" t="str">
        <f>TEXT(Table1[[#This Row],[DATE]],"mmm")</f>
        <v>Jun</v>
      </c>
      <c r="N1537" s="7">
        <f t="shared" si="71"/>
        <v>2022</v>
      </c>
      <c r="O1537" s="7">
        <f>IF(COUNTIF(B$4:$B1537,B1537)=1,1,0)</f>
        <v>1</v>
      </c>
      <c r="P1537" s="8" t="s">
        <v>2918</v>
      </c>
      <c r="Q1537" s="9"/>
    </row>
    <row r="1538" spans="1:17" x14ac:dyDescent="0.25">
      <c r="A1538" s="17">
        <v>44722</v>
      </c>
      <c r="B1538" s="11" t="s">
        <v>1281</v>
      </c>
      <c r="C1538" s="11" t="s">
        <v>2930</v>
      </c>
      <c r="D1538" s="7">
        <v>5</v>
      </c>
      <c r="E1538" s="12">
        <f t="shared" si="69"/>
        <v>4000</v>
      </c>
      <c r="F1538" s="13">
        <f t="shared" si="70"/>
        <v>20000</v>
      </c>
      <c r="G1538" s="14">
        <f>Data_input!$F1538*IF(Data_input!$E1538&lt;3000,70%,60%)</f>
        <v>12000</v>
      </c>
      <c r="H1538" s="14">
        <f>Data_input!$F1538*10%</f>
        <v>2000</v>
      </c>
      <c r="I1538" s="14">
        <f>Data_input!$F1538*10%</f>
        <v>2000</v>
      </c>
      <c r="J1538" s="14">
        <f>SUM(Table1[[#This Row],[COGS]:[OPERATIONAL COST]])</f>
        <v>16000</v>
      </c>
      <c r="K1538" s="14">
        <f>Data_input!$F1538-Data_input!$G1538-Data_input!$H1538-Data_input!$I1538</f>
        <v>4000</v>
      </c>
      <c r="L1538" s="15" t="s">
        <v>2947</v>
      </c>
      <c r="M1538" s="16" t="str">
        <f>TEXT(Table1[[#This Row],[DATE]],"mmm")</f>
        <v>Jun</v>
      </c>
      <c r="N1538" s="7">
        <f t="shared" si="71"/>
        <v>2022</v>
      </c>
      <c r="O1538" s="7">
        <f>IF(COUNTIF(B$4:$B1538,B1538)=1,1,0)</f>
        <v>1</v>
      </c>
      <c r="P1538" s="8" t="s">
        <v>2919</v>
      </c>
      <c r="Q1538" s="9"/>
    </row>
    <row r="1539" spans="1:17" x14ac:dyDescent="0.25">
      <c r="A1539" s="17">
        <v>44722</v>
      </c>
      <c r="B1539" s="11" t="s">
        <v>1282</v>
      </c>
      <c r="C1539" s="11" t="s">
        <v>2930</v>
      </c>
      <c r="D1539" s="7">
        <v>1</v>
      </c>
      <c r="E1539" s="12">
        <f t="shared" si="69"/>
        <v>4000</v>
      </c>
      <c r="F1539" s="13">
        <f t="shared" si="70"/>
        <v>4000</v>
      </c>
      <c r="G1539" s="14">
        <f>Data_input!$F1539*IF(Data_input!$E1539&lt;3000,70%,60%)</f>
        <v>2400</v>
      </c>
      <c r="H1539" s="14">
        <f>Data_input!$F1539*10%</f>
        <v>400</v>
      </c>
      <c r="I1539" s="14">
        <f>Data_input!$F1539*10%</f>
        <v>400</v>
      </c>
      <c r="J1539" s="14">
        <f>SUM(Table1[[#This Row],[COGS]:[OPERATIONAL COST]])</f>
        <v>3200</v>
      </c>
      <c r="K1539" s="14">
        <f>Data_input!$F1539-Data_input!$G1539-Data_input!$H1539-Data_input!$I1539</f>
        <v>800</v>
      </c>
      <c r="L1539" s="8" t="s">
        <v>2945</v>
      </c>
      <c r="M1539" s="16" t="str">
        <f>TEXT(Table1[[#This Row],[DATE]],"mmm")</f>
        <v>Jun</v>
      </c>
      <c r="N1539" s="7">
        <f t="shared" si="71"/>
        <v>2022</v>
      </c>
      <c r="O1539" s="7">
        <f>IF(COUNTIF(B$4:$B1539,B1539)=1,1,0)</f>
        <v>1</v>
      </c>
      <c r="P1539" s="8" t="s">
        <v>2919</v>
      </c>
      <c r="Q1539" s="9"/>
    </row>
    <row r="1540" spans="1:17" x14ac:dyDescent="0.25">
      <c r="A1540" s="17">
        <v>44722</v>
      </c>
      <c r="B1540" s="11" t="s">
        <v>1283</v>
      </c>
      <c r="C1540" s="11" t="s">
        <v>2924</v>
      </c>
      <c r="D1540" s="7">
        <v>2</v>
      </c>
      <c r="E1540" s="12">
        <f t="shared" ref="E1540:E1603" si="72">VLOOKUP(C1540,$R$4:$S$12,2,FALSE)</f>
        <v>3500</v>
      </c>
      <c r="F1540" s="13">
        <f t="shared" ref="F1540:F1603" si="73">D1540*E1540</f>
        <v>7000</v>
      </c>
      <c r="G1540" s="14">
        <f>Data_input!$F1540*IF(Data_input!$E1540&lt;3000,70%,60%)</f>
        <v>4200</v>
      </c>
      <c r="H1540" s="14">
        <f>Data_input!$F1540*10%</f>
        <v>700</v>
      </c>
      <c r="I1540" s="14">
        <f>Data_input!$F1540*10%</f>
        <v>700</v>
      </c>
      <c r="J1540" s="14">
        <f>SUM(Table1[[#This Row],[COGS]:[OPERATIONAL COST]])</f>
        <v>5600</v>
      </c>
      <c r="K1540" s="14">
        <f>Data_input!$F1540-Data_input!$G1540-Data_input!$H1540-Data_input!$I1540</f>
        <v>1400</v>
      </c>
      <c r="L1540" s="15" t="s">
        <v>2943</v>
      </c>
      <c r="M1540" s="16" t="str">
        <f>TEXT(Table1[[#This Row],[DATE]],"mmm")</f>
        <v>Jun</v>
      </c>
      <c r="N1540" s="7">
        <f t="shared" ref="N1540:N1603" si="74">YEAR(A1540)</f>
        <v>2022</v>
      </c>
      <c r="O1540" s="7">
        <f>IF(COUNTIF(B$4:$B1540,B1540)=1,1,0)</f>
        <v>1</v>
      </c>
      <c r="P1540" s="8" t="s">
        <v>2918</v>
      </c>
      <c r="Q1540" s="9"/>
    </row>
    <row r="1541" spans="1:17" x14ac:dyDescent="0.25">
      <c r="A1541" s="17">
        <v>44722</v>
      </c>
      <c r="B1541" s="11" t="s">
        <v>1284</v>
      </c>
      <c r="C1541" s="11" t="s">
        <v>2925</v>
      </c>
      <c r="D1541" s="7">
        <v>1</v>
      </c>
      <c r="E1541" s="12">
        <f t="shared" si="72"/>
        <v>1200</v>
      </c>
      <c r="F1541" s="13">
        <f t="shared" si="73"/>
        <v>1200</v>
      </c>
      <c r="G1541" s="14">
        <f>Data_input!$F1541*IF(Data_input!$E1541&lt;3000,70%,60%)</f>
        <v>840</v>
      </c>
      <c r="H1541" s="14">
        <f>Data_input!$F1541*10%</f>
        <v>120</v>
      </c>
      <c r="I1541" s="14">
        <f>Data_input!$F1541*10%</f>
        <v>120</v>
      </c>
      <c r="J1541" s="14">
        <f>SUM(Table1[[#This Row],[COGS]:[OPERATIONAL COST]])</f>
        <v>1080</v>
      </c>
      <c r="K1541" s="14">
        <f>Data_input!$F1541-Data_input!$G1541-Data_input!$H1541-Data_input!$I1541</f>
        <v>120</v>
      </c>
      <c r="L1541" s="8" t="s">
        <v>2943</v>
      </c>
      <c r="M1541" s="16" t="str">
        <f>TEXT(Table1[[#This Row],[DATE]],"mmm")</f>
        <v>Jun</v>
      </c>
      <c r="N1541" s="7">
        <f t="shared" si="74"/>
        <v>2022</v>
      </c>
      <c r="O1541" s="7">
        <f>IF(COUNTIF(B$4:$B1541,B1541)=1,1,0)</f>
        <v>1</v>
      </c>
      <c r="P1541" s="8" t="s">
        <v>2919</v>
      </c>
      <c r="Q1541" s="9"/>
    </row>
    <row r="1542" spans="1:17" x14ac:dyDescent="0.25">
      <c r="A1542" s="17">
        <v>44722</v>
      </c>
      <c r="B1542" s="11" t="s">
        <v>1284</v>
      </c>
      <c r="C1542" s="11" t="s">
        <v>2926</v>
      </c>
      <c r="D1542" s="7">
        <v>7</v>
      </c>
      <c r="E1542" s="12">
        <f t="shared" si="72"/>
        <v>450</v>
      </c>
      <c r="F1542" s="13">
        <f t="shared" si="73"/>
        <v>3150</v>
      </c>
      <c r="G1542" s="14">
        <f>Data_input!$F1542*IF(Data_input!$E1542&lt;3000,70%,60%)</f>
        <v>2205</v>
      </c>
      <c r="H1542" s="14">
        <f>Data_input!$F1542*10%</f>
        <v>315</v>
      </c>
      <c r="I1542" s="14">
        <f>Data_input!$F1542*10%</f>
        <v>315</v>
      </c>
      <c r="J1542" s="14">
        <f>SUM(Table1[[#This Row],[COGS]:[OPERATIONAL COST]])</f>
        <v>2835</v>
      </c>
      <c r="K1542" s="14">
        <f>Data_input!$F1542-Data_input!$G1542-Data_input!$H1542-Data_input!$I1542</f>
        <v>315</v>
      </c>
      <c r="L1542" s="15" t="s">
        <v>2943</v>
      </c>
      <c r="M1542" s="16" t="str">
        <f>TEXT(Table1[[#This Row],[DATE]],"mmm")</f>
        <v>Jun</v>
      </c>
      <c r="N1542" s="7">
        <f t="shared" si="74"/>
        <v>2022</v>
      </c>
      <c r="O1542" s="7">
        <f>IF(COUNTIF(B$4:$B1542,B1542)=1,1,0)</f>
        <v>0</v>
      </c>
      <c r="P1542" s="8" t="s">
        <v>2919</v>
      </c>
      <c r="Q1542" s="9"/>
    </row>
    <row r="1543" spans="1:17" x14ac:dyDescent="0.25">
      <c r="A1543" s="17">
        <v>44722</v>
      </c>
      <c r="B1543" s="11" t="s">
        <v>1284</v>
      </c>
      <c r="C1543" s="11" t="s">
        <v>2927</v>
      </c>
      <c r="D1543" s="7">
        <v>8</v>
      </c>
      <c r="E1543" s="12">
        <f t="shared" si="72"/>
        <v>500</v>
      </c>
      <c r="F1543" s="13">
        <f t="shared" si="73"/>
        <v>4000</v>
      </c>
      <c r="G1543" s="14">
        <f>Data_input!$F1543*IF(Data_input!$E1543&lt;3000,70%,60%)</f>
        <v>2800</v>
      </c>
      <c r="H1543" s="14">
        <f>Data_input!$F1543*10%</f>
        <v>400</v>
      </c>
      <c r="I1543" s="14">
        <f>Data_input!$F1543*10%</f>
        <v>400</v>
      </c>
      <c r="J1543" s="14">
        <f>SUM(Table1[[#This Row],[COGS]:[OPERATIONAL COST]])</f>
        <v>3600</v>
      </c>
      <c r="K1543" s="14">
        <f>Data_input!$F1543-Data_input!$G1543-Data_input!$H1543-Data_input!$I1543</f>
        <v>400</v>
      </c>
      <c r="L1543" s="8" t="s">
        <v>2943</v>
      </c>
      <c r="M1543" s="16" t="str">
        <f>TEXT(Table1[[#This Row],[DATE]],"mmm")</f>
        <v>Jun</v>
      </c>
      <c r="N1543" s="7">
        <f t="shared" si="74"/>
        <v>2022</v>
      </c>
      <c r="O1543" s="7">
        <f>IF(COUNTIF(B$4:$B1543,B1543)=1,1,0)</f>
        <v>0</v>
      </c>
      <c r="P1543" s="8" t="s">
        <v>2919</v>
      </c>
      <c r="Q1543" s="9"/>
    </row>
    <row r="1544" spans="1:17" x14ac:dyDescent="0.25">
      <c r="A1544" s="17">
        <v>44723</v>
      </c>
      <c r="B1544" s="11" t="s">
        <v>1285</v>
      </c>
      <c r="C1544" s="11" t="s">
        <v>2928</v>
      </c>
      <c r="D1544" s="7">
        <v>1</v>
      </c>
      <c r="E1544" s="12">
        <f t="shared" si="72"/>
        <v>1000</v>
      </c>
      <c r="F1544" s="13">
        <f t="shared" si="73"/>
        <v>1000</v>
      </c>
      <c r="G1544" s="14">
        <f>Data_input!$F1544*IF(Data_input!$E1544&lt;3000,70%,60%)</f>
        <v>700</v>
      </c>
      <c r="H1544" s="14">
        <f>Data_input!$F1544*10%</f>
        <v>100</v>
      </c>
      <c r="I1544" s="14">
        <f>Data_input!$F1544*10%</f>
        <v>100</v>
      </c>
      <c r="J1544" s="14">
        <f>SUM(Table1[[#This Row],[COGS]:[OPERATIONAL COST]])</f>
        <v>900</v>
      </c>
      <c r="K1544" s="14">
        <f>Data_input!$F1544-Data_input!$G1544-Data_input!$H1544-Data_input!$I1544</f>
        <v>100</v>
      </c>
      <c r="L1544" s="15" t="s">
        <v>2943</v>
      </c>
      <c r="M1544" s="16" t="str">
        <f>TEXT(Table1[[#This Row],[DATE]],"mmm")</f>
        <v>Jun</v>
      </c>
      <c r="N1544" s="7">
        <f t="shared" si="74"/>
        <v>2022</v>
      </c>
      <c r="O1544" s="7">
        <f>IF(COUNTIF(B$4:$B1544,B1544)=1,1,0)</f>
        <v>1</v>
      </c>
      <c r="P1544" s="8" t="s">
        <v>2918</v>
      </c>
      <c r="Q1544" s="9"/>
    </row>
    <row r="1545" spans="1:17" x14ac:dyDescent="0.25">
      <c r="A1545" s="17">
        <v>44723</v>
      </c>
      <c r="B1545" s="11" t="s">
        <v>1286</v>
      </c>
      <c r="C1545" s="11" t="s">
        <v>2928</v>
      </c>
      <c r="D1545" s="7">
        <v>2</v>
      </c>
      <c r="E1545" s="12">
        <f t="shared" si="72"/>
        <v>1000</v>
      </c>
      <c r="F1545" s="13">
        <f t="shared" si="73"/>
        <v>2000</v>
      </c>
      <c r="G1545" s="14">
        <f>Data_input!$F1545*IF(Data_input!$E1545&lt;3000,70%,60%)</f>
        <v>1400</v>
      </c>
      <c r="H1545" s="14">
        <f>Data_input!$F1545*10%</f>
        <v>200</v>
      </c>
      <c r="I1545" s="14">
        <f>Data_input!$F1545*10%</f>
        <v>200</v>
      </c>
      <c r="J1545" s="14">
        <f>SUM(Table1[[#This Row],[COGS]:[OPERATIONAL COST]])</f>
        <v>1800</v>
      </c>
      <c r="K1545" s="14">
        <f>Data_input!$F1545-Data_input!$G1545-Data_input!$H1545-Data_input!$I1545</f>
        <v>200</v>
      </c>
      <c r="L1545" s="8" t="s">
        <v>2948</v>
      </c>
      <c r="M1545" s="16" t="str">
        <f>TEXT(Table1[[#This Row],[DATE]],"mmm")</f>
        <v>Jun</v>
      </c>
      <c r="N1545" s="7">
        <f t="shared" si="74"/>
        <v>2022</v>
      </c>
      <c r="O1545" s="7">
        <f>IF(COUNTIF(B$4:$B1545,B1545)=1,1,0)</f>
        <v>1</v>
      </c>
      <c r="P1545" s="8" t="s">
        <v>2918</v>
      </c>
      <c r="Q1545" s="9"/>
    </row>
    <row r="1546" spans="1:17" x14ac:dyDescent="0.25">
      <c r="A1546" s="17">
        <v>44723</v>
      </c>
      <c r="B1546" s="11" t="s">
        <v>1287</v>
      </c>
      <c r="C1546" s="11" t="s">
        <v>2930</v>
      </c>
      <c r="D1546" s="7">
        <v>4</v>
      </c>
      <c r="E1546" s="12">
        <f t="shared" si="72"/>
        <v>4000</v>
      </c>
      <c r="F1546" s="13">
        <f t="shared" si="73"/>
        <v>16000</v>
      </c>
      <c r="G1546" s="14">
        <f>Data_input!$F1546*IF(Data_input!$E1546&lt;3000,70%,60%)</f>
        <v>9600</v>
      </c>
      <c r="H1546" s="14">
        <f>Data_input!$F1546*10%</f>
        <v>1600</v>
      </c>
      <c r="I1546" s="14">
        <f>Data_input!$F1546*10%</f>
        <v>1600</v>
      </c>
      <c r="J1546" s="14">
        <f>SUM(Table1[[#This Row],[COGS]:[OPERATIONAL COST]])</f>
        <v>12800</v>
      </c>
      <c r="K1546" s="14">
        <f>Data_input!$F1546-Data_input!$G1546-Data_input!$H1546-Data_input!$I1546</f>
        <v>3200</v>
      </c>
      <c r="L1546" s="15" t="s">
        <v>2944</v>
      </c>
      <c r="M1546" s="16" t="str">
        <f>TEXT(Table1[[#This Row],[DATE]],"mmm")</f>
        <v>Jun</v>
      </c>
      <c r="N1546" s="7">
        <f t="shared" si="74"/>
        <v>2022</v>
      </c>
      <c r="O1546" s="7">
        <f>IF(COUNTIF(B$4:$B1546,B1546)=1,1,0)</f>
        <v>1</v>
      </c>
      <c r="P1546" s="8" t="s">
        <v>2919</v>
      </c>
      <c r="Q1546" s="9"/>
    </row>
    <row r="1547" spans="1:17" x14ac:dyDescent="0.25">
      <c r="A1547" s="17">
        <v>44723</v>
      </c>
      <c r="B1547" s="11" t="s">
        <v>1288</v>
      </c>
      <c r="C1547" s="11" t="s">
        <v>2920</v>
      </c>
      <c r="D1547" s="7">
        <v>6</v>
      </c>
      <c r="E1547" s="12">
        <f t="shared" si="72"/>
        <v>1000</v>
      </c>
      <c r="F1547" s="13">
        <f t="shared" si="73"/>
        <v>6000</v>
      </c>
      <c r="G1547" s="14">
        <f>Data_input!$F1547*IF(Data_input!$E1547&lt;3000,70%,60%)</f>
        <v>4200</v>
      </c>
      <c r="H1547" s="14">
        <f>Data_input!$F1547*10%</f>
        <v>600</v>
      </c>
      <c r="I1547" s="14">
        <f>Data_input!$F1547*10%</f>
        <v>600</v>
      </c>
      <c r="J1547" s="14">
        <f>SUM(Table1[[#This Row],[COGS]:[OPERATIONAL COST]])</f>
        <v>5400</v>
      </c>
      <c r="K1547" s="14">
        <f>Data_input!$F1547-Data_input!$G1547-Data_input!$H1547-Data_input!$I1547</f>
        <v>600</v>
      </c>
      <c r="L1547" s="8" t="s">
        <v>2948</v>
      </c>
      <c r="M1547" s="16" t="str">
        <f>TEXT(Table1[[#This Row],[DATE]],"mmm")</f>
        <v>Jun</v>
      </c>
      <c r="N1547" s="7">
        <f t="shared" si="74"/>
        <v>2022</v>
      </c>
      <c r="O1547" s="7">
        <f>IF(COUNTIF(B$4:$B1547,B1547)=1,1,0)</f>
        <v>1</v>
      </c>
      <c r="P1547" s="8" t="s">
        <v>2919</v>
      </c>
      <c r="Q1547" s="9"/>
    </row>
    <row r="1548" spans="1:17" x14ac:dyDescent="0.25">
      <c r="A1548" s="17">
        <v>44723</v>
      </c>
      <c r="B1548" s="11" t="s">
        <v>1289</v>
      </c>
      <c r="C1548" s="11" t="s">
        <v>2923</v>
      </c>
      <c r="D1548" s="7">
        <v>7</v>
      </c>
      <c r="E1548" s="12">
        <f t="shared" si="72"/>
        <v>2500</v>
      </c>
      <c r="F1548" s="13">
        <f t="shared" si="73"/>
        <v>17500</v>
      </c>
      <c r="G1548" s="14">
        <f>Data_input!$F1548*IF(Data_input!$E1548&lt;3000,70%,60%)</f>
        <v>12250</v>
      </c>
      <c r="H1548" s="14">
        <f>Data_input!$F1548*10%</f>
        <v>1750</v>
      </c>
      <c r="I1548" s="14">
        <f>Data_input!$F1548*10%</f>
        <v>1750</v>
      </c>
      <c r="J1548" s="14">
        <f>SUM(Table1[[#This Row],[COGS]:[OPERATIONAL COST]])</f>
        <v>15750</v>
      </c>
      <c r="K1548" s="14">
        <f>Data_input!$F1548-Data_input!$G1548-Data_input!$H1548-Data_input!$I1548</f>
        <v>1750</v>
      </c>
      <c r="L1548" s="15" t="s">
        <v>2944</v>
      </c>
      <c r="M1548" s="16" t="str">
        <f>TEXT(Table1[[#This Row],[DATE]],"mmm")</f>
        <v>Jun</v>
      </c>
      <c r="N1548" s="7">
        <f t="shared" si="74"/>
        <v>2022</v>
      </c>
      <c r="O1548" s="7">
        <f>IF(COUNTIF(B$4:$B1548,B1548)=1,1,0)</f>
        <v>1</v>
      </c>
      <c r="P1548" s="8" t="s">
        <v>2918</v>
      </c>
      <c r="Q1548" s="9"/>
    </row>
    <row r="1549" spans="1:17" x14ac:dyDescent="0.25">
      <c r="A1549" s="17">
        <v>44723</v>
      </c>
      <c r="B1549" s="11" t="s">
        <v>1290</v>
      </c>
      <c r="C1549" s="11" t="s">
        <v>2920</v>
      </c>
      <c r="D1549" s="7">
        <v>4</v>
      </c>
      <c r="E1549" s="12">
        <f t="shared" si="72"/>
        <v>1000</v>
      </c>
      <c r="F1549" s="13">
        <f t="shared" si="73"/>
        <v>4000</v>
      </c>
      <c r="G1549" s="14">
        <f>Data_input!$F1549*IF(Data_input!$E1549&lt;3000,70%,60%)</f>
        <v>2800</v>
      </c>
      <c r="H1549" s="14">
        <f>Data_input!$F1549*10%</f>
        <v>400</v>
      </c>
      <c r="I1549" s="14">
        <f>Data_input!$F1549*10%</f>
        <v>400</v>
      </c>
      <c r="J1549" s="14">
        <f>SUM(Table1[[#This Row],[COGS]:[OPERATIONAL COST]])</f>
        <v>3600</v>
      </c>
      <c r="K1549" s="14">
        <f>Data_input!$F1549-Data_input!$G1549-Data_input!$H1549-Data_input!$I1549</f>
        <v>400</v>
      </c>
      <c r="L1549" s="8" t="s">
        <v>2946</v>
      </c>
      <c r="M1549" s="16" t="str">
        <f>TEXT(Table1[[#This Row],[DATE]],"mmm")</f>
        <v>Jun</v>
      </c>
      <c r="N1549" s="7">
        <f t="shared" si="74"/>
        <v>2022</v>
      </c>
      <c r="O1549" s="7">
        <f>IF(COUNTIF(B$4:$B1549,B1549)=1,1,0)</f>
        <v>1</v>
      </c>
      <c r="P1549" s="8" t="s">
        <v>2919</v>
      </c>
      <c r="Q1549" s="9"/>
    </row>
    <row r="1550" spans="1:17" x14ac:dyDescent="0.25">
      <c r="A1550" s="17">
        <v>44723</v>
      </c>
      <c r="B1550" s="11" t="s">
        <v>1291</v>
      </c>
      <c r="C1550" s="11" t="s">
        <v>2923</v>
      </c>
      <c r="D1550" s="7">
        <v>1</v>
      </c>
      <c r="E1550" s="12">
        <f t="shared" si="72"/>
        <v>2500</v>
      </c>
      <c r="F1550" s="13">
        <f t="shared" si="73"/>
        <v>2500</v>
      </c>
      <c r="G1550" s="14">
        <f>Data_input!$F1550*IF(Data_input!$E1550&lt;3000,70%,60%)</f>
        <v>1750</v>
      </c>
      <c r="H1550" s="14">
        <f>Data_input!$F1550*10%</f>
        <v>250</v>
      </c>
      <c r="I1550" s="14">
        <f>Data_input!$F1550*10%</f>
        <v>250</v>
      </c>
      <c r="J1550" s="14">
        <f>SUM(Table1[[#This Row],[COGS]:[OPERATIONAL COST]])</f>
        <v>2250</v>
      </c>
      <c r="K1550" s="14">
        <f>Data_input!$F1550-Data_input!$G1550-Data_input!$H1550-Data_input!$I1550</f>
        <v>250</v>
      </c>
      <c r="L1550" s="15" t="s">
        <v>2947</v>
      </c>
      <c r="M1550" s="16" t="str">
        <f>TEXT(Table1[[#This Row],[DATE]],"mmm")</f>
        <v>Jun</v>
      </c>
      <c r="N1550" s="7">
        <f t="shared" si="74"/>
        <v>2022</v>
      </c>
      <c r="O1550" s="7">
        <f>IF(COUNTIF(B$4:$B1550,B1550)=1,1,0)</f>
        <v>1</v>
      </c>
      <c r="P1550" s="8" t="s">
        <v>2918</v>
      </c>
      <c r="Q1550" s="9"/>
    </row>
    <row r="1551" spans="1:17" x14ac:dyDescent="0.25">
      <c r="A1551" s="17">
        <v>44723</v>
      </c>
      <c r="B1551" s="11" t="s">
        <v>1292</v>
      </c>
      <c r="C1551" s="11" t="s">
        <v>2930</v>
      </c>
      <c r="D1551" s="7">
        <v>2</v>
      </c>
      <c r="E1551" s="12">
        <f t="shared" si="72"/>
        <v>4000</v>
      </c>
      <c r="F1551" s="13">
        <f t="shared" si="73"/>
        <v>8000</v>
      </c>
      <c r="G1551" s="14">
        <f>Data_input!$F1551*IF(Data_input!$E1551&lt;3000,70%,60%)</f>
        <v>4800</v>
      </c>
      <c r="H1551" s="14">
        <f>Data_input!$F1551*10%</f>
        <v>800</v>
      </c>
      <c r="I1551" s="14">
        <f>Data_input!$F1551*10%</f>
        <v>800</v>
      </c>
      <c r="J1551" s="14">
        <f>SUM(Table1[[#This Row],[COGS]:[OPERATIONAL COST]])</f>
        <v>6400</v>
      </c>
      <c r="K1551" s="14">
        <f>Data_input!$F1551-Data_input!$G1551-Data_input!$H1551-Data_input!$I1551</f>
        <v>1600</v>
      </c>
      <c r="L1551" s="8" t="s">
        <v>2945</v>
      </c>
      <c r="M1551" s="16" t="str">
        <f>TEXT(Table1[[#This Row],[DATE]],"mmm")</f>
        <v>Jun</v>
      </c>
      <c r="N1551" s="7">
        <f t="shared" si="74"/>
        <v>2022</v>
      </c>
      <c r="O1551" s="7">
        <f>IF(COUNTIF(B$4:$B1551,B1551)=1,1,0)</f>
        <v>1</v>
      </c>
      <c r="P1551" s="8" t="s">
        <v>2919</v>
      </c>
      <c r="Q1551" s="9"/>
    </row>
    <row r="1552" spans="1:17" x14ac:dyDescent="0.25">
      <c r="A1552" s="17">
        <v>44724</v>
      </c>
      <c r="B1552" s="11" t="s">
        <v>1293</v>
      </c>
      <c r="C1552" s="11" t="s">
        <v>2924</v>
      </c>
      <c r="D1552" s="7">
        <v>1</v>
      </c>
      <c r="E1552" s="12">
        <f t="shared" si="72"/>
        <v>3500</v>
      </c>
      <c r="F1552" s="13">
        <f t="shared" si="73"/>
        <v>3500</v>
      </c>
      <c r="G1552" s="14">
        <f>Data_input!$F1552*IF(Data_input!$E1552&lt;3000,70%,60%)</f>
        <v>2100</v>
      </c>
      <c r="H1552" s="14">
        <f>Data_input!$F1552*10%</f>
        <v>350</v>
      </c>
      <c r="I1552" s="14">
        <f>Data_input!$F1552*10%</f>
        <v>350</v>
      </c>
      <c r="J1552" s="14">
        <f>SUM(Table1[[#This Row],[COGS]:[OPERATIONAL COST]])</f>
        <v>2800</v>
      </c>
      <c r="K1552" s="14">
        <f>Data_input!$F1552-Data_input!$G1552-Data_input!$H1552-Data_input!$I1552</f>
        <v>700</v>
      </c>
      <c r="L1552" s="15" t="s">
        <v>2943</v>
      </c>
      <c r="M1552" s="16" t="str">
        <f>TEXT(Table1[[#This Row],[DATE]],"mmm")</f>
        <v>Jun</v>
      </c>
      <c r="N1552" s="7">
        <f t="shared" si="74"/>
        <v>2022</v>
      </c>
      <c r="O1552" s="7">
        <f>IF(COUNTIF(B$4:$B1552,B1552)=1,1,0)</f>
        <v>1</v>
      </c>
      <c r="P1552" s="8" t="s">
        <v>2919</v>
      </c>
      <c r="Q1552" s="9"/>
    </row>
    <row r="1553" spans="1:17" x14ac:dyDescent="0.25">
      <c r="A1553" s="17">
        <v>44724</v>
      </c>
      <c r="B1553" s="11" t="s">
        <v>1294</v>
      </c>
      <c r="C1553" s="11" t="s">
        <v>2925</v>
      </c>
      <c r="D1553" s="7">
        <v>8</v>
      </c>
      <c r="E1553" s="12">
        <f t="shared" si="72"/>
        <v>1200</v>
      </c>
      <c r="F1553" s="13">
        <f t="shared" si="73"/>
        <v>9600</v>
      </c>
      <c r="G1553" s="14">
        <f>Data_input!$F1553*IF(Data_input!$E1553&lt;3000,70%,60%)</f>
        <v>6720</v>
      </c>
      <c r="H1553" s="14">
        <f>Data_input!$F1553*10%</f>
        <v>960</v>
      </c>
      <c r="I1553" s="14">
        <f>Data_input!$F1553*10%</f>
        <v>960</v>
      </c>
      <c r="J1553" s="14">
        <f>SUM(Table1[[#This Row],[COGS]:[OPERATIONAL COST]])</f>
        <v>8640</v>
      </c>
      <c r="K1553" s="14">
        <f>Data_input!$F1553-Data_input!$G1553-Data_input!$H1553-Data_input!$I1553</f>
        <v>960</v>
      </c>
      <c r="L1553" s="8" t="s">
        <v>2948</v>
      </c>
      <c r="M1553" s="16" t="str">
        <f>TEXT(Table1[[#This Row],[DATE]],"mmm")</f>
        <v>Jun</v>
      </c>
      <c r="N1553" s="7">
        <f t="shared" si="74"/>
        <v>2022</v>
      </c>
      <c r="O1553" s="7">
        <f>IF(COUNTIF(B$4:$B1553,B1553)=1,1,0)</f>
        <v>1</v>
      </c>
      <c r="P1553" s="8" t="s">
        <v>2918</v>
      </c>
      <c r="Q1553" s="9"/>
    </row>
    <row r="1554" spans="1:17" x14ac:dyDescent="0.25">
      <c r="A1554" s="17">
        <v>44724</v>
      </c>
      <c r="B1554" s="11" t="s">
        <v>1295</v>
      </c>
      <c r="C1554" s="11" t="s">
        <v>2926</v>
      </c>
      <c r="D1554" s="7">
        <v>20</v>
      </c>
      <c r="E1554" s="12">
        <f t="shared" si="72"/>
        <v>450</v>
      </c>
      <c r="F1554" s="13">
        <f t="shared" si="73"/>
        <v>9000</v>
      </c>
      <c r="G1554" s="14">
        <f>Data_input!$F1554*IF(Data_input!$E1554&lt;3000,70%,60%)</f>
        <v>6300</v>
      </c>
      <c r="H1554" s="14">
        <f>Data_input!$F1554*10%</f>
        <v>900</v>
      </c>
      <c r="I1554" s="14">
        <f>Data_input!$F1554*10%</f>
        <v>900</v>
      </c>
      <c r="J1554" s="14">
        <f>SUM(Table1[[#This Row],[COGS]:[OPERATIONAL COST]])</f>
        <v>8100</v>
      </c>
      <c r="K1554" s="14">
        <f>Data_input!$F1554-Data_input!$G1554-Data_input!$H1554-Data_input!$I1554</f>
        <v>900</v>
      </c>
      <c r="L1554" s="15" t="s">
        <v>2944</v>
      </c>
      <c r="M1554" s="16" t="str">
        <f>TEXT(Table1[[#This Row],[DATE]],"mmm")</f>
        <v>Jun</v>
      </c>
      <c r="N1554" s="7">
        <f t="shared" si="74"/>
        <v>2022</v>
      </c>
      <c r="O1554" s="7">
        <f>IF(COUNTIF(B$4:$B1554,B1554)=1,1,0)</f>
        <v>1</v>
      </c>
      <c r="P1554" s="8" t="s">
        <v>2918</v>
      </c>
      <c r="Q1554" s="9"/>
    </row>
    <row r="1555" spans="1:17" x14ac:dyDescent="0.25">
      <c r="A1555" s="17">
        <v>44724</v>
      </c>
      <c r="B1555" s="11" t="s">
        <v>1296</v>
      </c>
      <c r="C1555" s="11" t="s">
        <v>2920</v>
      </c>
      <c r="D1555" s="7">
        <v>1</v>
      </c>
      <c r="E1555" s="12">
        <f t="shared" si="72"/>
        <v>1000</v>
      </c>
      <c r="F1555" s="13">
        <f t="shared" si="73"/>
        <v>1000</v>
      </c>
      <c r="G1555" s="14">
        <f>Data_input!$F1555*IF(Data_input!$E1555&lt;3000,70%,60%)</f>
        <v>700</v>
      </c>
      <c r="H1555" s="14">
        <f>Data_input!$F1555*10%</f>
        <v>100</v>
      </c>
      <c r="I1555" s="14">
        <f>Data_input!$F1555*10%</f>
        <v>100</v>
      </c>
      <c r="J1555" s="14">
        <f>SUM(Table1[[#This Row],[COGS]:[OPERATIONAL COST]])</f>
        <v>900</v>
      </c>
      <c r="K1555" s="14">
        <f>Data_input!$F1555-Data_input!$G1555-Data_input!$H1555-Data_input!$I1555</f>
        <v>100</v>
      </c>
      <c r="L1555" s="8" t="s">
        <v>2945</v>
      </c>
      <c r="M1555" s="16" t="str">
        <f>TEXT(Table1[[#This Row],[DATE]],"mmm")</f>
        <v>Jun</v>
      </c>
      <c r="N1555" s="7">
        <f t="shared" si="74"/>
        <v>2022</v>
      </c>
      <c r="O1555" s="7">
        <f>IF(COUNTIF(B$4:$B1555,B1555)=1,1,0)</f>
        <v>1</v>
      </c>
      <c r="P1555" s="8" t="s">
        <v>2919</v>
      </c>
      <c r="Q1555" s="9"/>
    </row>
    <row r="1556" spans="1:17" x14ac:dyDescent="0.25">
      <c r="A1556" s="17">
        <v>44724</v>
      </c>
      <c r="B1556" s="11" t="s">
        <v>1297</v>
      </c>
      <c r="C1556" s="11" t="s">
        <v>2930</v>
      </c>
      <c r="D1556" s="7">
        <v>2</v>
      </c>
      <c r="E1556" s="12">
        <f t="shared" si="72"/>
        <v>4000</v>
      </c>
      <c r="F1556" s="13">
        <f t="shared" si="73"/>
        <v>8000</v>
      </c>
      <c r="G1556" s="14">
        <f>Data_input!$F1556*IF(Data_input!$E1556&lt;3000,70%,60%)</f>
        <v>4800</v>
      </c>
      <c r="H1556" s="14">
        <f>Data_input!$F1556*10%</f>
        <v>800</v>
      </c>
      <c r="I1556" s="14">
        <f>Data_input!$F1556*10%</f>
        <v>800</v>
      </c>
      <c r="J1556" s="14">
        <f>SUM(Table1[[#This Row],[COGS]:[OPERATIONAL COST]])</f>
        <v>6400</v>
      </c>
      <c r="K1556" s="14">
        <f>Data_input!$F1556-Data_input!$G1556-Data_input!$H1556-Data_input!$I1556</f>
        <v>1600</v>
      </c>
      <c r="L1556" s="15" t="s">
        <v>2943</v>
      </c>
      <c r="M1556" s="16" t="str">
        <f>TEXT(Table1[[#This Row],[DATE]],"mmm")</f>
        <v>Jun</v>
      </c>
      <c r="N1556" s="7">
        <f t="shared" si="74"/>
        <v>2022</v>
      </c>
      <c r="O1556" s="7">
        <f>IF(COUNTIF(B$4:$B1556,B1556)=1,1,0)</f>
        <v>1</v>
      </c>
      <c r="P1556" s="8" t="s">
        <v>2918</v>
      </c>
      <c r="Q1556" s="9"/>
    </row>
    <row r="1557" spans="1:17" x14ac:dyDescent="0.25">
      <c r="A1557" s="17">
        <v>44724</v>
      </c>
      <c r="B1557" s="11" t="s">
        <v>1298</v>
      </c>
      <c r="C1557" s="11" t="s">
        <v>2923</v>
      </c>
      <c r="D1557" s="7">
        <v>3</v>
      </c>
      <c r="E1557" s="12">
        <f t="shared" si="72"/>
        <v>2500</v>
      </c>
      <c r="F1557" s="13">
        <f t="shared" si="73"/>
        <v>7500</v>
      </c>
      <c r="G1557" s="14">
        <f>Data_input!$F1557*IF(Data_input!$E1557&lt;3000,70%,60%)</f>
        <v>5250</v>
      </c>
      <c r="H1557" s="14">
        <f>Data_input!$F1557*10%</f>
        <v>750</v>
      </c>
      <c r="I1557" s="14">
        <f>Data_input!$F1557*10%</f>
        <v>750</v>
      </c>
      <c r="J1557" s="14">
        <f>SUM(Table1[[#This Row],[COGS]:[OPERATIONAL COST]])</f>
        <v>6750</v>
      </c>
      <c r="K1557" s="14">
        <f>Data_input!$F1557-Data_input!$G1557-Data_input!$H1557-Data_input!$I1557</f>
        <v>750</v>
      </c>
      <c r="L1557" s="8" t="s">
        <v>2948</v>
      </c>
      <c r="M1557" s="16" t="str">
        <f>TEXT(Table1[[#This Row],[DATE]],"mmm")</f>
        <v>Jun</v>
      </c>
      <c r="N1557" s="7">
        <f t="shared" si="74"/>
        <v>2022</v>
      </c>
      <c r="O1557" s="7">
        <f>IF(COUNTIF(B$4:$B1557,B1557)=1,1,0)</f>
        <v>1</v>
      </c>
      <c r="P1557" s="8" t="s">
        <v>2919</v>
      </c>
      <c r="Q1557" s="9"/>
    </row>
    <row r="1558" spans="1:17" x14ac:dyDescent="0.25">
      <c r="A1558" s="17">
        <v>44724</v>
      </c>
      <c r="B1558" s="11" t="s">
        <v>1299</v>
      </c>
      <c r="C1558" s="11" t="s">
        <v>2924</v>
      </c>
      <c r="D1558" s="7">
        <v>4</v>
      </c>
      <c r="E1558" s="12">
        <f t="shared" si="72"/>
        <v>3500</v>
      </c>
      <c r="F1558" s="13">
        <f t="shared" si="73"/>
        <v>14000</v>
      </c>
      <c r="G1558" s="14">
        <f>Data_input!$F1558*IF(Data_input!$E1558&lt;3000,70%,60%)</f>
        <v>8400</v>
      </c>
      <c r="H1558" s="14">
        <f>Data_input!$F1558*10%</f>
        <v>1400</v>
      </c>
      <c r="I1558" s="14">
        <f>Data_input!$F1558*10%</f>
        <v>1400</v>
      </c>
      <c r="J1558" s="14">
        <f>SUM(Table1[[#This Row],[COGS]:[OPERATIONAL COST]])</f>
        <v>11200</v>
      </c>
      <c r="K1558" s="14">
        <f>Data_input!$F1558-Data_input!$G1558-Data_input!$H1558-Data_input!$I1558</f>
        <v>2800</v>
      </c>
      <c r="L1558" s="15" t="s">
        <v>2944</v>
      </c>
      <c r="M1558" s="16" t="str">
        <f>TEXT(Table1[[#This Row],[DATE]],"mmm")</f>
        <v>Jun</v>
      </c>
      <c r="N1558" s="7">
        <f t="shared" si="74"/>
        <v>2022</v>
      </c>
      <c r="O1558" s="7">
        <f>IF(COUNTIF(B$4:$B1558,B1558)=1,1,0)</f>
        <v>1</v>
      </c>
      <c r="P1558" s="8" t="s">
        <v>2919</v>
      </c>
      <c r="Q1558" s="9"/>
    </row>
    <row r="1559" spans="1:17" x14ac:dyDescent="0.25">
      <c r="A1559" s="17">
        <v>44724</v>
      </c>
      <c r="B1559" s="11" t="s">
        <v>1300</v>
      </c>
      <c r="C1559" s="11" t="s">
        <v>2928</v>
      </c>
      <c r="D1559" s="7">
        <v>4</v>
      </c>
      <c r="E1559" s="12">
        <f t="shared" si="72"/>
        <v>1000</v>
      </c>
      <c r="F1559" s="13">
        <f t="shared" si="73"/>
        <v>4000</v>
      </c>
      <c r="G1559" s="14">
        <f>Data_input!$F1559*IF(Data_input!$E1559&lt;3000,70%,60%)</f>
        <v>2800</v>
      </c>
      <c r="H1559" s="14">
        <f>Data_input!$F1559*10%</f>
        <v>400</v>
      </c>
      <c r="I1559" s="14">
        <f>Data_input!$F1559*10%</f>
        <v>400</v>
      </c>
      <c r="J1559" s="14">
        <f>SUM(Table1[[#This Row],[COGS]:[OPERATIONAL COST]])</f>
        <v>3600</v>
      </c>
      <c r="K1559" s="14">
        <f>Data_input!$F1559-Data_input!$G1559-Data_input!$H1559-Data_input!$I1559</f>
        <v>400</v>
      </c>
      <c r="L1559" s="8" t="s">
        <v>2945</v>
      </c>
      <c r="M1559" s="16" t="str">
        <f>TEXT(Table1[[#This Row],[DATE]],"mmm")</f>
        <v>Jun</v>
      </c>
      <c r="N1559" s="7">
        <f t="shared" si="74"/>
        <v>2022</v>
      </c>
      <c r="O1559" s="7">
        <f>IF(COUNTIF(B$4:$B1559,B1559)=1,1,0)</f>
        <v>1</v>
      </c>
      <c r="P1559" s="8" t="s">
        <v>2919</v>
      </c>
      <c r="Q1559" s="9"/>
    </row>
    <row r="1560" spans="1:17" x14ac:dyDescent="0.25">
      <c r="A1560" s="17">
        <v>44724</v>
      </c>
      <c r="B1560" s="11" t="s">
        <v>1300</v>
      </c>
      <c r="C1560" s="11" t="s">
        <v>2926</v>
      </c>
      <c r="D1560" s="7">
        <v>1</v>
      </c>
      <c r="E1560" s="12">
        <f t="shared" si="72"/>
        <v>450</v>
      </c>
      <c r="F1560" s="13">
        <f t="shared" si="73"/>
        <v>450</v>
      </c>
      <c r="G1560" s="14">
        <f>Data_input!$F1560*IF(Data_input!$E1560&lt;3000,70%,60%)</f>
        <v>315</v>
      </c>
      <c r="H1560" s="14">
        <f>Data_input!$F1560*10%</f>
        <v>45</v>
      </c>
      <c r="I1560" s="14">
        <f>Data_input!$F1560*10%</f>
        <v>45</v>
      </c>
      <c r="J1560" s="14">
        <f>SUM(Table1[[#This Row],[COGS]:[OPERATIONAL COST]])</f>
        <v>405</v>
      </c>
      <c r="K1560" s="14">
        <f>Data_input!$F1560-Data_input!$G1560-Data_input!$H1560-Data_input!$I1560</f>
        <v>45</v>
      </c>
      <c r="L1560" s="15" t="s">
        <v>2945</v>
      </c>
      <c r="M1560" s="16" t="str">
        <f>TEXT(Table1[[#This Row],[DATE]],"mmm")</f>
        <v>Jun</v>
      </c>
      <c r="N1560" s="7">
        <f t="shared" si="74"/>
        <v>2022</v>
      </c>
      <c r="O1560" s="7">
        <f>IF(COUNTIF(B$4:$B1560,B1560)=1,1,0)</f>
        <v>0</v>
      </c>
      <c r="P1560" s="8" t="s">
        <v>2919</v>
      </c>
      <c r="Q1560" s="9"/>
    </row>
    <row r="1561" spans="1:17" x14ac:dyDescent="0.25">
      <c r="A1561" s="17">
        <v>44724</v>
      </c>
      <c r="B1561" s="11" t="s">
        <v>1300</v>
      </c>
      <c r="C1561" s="11" t="s">
        <v>2927</v>
      </c>
      <c r="D1561" s="7">
        <v>1</v>
      </c>
      <c r="E1561" s="12">
        <f t="shared" si="72"/>
        <v>500</v>
      </c>
      <c r="F1561" s="13">
        <f t="shared" si="73"/>
        <v>500</v>
      </c>
      <c r="G1561" s="14">
        <f>Data_input!$F1561*IF(Data_input!$E1561&lt;3000,70%,60%)</f>
        <v>350</v>
      </c>
      <c r="H1561" s="14">
        <f>Data_input!$F1561*10%</f>
        <v>50</v>
      </c>
      <c r="I1561" s="14">
        <f>Data_input!$F1561*10%</f>
        <v>50</v>
      </c>
      <c r="J1561" s="14">
        <f>SUM(Table1[[#This Row],[COGS]:[OPERATIONAL COST]])</f>
        <v>450</v>
      </c>
      <c r="K1561" s="14">
        <f>Data_input!$F1561-Data_input!$G1561-Data_input!$H1561-Data_input!$I1561</f>
        <v>50</v>
      </c>
      <c r="L1561" s="8" t="s">
        <v>2945</v>
      </c>
      <c r="M1561" s="16" t="str">
        <f>TEXT(Table1[[#This Row],[DATE]],"mmm")</f>
        <v>Jun</v>
      </c>
      <c r="N1561" s="7">
        <f t="shared" si="74"/>
        <v>2022</v>
      </c>
      <c r="O1561" s="7">
        <f>IF(COUNTIF(B$4:$B1561,B1561)=1,1,0)</f>
        <v>0</v>
      </c>
      <c r="P1561" s="8" t="s">
        <v>2919</v>
      </c>
      <c r="Q1561" s="9"/>
    </row>
    <row r="1562" spans="1:17" x14ac:dyDescent="0.25">
      <c r="A1562" s="17">
        <v>44724</v>
      </c>
      <c r="B1562" s="11" t="s">
        <v>1300</v>
      </c>
      <c r="C1562" s="11" t="s">
        <v>2927</v>
      </c>
      <c r="D1562" s="7">
        <v>1</v>
      </c>
      <c r="E1562" s="12">
        <f t="shared" si="72"/>
        <v>500</v>
      </c>
      <c r="F1562" s="13">
        <f t="shared" si="73"/>
        <v>500</v>
      </c>
      <c r="G1562" s="14">
        <f>Data_input!$F1562*IF(Data_input!$E1562&lt;3000,70%,60%)</f>
        <v>350</v>
      </c>
      <c r="H1562" s="14">
        <f>Data_input!$F1562*10%</f>
        <v>50</v>
      </c>
      <c r="I1562" s="14">
        <f>Data_input!$F1562*10%</f>
        <v>50</v>
      </c>
      <c r="J1562" s="14">
        <f>SUM(Table1[[#This Row],[COGS]:[OPERATIONAL COST]])</f>
        <v>450</v>
      </c>
      <c r="K1562" s="14">
        <f>Data_input!$F1562-Data_input!$G1562-Data_input!$H1562-Data_input!$I1562</f>
        <v>50</v>
      </c>
      <c r="L1562" s="15" t="s">
        <v>2945</v>
      </c>
      <c r="M1562" s="16" t="str">
        <f>TEXT(Table1[[#This Row],[DATE]],"mmm")</f>
        <v>Jun</v>
      </c>
      <c r="N1562" s="7">
        <f t="shared" si="74"/>
        <v>2022</v>
      </c>
      <c r="O1562" s="7">
        <f>IF(COUNTIF(B$4:$B1562,B1562)=1,1,0)</f>
        <v>0</v>
      </c>
      <c r="P1562" s="8" t="s">
        <v>2919</v>
      </c>
      <c r="Q1562" s="9"/>
    </row>
    <row r="1563" spans="1:17" x14ac:dyDescent="0.25">
      <c r="A1563" s="17">
        <v>44724</v>
      </c>
      <c r="B1563" s="11" t="s">
        <v>1300</v>
      </c>
      <c r="C1563" s="11" t="s">
        <v>2920</v>
      </c>
      <c r="D1563" s="7">
        <v>2</v>
      </c>
      <c r="E1563" s="12">
        <f t="shared" si="72"/>
        <v>1000</v>
      </c>
      <c r="F1563" s="13">
        <f t="shared" si="73"/>
        <v>2000</v>
      </c>
      <c r="G1563" s="14">
        <f>Data_input!$F1563*IF(Data_input!$E1563&lt;3000,70%,60%)</f>
        <v>1400</v>
      </c>
      <c r="H1563" s="14">
        <f>Data_input!$F1563*10%</f>
        <v>200</v>
      </c>
      <c r="I1563" s="14">
        <f>Data_input!$F1563*10%</f>
        <v>200</v>
      </c>
      <c r="J1563" s="14">
        <f>SUM(Table1[[#This Row],[COGS]:[OPERATIONAL COST]])</f>
        <v>1800</v>
      </c>
      <c r="K1563" s="14">
        <f>Data_input!$F1563-Data_input!$G1563-Data_input!$H1563-Data_input!$I1563</f>
        <v>200</v>
      </c>
      <c r="L1563" s="8" t="s">
        <v>2945</v>
      </c>
      <c r="M1563" s="16" t="str">
        <f>TEXT(Table1[[#This Row],[DATE]],"mmm")</f>
        <v>Jun</v>
      </c>
      <c r="N1563" s="7">
        <f t="shared" si="74"/>
        <v>2022</v>
      </c>
      <c r="O1563" s="7">
        <f>IF(COUNTIF(B$4:$B1563,B1563)=1,1,0)</f>
        <v>0</v>
      </c>
      <c r="P1563" s="8" t="s">
        <v>2919</v>
      </c>
      <c r="Q1563" s="9"/>
    </row>
    <row r="1564" spans="1:17" x14ac:dyDescent="0.25">
      <c r="A1564" s="17">
        <v>44724</v>
      </c>
      <c r="B1564" s="11" t="s">
        <v>1300</v>
      </c>
      <c r="C1564" s="11" t="s">
        <v>2924</v>
      </c>
      <c r="D1564" s="7">
        <v>2</v>
      </c>
      <c r="E1564" s="12">
        <f t="shared" si="72"/>
        <v>3500</v>
      </c>
      <c r="F1564" s="13">
        <f t="shared" si="73"/>
        <v>7000</v>
      </c>
      <c r="G1564" s="14">
        <f>Data_input!$F1564*IF(Data_input!$E1564&lt;3000,70%,60%)</f>
        <v>4200</v>
      </c>
      <c r="H1564" s="14">
        <f>Data_input!$F1564*10%</f>
        <v>700</v>
      </c>
      <c r="I1564" s="14">
        <f>Data_input!$F1564*10%</f>
        <v>700</v>
      </c>
      <c r="J1564" s="14">
        <f>SUM(Table1[[#This Row],[COGS]:[OPERATIONAL COST]])</f>
        <v>5600</v>
      </c>
      <c r="K1564" s="14">
        <f>Data_input!$F1564-Data_input!$G1564-Data_input!$H1564-Data_input!$I1564</f>
        <v>1400</v>
      </c>
      <c r="L1564" s="15" t="s">
        <v>2945</v>
      </c>
      <c r="M1564" s="16" t="str">
        <f>TEXT(Table1[[#This Row],[DATE]],"mmm")</f>
        <v>Jun</v>
      </c>
      <c r="N1564" s="7">
        <f t="shared" si="74"/>
        <v>2022</v>
      </c>
      <c r="O1564" s="7">
        <f>IF(COUNTIF(B$4:$B1564,B1564)=1,1,0)</f>
        <v>0</v>
      </c>
      <c r="P1564" s="8" t="s">
        <v>2919</v>
      </c>
      <c r="Q1564" s="9"/>
    </row>
    <row r="1565" spans="1:17" x14ac:dyDescent="0.25">
      <c r="A1565" s="17">
        <v>44724</v>
      </c>
      <c r="B1565" s="11" t="s">
        <v>1300</v>
      </c>
      <c r="C1565" s="11" t="s">
        <v>2923</v>
      </c>
      <c r="D1565" s="7">
        <v>3</v>
      </c>
      <c r="E1565" s="12">
        <f t="shared" si="72"/>
        <v>2500</v>
      </c>
      <c r="F1565" s="13">
        <f t="shared" si="73"/>
        <v>7500</v>
      </c>
      <c r="G1565" s="14">
        <f>Data_input!$F1565*IF(Data_input!$E1565&lt;3000,70%,60%)</f>
        <v>5250</v>
      </c>
      <c r="H1565" s="14">
        <f>Data_input!$F1565*10%</f>
        <v>750</v>
      </c>
      <c r="I1565" s="14">
        <f>Data_input!$F1565*10%</f>
        <v>750</v>
      </c>
      <c r="J1565" s="14">
        <f>SUM(Table1[[#This Row],[COGS]:[OPERATIONAL COST]])</f>
        <v>6750</v>
      </c>
      <c r="K1565" s="14">
        <f>Data_input!$F1565-Data_input!$G1565-Data_input!$H1565-Data_input!$I1565</f>
        <v>750</v>
      </c>
      <c r="L1565" s="8" t="s">
        <v>2945</v>
      </c>
      <c r="M1565" s="16" t="str">
        <f>TEXT(Table1[[#This Row],[DATE]],"mmm")</f>
        <v>Jun</v>
      </c>
      <c r="N1565" s="7">
        <f t="shared" si="74"/>
        <v>2022</v>
      </c>
      <c r="O1565" s="7">
        <f>IF(COUNTIF(B$4:$B1565,B1565)=1,1,0)</f>
        <v>0</v>
      </c>
      <c r="P1565" s="8" t="s">
        <v>2919</v>
      </c>
      <c r="Q1565" s="9"/>
    </row>
    <row r="1566" spans="1:17" x14ac:dyDescent="0.25">
      <c r="A1566" s="17">
        <v>44724</v>
      </c>
      <c r="B1566" s="11" t="s">
        <v>1300</v>
      </c>
      <c r="C1566" s="11" t="s">
        <v>2929</v>
      </c>
      <c r="D1566" s="7">
        <v>8</v>
      </c>
      <c r="E1566" s="12">
        <f t="shared" si="72"/>
        <v>3200</v>
      </c>
      <c r="F1566" s="13">
        <f t="shared" si="73"/>
        <v>25600</v>
      </c>
      <c r="G1566" s="14">
        <f>Data_input!$F1566*IF(Data_input!$E1566&lt;3000,70%,60%)</f>
        <v>15360</v>
      </c>
      <c r="H1566" s="14">
        <f>Data_input!$F1566*10%</f>
        <v>2560</v>
      </c>
      <c r="I1566" s="14">
        <f>Data_input!$F1566*10%</f>
        <v>2560</v>
      </c>
      <c r="J1566" s="14">
        <f>SUM(Table1[[#This Row],[COGS]:[OPERATIONAL COST]])</f>
        <v>20480</v>
      </c>
      <c r="K1566" s="14">
        <f>Data_input!$F1566-Data_input!$G1566-Data_input!$H1566-Data_input!$I1566</f>
        <v>5120</v>
      </c>
      <c r="L1566" s="15" t="s">
        <v>2945</v>
      </c>
      <c r="M1566" s="16" t="str">
        <f>TEXT(Table1[[#This Row],[DATE]],"mmm")</f>
        <v>Jun</v>
      </c>
      <c r="N1566" s="7">
        <f t="shared" si="74"/>
        <v>2022</v>
      </c>
      <c r="O1566" s="7">
        <f>IF(COUNTIF(B$4:$B1566,B1566)=1,1,0)</f>
        <v>0</v>
      </c>
      <c r="P1566" s="8" t="s">
        <v>2919</v>
      </c>
      <c r="Q1566" s="9"/>
    </row>
    <row r="1567" spans="1:17" x14ac:dyDescent="0.25">
      <c r="A1567" s="17">
        <v>44725</v>
      </c>
      <c r="B1567" s="11" t="s">
        <v>1301</v>
      </c>
      <c r="C1567" s="11" t="s">
        <v>2929</v>
      </c>
      <c r="D1567" s="7">
        <v>9</v>
      </c>
      <c r="E1567" s="12">
        <f t="shared" si="72"/>
        <v>3200</v>
      </c>
      <c r="F1567" s="13">
        <f t="shared" si="73"/>
        <v>28800</v>
      </c>
      <c r="G1567" s="14">
        <f>Data_input!$F1567*IF(Data_input!$E1567&lt;3000,70%,60%)</f>
        <v>17280</v>
      </c>
      <c r="H1567" s="14">
        <f>Data_input!$F1567*10%</f>
        <v>2880</v>
      </c>
      <c r="I1567" s="14">
        <f>Data_input!$F1567*10%</f>
        <v>2880</v>
      </c>
      <c r="J1567" s="14">
        <f>SUM(Table1[[#This Row],[COGS]:[OPERATIONAL COST]])</f>
        <v>23040</v>
      </c>
      <c r="K1567" s="14">
        <f>Data_input!$F1567-Data_input!$G1567-Data_input!$H1567-Data_input!$I1567</f>
        <v>5760</v>
      </c>
      <c r="L1567" s="8" t="s">
        <v>2948</v>
      </c>
      <c r="M1567" s="16" t="str">
        <f>TEXT(Table1[[#This Row],[DATE]],"mmm")</f>
        <v>Jun</v>
      </c>
      <c r="N1567" s="7">
        <f t="shared" si="74"/>
        <v>2022</v>
      </c>
      <c r="O1567" s="7">
        <f>IF(COUNTIF(B$4:$B1567,B1567)=1,1,0)</f>
        <v>1</v>
      </c>
      <c r="P1567" s="8" t="s">
        <v>2919</v>
      </c>
      <c r="Q1567" s="9"/>
    </row>
    <row r="1568" spans="1:17" x14ac:dyDescent="0.25">
      <c r="A1568" s="17">
        <v>44725</v>
      </c>
      <c r="B1568" s="11" t="s">
        <v>1302</v>
      </c>
      <c r="C1568" s="11" t="s">
        <v>2924</v>
      </c>
      <c r="D1568" s="7">
        <v>1</v>
      </c>
      <c r="E1568" s="12">
        <f t="shared" si="72"/>
        <v>3500</v>
      </c>
      <c r="F1568" s="13">
        <f t="shared" si="73"/>
        <v>3500</v>
      </c>
      <c r="G1568" s="14">
        <f>Data_input!$F1568*IF(Data_input!$E1568&lt;3000,70%,60%)</f>
        <v>2100</v>
      </c>
      <c r="H1568" s="14">
        <f>Data_input!$F1568*10%</f>
        <v>350</v>
      </c>
      <c r="I1568" s="14">
        <f>Data_input!$F1568*10%</f>
        <v>350</v>
      </c>
      <c r="J1568" s="14">
        <f>SUM(Table1[[#This Row],[COGS]:[OPERATIONAL COST]])</f>
        <v>2800</v>
      </c>
      <c r="K1568" s="14">
        <f>Data_input!$F1568-Data_input!$G1568-Data_input!$H1568-Data_input!$I1568</f>
        <v>700</v>
      </c>
      <c r="L1568" s="15" t="s">
        <v>2944</v>
      </c>
      <c r="M1568" s="16" t="str">
        <f>TEXT(Table1[[#This Row],[DATE]],"mmm")</f>
        <v>Jun</v>
      </c>
      <c r="N1568" s="7">
        <f t="shared" si="74"/>
        <v>2022</v>
      </c>
      <c r="O1568" s="7">
        <f>IF(COUNTIF(B$4:$B1568,B1568)=1,1,0)</f>
        <v>1</v>
      </c>
      <c r="P1568" s="8" t="s">
        <v>2918</v>
      </c>
      <c r="Q1568" s="9"/>
    </row>
    <row r="1569" spans="1:17" x14ac:dyDescent="0.25">
      <c r="A1569" s="17">
        <v>44725</v>
      </c>
      <c r="B1569" s="11" t="s">
        <v>1303</v>
      </c>
      <c r="C1569" s="11" t="s">
        <v>2927</v>
      </c>
      <c r="D1569" s="7">
        <v>3</v>
      </c>
      <c r="E1569" s="12">
        <f t="shared" si="72"/>
        <v>500</v>
      </c>
      <c r="F1569" s="13">
        <f t="shared" si="73"/>
        <v>1500</v>
      </c>
      <c r="G1569" s="14">
        <f>Data_input!$F1569*IF(Data_input!$E1569&lt;3000,70%,60%)</f>
        <v>1050</v>
      </c>
      <c r="H1569" s="14">
        <f>Data_input!$F1569*10%</f>
        <v>150</v>
      </c>
      <c r="I1569" s="14">
        <f>Data_input!$F1569*10%</f>
        <v>150</v>
      </c>
      <c r="J1569" s="14">
        <f>SUM(Table1[[#This Row],[COGS]:[OPERATIONAL COST]])</f>
        <v>1350</v>
      </c>
      <c r="K1569" s="14">
        <f>Data_input!$F1569-Data_input!$G1569-Data_input!$H1569-Data_input!$I1569</f>
        <v>150</v>
      </c>
      <c r="L1569" s="8" t="s">
        <v>2946</v>
      </c>
      <c r="M1569" s="16" t="str">
        <f>TEXT(Table1[[#This Row],[DATE]],"mmm")</f>
        <v>Jun</v>
      </c>
      <c r="N1569" s="7">
        <f t="shared" si="74"/>
        <v>2022</v>
      </c>
      <c r="O1569" s="7">
        <f>IF(COUNTIF(B$4:$B1569,B1569)=1,1,0)</f>
        <v>1</v>
      </c>
      <c r="P1569" s="8" t="s">
        <v>2918</v>
      </c>
      <c r="Q1569" s="9"/>
    </row>
    <row r="1570" spans="1:17" x14ac:dyDescent="0.25">
      <c r="A1570" s="17">
        <v>44725</v>
      </c>
      <c r="B1570" s="11" t="s">
        <v>1304</v>
      </c>
      <c r="C1570" s="11" t="s">
        <v>2923</v>
      </c>
      <c r="D1570" s="7">
        <v>6</v>
      </c>
      <c r="E1570" s="12">
        <f t="shared" si="72"/>
        <v>2500</v>
      </c>
      <c r="F1570" s="13">
        <f t="shared" si="73"/>
        <v>15000</v>
      </c>
      <c r="G1570" s="14">
        <f>Data_input!$F1570*IF(Data_input!$E1570&lt;3000,70%,60%)</f>
        <v>10500</v>
      </c>
      <c r="H1570" s="14">
        <f>Data_input!$F1570*10%</f>
        <v>1500</v>
      </c>
      <c r="I1570" s="14">
        <f>Data_input!$F1570*10%</f>
        <v>1500</v>
      </c>
      <c r="J1570" s="14">
        <f>SUM(Table1[[#This Row],[COGS]:[OPERATIONAL COST]])</f>
        <v>13500</v>
      </c>
      <c r="K1570" s="14">
        <f>Data_input!$F1570-Data_input!$G1570-Data_input!$H1570-Data_input!$I1570</f>
        <v>1500</v>
      </c>
      <c r="L1570" s="15" t="s">
        <v>2947</v>
      </c>
      <c r="M1570" s="16" t="str">
        <f>TEXT(Table1[[#This Row],[DATE]],"mmm")</f>
        <v>Jun</v>
      </c>
      <c r="N1570" s="7">
        <f t="shared" si="74"/>
        <v>2022</v>
      </c>
      <c r="O1570" s="7">
        <f>IF(COUNTIF(B$4:$B1570,B1570)=1,1,0)</f>
        <v>1</v>
      </c>
      <c r="P1570" s="8" t="s">
        <v>2919</v>
      </c>
      <c r="Q1570" s="9"/>
    </row>
    <row r="1571" spans="1:17" x14ac:dyDescent="0.25">
      <c r="A1571" s="17">
        <v>44725</v>
      </c>
      <c r="B1571" s="11" t="s">
        <v>1305</v>
      </c>
      <c r="C1571" s="11" t="s">
        <v>2925</v>
      </c>
      <c r="D1571" s="7">
        <v>15</v>
      </c>
      <c r="E1571" s="12">
        <f t="shared" si="72"/>
        <v>1200</v>
      </c>
      <c r="F1571" s="13">
        <f t="shared" si="73"/>
        <v>18000</v>
      </c>
      <c r="G1571" s="14">
        <f>Data_input!$F1571*IF(Data_input!$E1571&lt;3000,70%,60%)</f>
        <v>12600</v>
      </c>
      <c r="H1571" s="14">
        <f>Data_input!$F1571*10%</f>
        <v>1800</v>
      </c>
      <c r="I1571" s="14">
        <f>Data_input!$F1571*10%</f>
        <v>1800</v>
      </c>
      <c r="J1571" s="14">
        <f>SUM(Table1[[#This Row],[COGS]:[OPERATIONAL COST]])</f>
        <v>16200</v>
      </c>
      <c r="K1571" s="14">
        <f>Data_input!$F1571-Data_input!$G1571-Data_input!$H1571-Data_input!$I1571</f>
        <v>1800</v>
      </c>
      <c r="L1571" s="8" t="s">
        <v>2946</v>
      </c>
      <c r="M1571" s="16" t="str">
        <f>TEXT(Table1[[#This Row],[DATE]],"mmm")</f>
        <v>Jun</v>
      </c>
      <c r="N1571" s="7">
        <f t="shared" si="74"/>
        <v>2022</v>
      </c>
      <c r="O1571" s="7">
        <f>IF(COUNTIF(B$4:$B1571,B1571)=1,1,0)</f>
        <v>1</v>
      </c>
      <c r="P1571" s="8" t="s">
        <v>2919</v>
      </c>
      <c r="Q1571" s="9"/>
    </row>
    <row r="1572" spans="1:17" x14ac:dyDescent="0.25">
      <c r="A1572" s="17">
        <v>44725</v>
      </c>
      <c r="B1572" s="11" t="s">
        <v>1306</v>
      </c>
      <c r="C1572" s="11" t="s">
        <v>2920</v>
      </c>
      <c r="D1572" s="7">
        <v>10</v>
      </c>
      <c r="E1572" s="12">
        <f t="shared" si="72"/>
        <v>1000</v>
      </c>
      <c r="F1572" s="13">
        <f t="shared" si="73"/>
        <v>10000</v>
      </c>
      <c r="G1572" s="14">
        <f>Data_input!$F1572*IF(Data_input!$E1572&lt;3000,70%,60%)</f>
        <v>7000</v>
      </c>
      <c r="H1572" s="14">
        <f>Data_input!$F1572*10%</f>
        <v>1000</v>
      </c>
      <c r="I1572" s="14">
        <f>Data_input!$F1572*10%</f>
        <v>1000</v>
      </c>
      <c r="J1572" s="14">
        <f>SUM(Table1[[#This Row],[COGS]:[OPERATIONAL COST]])</f>
        <v>9000</v>
      </c>
      <c r="K1572" s="14">
        <f>Data_input!$F1572-Data_input!$G1572-Data_input!$H1572-Data_input!$I1572</f>
        <v>1000</v>
      </c>
      <c r="L1572" s="15" t="s">
        <v>2947</v>
      </c>
      <c r="M1572" s="16" t="str">
        <f>TEXT(Table1[[#This Row],[DATE]],"mmm")</f>
        <v>Jun</v>
      </c>
      <c r="N1572" s="7">
        <f t="shared" si="74"/>
        <v>2022</v>
      </c>
      <c r="O1572" s="7">
        <f>IF(COUNTIF(B$4:$B1572,B1572)=1,1,0)</f>
        <v>1</v>
      </c>
      <c r="P1572" s="8" t="s">
        <v>2919</v>
      </c>
      <c r="Q1572" s="9"/>
    </row>
    <row r="1573" spans="1:17" x14ac:dyDescent="0.25">
      <c r="A1573" s="17">
        <v>44725</v>
      </c>
      <c r="B1573" s="11" t="s">
        <v>1307</v>
      </c>
      <c r="C1573" s="11" t="s">
        <v>2930</v>
      </c>
      <c r="D1573" s="7">
        <v>1</v>
      </c>
      <c r="E1573" s="12">
        <f t="shared" si="72"/>
        <v>4000</v>
      </c>
      <c r="F1573" s="13">
        <f t="shared" si="73"/>
        <v>4000</v>
      </c>
      <c r="G1573" s="14">
        <f>Data_input!$F1573*IF(Data_input!$E1573&lt;3000,70%,60%)</f>
        <v>2400</v>
      </c>
      <c r="H1573" s="14">
        <f>Data_input!$F1573*10%</f>
        <v>400</v>
      </c>
      <c r="I1573" s="14">
        <f>Data_input!$F1573*10%</f>
        <v>400</v>
      </c>
      <c r="J1573" s="14">
        <f>SUM(Table1[[#This Row],[COGS]:[OPERATIONAL COST]])</f>
        <v>3200</v>
      </c>
      <c r="K1573" s="14">
        <f>Data_input!$F1573-Data_input!$G1573-Data_input!$H1573-Data_input!$I1573</f>
        <v>800</v>
      </c>
      <c r="L1573" s="8" t="s">
        <v>2945</v>
      </c>
      <c r="M1573" s="16" t="str">
        <f>TEXT(Table1[[#This Row],[DATE]],"mmm")</f>
        <v>Jun</v>
      </c>
      <c r="N1573" s="7">
        <f t="shared" si="74"/>
        <v>2022</v>
      </c>
      <c r="O1573" s="7">
        <f>IF(COUNTIF(B$4:$B1573,B1573)=1,1,0)</f>
        <v>1</v>
      </c>
      <c r="P1573" s="8" t="s">
        <v>2918</v>
      </c>
      <c r="Q1573" s="9"/>
    </row>
    <row r="1574" spans="1:17" x14ac:dyDescent="0.25">
      <c r="A1574" s="17">
        <v>44725</v>
      </c>
      <c r="B1574" s="11" t="s">
        <v>1308</v>
      </c>
      <c r="C1574" s="11" t="s">
        <v>2923</v>
      </c>
      <c r="D1574" s="7">
        <v>4</v>
      </c>
      <c r="E1574" s="12">
        <f t="shared" si="72"/>
        <v>2500</v>
      </c>
      <c r="F1574" s="13">
        <f t="shared" si="73"/>
        <v>10000</v>
      </c>
      <c r="G1574" s="14">
        <f>Data_input!$F1574*IF(Data_input!$E1574&lt;3000,70%,60%)</f>
        <v>7000</v>
      </c>
      <c r="H1574" s="14">
        <f>Data_input!$F1574*10%</f>
        <v>1000</v>
      </c>
      <c r="I1574" s="14">
        <f>Data_input!$F1574*10%</f>
        <v>1000</v>
      </c>
      <c r="J1574" s="14">
        <f>SUM(Table1[[#This Row],[COGS]:[OPERATIONAL COST]])</f>
        <v>9000</v>
      </c>
      <c r="K1574" s="14">
        <f>Data_input!$F1574-Data_input!$G1574-Data_input!$H1574-Data_input!$I1574</f>
        <v>1000</v>
      </c>
      <c r="L1574" s="15" t="s">
        <v>2943</v>
      </c>
      <c r="M1574" s="16" t="str">
        <f>TEXT(Table1[[#This Row],[DATE]],"mmm")</f>
        <v>Jun</v>
      </c>
      <c r="N1574" s="7">
        <f t="shared" si="74"/>
        <v>2022</v>
      </c>
      <c r="O1574" s="7">
        <f>IF(COUNTIF(B$4:$B1574,B1574)=1,1,0)</f>
        <v>1</v>
      </c>
      <c r="P1574" s="8" t="s">
        <v>2919</v>
      </c>
      <c r="Q1574" s="9"/>
    </row>
    <row r="1575" spans="1:17" x14ac:dyDescent="0.25">
      <c r="A1575" s="17">
        <v>44726</v>
      </c>
      <c r="B1575" s="11" t="s">
        <v>1309</v>
      </c>
      <c r="C1575" s="11" t="s">
        <v>2924</v>
      </c>
      <c r="D1575" s="7">
        <v>1</v>
      </c>
      <c r="E1575" s="12">
        <f t="shared" si="72"/>
        <v>3500</v>
      </c>
      <c r="F1575" s="13">
        <f t="shared" si="73"/>
        <v>3500</v>
      </c>
      <c r="G1575" s="14">
        <f>Data_input!$F1575*IF(Data_input!$E1575&lt;3000,70%,60%)</f>
        <v>2100</v>
      </c>
      <c r="H1575" s="14">
        <f>Data_input!$F1575*10%</f>
        <v>350</v>
      </c>
      <c r="I1575" s="14">
        <f>Data_input!$F1575*10%</f>
        <v>350</v>
      </c>
      <c r="J1575" s="14">
        <f>SUM(Table1[[#This Row],[COGS]:[OPERATIONAL COST]])</f>
        <v>2800</v>
      </c>
      <c r="K1575" s="14">
        <f>Data_input!$F1575-Data_input!$G1575-Data_input!$H1575-Data_input!$I1575</f>
        <v>700</v>
      </c>
      <c r="L1575" s="8" t="s">
        <v>2948</v>
      </c>
      <c r="M1575" s="16" t="str">
        <f>TEXT(Table1[[#This Row],[DATE]],"mmm")</f>
        <v>Jun</v>
      </c>
      <c r="N1575" s="7">
        <f t="shared" si="74"/>
        <v>2022</v>
      </c>
      <c r="O1575" s="7">
        <f>IF(COUNTIF(B$4:$B1575,B1575)=1,1,0)</f>
        <v>1</v>
      </c>
      <c r="P1575" s="8" t="s">
        <v>2919</v>
      </c>
      <c r="Q1575" s="9"/>
    </row>
    <row r="1576" spans="1:17" x14ac:dyDescent="0.25">
      <c r="A1576" s="17">
        <v>44726</v>
      </c>
      <c r="B1576" s="11" t="s">
        <v>1310</v>
      </c>
      <c r="C1576" s="11" t="s">
        <v>2928</v>
      </c>
      <c r="D1576" s="7">
        <v>5</v>
      </c>
      <c r="E1576" s="12">
        <f t="shared" si="72"/>
        <v>1000</v>
      </c>
      <c r="F1576" s="13">
        <f t="shared" si="73"/>
        <v>5000</v>
      </c>
      <c r="G1576" s="14">
        <f>Data_input!$F1576*IF(Data_input!$E1576&lt;3000,70%,60%)</f>
        <v>3500</v>
      </c>
      <c r="H1576" s="14">
        <f>Data_input!$F1576*10%</f>
        <v>500</v>
      </c>
      <c r="I1576" s="14">
        <f>Data_input!$F1576*10%</f>
        <v>500</v>
      </c>
      <c r="J1576" s="14">
        <f>SUM(Table1[[#This Row],[COGS]:[OPERATIONAL COST]])</f>
        <v>4500</v>
      </c>
      <c r="K1576" s="14">
        <f>Data_input!$F1576-Data_input!$G1576-Data_input!$H1576-Data_input!$I1576</f>
        <v>500</v>
      </c>
      <c r="L1576" s="15" t="s">
        <v>2944</v>
      </c>
      <c r="M1576" s="16" t="str">
        <f>TEXT(Table1[[#This Row],[DATE]],"mmm")</f>
        <v>Jun</v>
      </c>
      <c r="N1576" s="7">
        <f t="shared" si="74"/>
        <v>2022</v>
      </c>
      <c r="O1576" s="7">
        <f>IF(COUNTIF(B$4:$B1576,B1576)=1,1,0)</f>
        <v>1</v>
      </c>
      <c r="P1576" s="8" t="s">
        <v>2919</v>
      </c>
      <c r="Q1576" s="9"/>
    </row>
    <row r="1577" spans="1:17" x14ac:dyDescent="0.25">
      <c r="A1577" s="17">
        <v>44726</v>
      </c>
      <c r="B1577" s="11" t="s">
        <v>1311</v>
      </c>
      <c r="C1577" s="11" t="s">
        <v>2920</v>
      </c>
      <c r="D1577" s="7">
        <v>1</v>
      </c>
      <c r="E1577" s="12">
        <f t="shared" si="72"/>
        <v>1000</v>
      </c>
      <c r="F1577" s="13">
        <f t="shared" si="73"/>
        <v>1000</v>
      </c>
      <c r="G1577" s="14">
        <f>Data_input!$F1577*IF(Data_input!$E1577&lt;3000,70%,60%)</f>
        <v>700</v>
      </c>
      <c r="H1577" s="14">
        <f>Data_input!$F1577*10%</f>
        <v>100</v>
      </c>
      <c r="I1577" s="14">
        <f>Data_input!$F1577*10%</f>
        <v>100</v>
      </c>
      <c r="J1577" s="14">
        <f>SUM(Table1[[#This Row],[COGS]:[OPERATIONAL COST]])</f>
        <v>900</v>
      </c>
      <c r="K1577" s="14">
        <f>Data_input!$F1577-Data_input!$G1577-Data_input!$H1577-Data_input!$I1577</f>
        <v>100</v>
      </c>
      <c r="L1577" s="8" t="s">
        <v>2945</v>
      </c>
      <c r="M1577" s="16" t="str">
        <f>TEXT(Table1[[#This Row],[DATE]],"mmm")</f>
        <v>Jun</v>
      </c>
      <c r="N1577" s="7">
        <f t="shared" si="74"/>
        <v>2022</v>
      </c>
      <c r="O1577" s="7">
        <f>IF(COUNTIF(B$4:$B1577,B1577)=1,1,0)</f>
        <v>1</v>
      </c>
      <c r="P1577" s="8" t="s">
        <v>2918</v>
      </c>
      <c r="Q1577" s="9"/>
    </row>
    <row r="1578" spans="1:17" x14ac:dyDescent="0.25">
      <c r="A1578" s="17">
        <v>44726</v>
      </c>
      <c r="B1578" s="11" t="s">
        <v>1312</v>
      </c>
      <c r="C1578" s="11" t="s">
        <v>2923</v>
      </c>
      <c r="D1578" s="7">
        <v>1</v>
      </c>
      <c r="E1578" s="12">
        <f t="shared" si="72"/>
        <v>2500</v>
      </c>
      <c r="F1578" s="13">
        <f t="shared" si="73"/>
        <v>2500</v>
      </c>
      <c r="G1578" s="14">
        <f>Data_input!$F1578*IF(Data_input!$E1578&lt;3000,70%,60%)</f>
        <v>1750</v>
      </c>
      <c r="H1578" s="14">
        <f>Data_input!$F1578*10%</f>
        <v>250</v>
      </c>
      <c r="I1578" s="14">
        <f>Data_input!$F1578*10%</f>
        <v>250</v>
      </c>
      <c r="J1578" s="14">
        <f>SUM(Table1[[#This Row],[COGS]:[OPERATIONAL COST]])</f>
        <v>2250</v>
      </c>
      <c r="K1578" s="14">
        <f>Data_input!$F1578-Data_input!$G1578-Data_input!$H1578-Data_input!$I1578</f>
        <v>250</v>
      </c>
      <c r="L1578" s="15" t="s">
        <v>2943</v>
      </c>
      <c r="M1578" s="16" t="str">
        <f>TEXT(Table1[[#This Row],[DATE]],"mmm")</f>
        <v>Jun</v>
      </c>
      <c r="N1578" s="7">
        <f t="shared" si="74"/>
        <v>2022</v>
      </c>
      <c r="O1578" s="7">
        <f>IF(COUNTIF(B$4:$B1578,B1578)=1,1,0)</f>
        <v>1</v>
      </c>
      <c r="P1578" s="8" t="s">
        <v>2919</v>
      </c>
      <c r="Q1578" s="9"/>
    </row>
    <row r="1579" spans="1:17" x14ac:dyDescent="0.25">
      <c r="A1579" s="17">
        <v>44726</v>
      </c>
      <c r="B1579" s="11" t="s">
        <v>1313</v>
      </c>
      <c r="C1579" s="11" t="s">
        <v>2920</v>
      </c>
      <c r="D1579" s="7">
        <v>1</v>
      </c>
      <c r="E1579" s="12">
        <f t="shared" si="72"/>
        <v>1000</v>
      </c>
      <c r="F1579" s="13">
        <f t="shared" si="73"/>
        <v>1000</v>
      </c>
      <c r="G1579" s="14">
        <f>Data_input!$F1579*IF(Data_input!$E1579&lt;3000,70%,60%)</f>
        <v>700</v>
      </c>
      <c r="H1579" s="14">
        <f>Data_input!$F1579*10%</f>
        <v>100</v>
      </c>
      <c r="I1579" s="14">
        <f>Data_input!$F1579*10%</f>
        <v>100</v>
      </c>
      <c r="J1579" s="14">
        <f>SUM(Table1[[#This Row],[COGS]:[OPERATIONAL COST]])</f>
        <v>900</v>
      </c>
      <c r="K1579" s="14">
        <f>Data_input!$F1579-Data_input!$G1579-Data_input!$H1579-Data_input!$I1579</f>
        <v>100</v>
      </c>
      <c r="L1579" s="8" t="s">
        <v>2948</v>
      </c>
      <c r="M1579" s="16" t="str">
        <f>TEXT(Table1[[#This Row],[DATE]],"mmm")</f>
        <v>Jun</v>
      </c>
      <c r="N1579" s="7">
        <f t="shared" si="74"/>
        <v>2022</v>
      </c>
      <c r="O1579" s="7">
        <f>IF(COUNTIF(B$4:$B1579,B1579)=1,1,0)</f>
        <v>1</v>
      </c>
      <c r="P1579" s="8" t="s">
        <v>2919</v>
      </c>
      <c r="Q1579" s="9"/>
    </row>
    <row r="1580" spans="1:17" x14ac:dyDescent="0.25">
      <c r="A1580" s="17">
        <v>44726</v>
      </c>
      <c r="B1580" s="11" t="s">
        <v>1314</v>
      </c>
      <c r="C1580" s="11" t="s">
        <v>2920</v>
      </c>
      <c r="D1580" s="7">
        <v>1</v>
      </c>
      <c r="E1580" s="12">
        <f t="shared" si="72"/>
        <v>1000</v>
      </c>
      <c r="F1580" s="13">
        <f t="shared" si="73"/>
        <v>1000</v>
      </c>
      <c r="G1580" s="14">
        <f>Data_input!$F1580*IF(Data_input!$E1580&lt;3000,70%,60%)</f>
        <v>700</v>
      </c>
      <c r="H1580" s="14">
        <f>Data_input!$F1580*10%</f>
        <v>100</v>
      </c>
      <c r="I1580" s="14">
        <f>Data_input!$F1580*10%</f>
        <v>100</v>
      </c>
      <c r="J1580" s="14">
        <f>SUM(Table1[[#This Row],[COGS]:[OPERATIONAL COST]])</f>
        <v>900</v>
      </c>
      <c r="K1580" s="14">
        <f>Data_input!$F1580-Data_input!$G1580-Data_input!$H1580-Data_input!$I1580</f>
        <v>100</v>
      </c>
      <c r="L1580" s="15" t="s">
        <v>2944</v>
      </c>
      <c r="M1580" s="16" t="str">
        <f>TEXT(Table1[[#This Row],[DATE]],"mmm")</f>
        <v>Jun</v>
      </c>
      <c r="N1580" s="7">
        <f t="shared" si="74"/>
        <v>2022</v>
      </c>
      <c r="O1580" s="7">
        <f>IF(COUNTIF(B$4:$B1580,B1580)=1,1,0)</f>
        <v>1</v>
      </c>
      <c r="P1580" s="8" t="s">
        <v>2919</v>
      </c>
      <c r="Q1580" s="9"/>
    </row>
    <row r="1581" spans="1:17" x14ac:dyDescent="0.25">
      <c r="A1581" s="17">
        <v>44726</v>
      </c>
      <c r="B1581" s="11" t="s">
        <v>1315</v>
      </c>
      <c r="C1581" s="11" t="s">
        <v>2923</v>
      </c>
      <c r="D1581" s="7">
        <v>5</v>
      </c>
      <c r="E1581" s="12">
        <f t="shared" si="72"/>
        <v>2500</v>
      </c>
      <c r="F1581" s="13">
        <f t="shared" si="73"/>
        <v>12500</v>
      </c>
      <c r="G1581" s="14">
        <f>Data_input!$F1581*IF(Data_input!$E1581&lt;3000,70%,60%)</f>
        <v>8750</v>
      </c>
      <c r="H1581" s="14">
        <f>Data_input!$F1581*10%</f>
        <v>1250</v>
      </c>
      <c r="I1581" s="14">
        <f>Data_input!$F1581*10%</f>
        <v>1250</v>
      </c>
      <c r="J1581" s="14">
        <f>SUM(Table1[[#This Row],[COGS]:[OPERATIONAL COST]])</f>
        <v>11250</v>
      </c>
      <c r="K1581" s="14">
        <f>Data_input!$F1581-Data_input!$G1581-Data_input!$H1581-Data_input!$I1581</f>
        <v>1250</v>
      </c>
      <c r="L1581" s="8" t="s">
        <v>2946</v>
      </c>
      <c r="M1581" s="16" t="str">
        <f>TEXT(Table1[[#This Row],[DATE]],"mmm")</f>
        <v>Jun</v>
      </c>
      <c r="N1581" s="7">
        <f t="shared" si="74"/>
        <v>2022</v>
      </c>
      <c r="O1581" s="7">
        <f>IF(COUNTIF(B$4:$B1581,B1581)=1,1,0)</f>
        <v>1</v>
      </c>
      <c r="P1581" s="8" t="s">
        <v>2919</v>
      </c>
      <c r="Q1581" s="9"/>
    </row>
    <row r="1582" spans="1:17" x14ac:dyDescent="0.25">
      <c r="A1582" s="17">
        <v>44726</v>
      </c>
      <c r="B1582" s="11" t="s">
        <v>1316</v>
      </c>
      <c r="C1582" s="11" t="s">
        <v>2924</v>
      </c>
      <c r="D1582" s="7">
        <v>1</v>
      </c>
      <c r="E1582" s="12">
        <f t="shared" si="72"/>
        <v>3500</v>
      </c>
      <c r="F1582" s="13">
        <f t="shared" si="73"/>
        <v>3500</v>
      </c>
      <c r="G1582" s="14">
        <f>Data_input!$F1582*IF(Data_input!$E1582&lt;3000,70%,60%)</f>
        <v>2100</v>
      </c>
      <c r="H1582" s="14">
        <f>Data_input!$F1582*10%</f>
        <v>350</v>
      </c>
      <c r="I1582" s="14">
        <f>Data_input!$F1582*10%</f>
        <v>350</v>
      </c>
      <c r="J1582" s="14">
        <f>SUM(Table1[[#This Row],[COGS]:[OPERATIONAL COST]])</f>
        <v>2800</v>
      </c>
      <c r="K1582" s="14">
        <f>Data_input!$F1582-Data_input!$G1582-Data_input!$H1582-Data_input!$I1582</f>
        <v>700</v>
      </c>
      <c r="L1582" s="15" t="s">
        <v>2944</v>
      </c>
      <c r="M1582" s="16" t="str">
        <f>TEXT(Table1[[#This Row],[DATE]],"mmm")</f>
        <v>Jun</v>
      </c>
      <c r="N1582" s="7">
        <f t="shared" si="74"/>
        <v>2022</v>
      </c>
      <c r="O1582" s="7">
        <f>IF(COUNTIF(B$4:$B1582,B1582)=1,1,0)</f>
        <v>1</v>
      </c>
      <c r="P1582" s="8" t="s">
        <v>2919</v>
      </c>
      <c r="Q1582" s="9"/>
    </row>
    <row r="1583" spans="1:17" x14ac:dyDescent="0.25">
      <c r="A1583" s="17">
        <v>44726</v>
      </c>
      <c r="B1583" s="11" t="s">
        <v>1316</v>
      </c>
      <c r="C1583" s="11" t="s">
        <v>2925</v>
      </c>
      <c r="D1583" s="7">
        <v>3</v>
      </c>
      <c r="E1583" s="12">
        <f t="shared" si="72"/>
        <v>1200</v>
      </c>
      <c r="F1583" s="13">
        <f t="shared" si="73"/>
        <v>3600</v>
      </c>
      <c r="G1583" s="14">
        <f>Data_input!$F1583*IF(Data_input!$E1583&lt;3000,70%,60%)</f>
        <v>2520</v>
      </c>
      <c r="H1583" s="14">
        <f>Data_input!$F1583*10%</f>
        <v>360</v>
      </c>
      <c r="I1583" s="14">
        <f>Data_input!$F1583*10%</f>
        <v>360</v>
      </c>
      <c r="J1583" s="14">
        <f>SUM(Table1[[#This Row],[COGS]:[OPERATIONAL COST]])</f>
        <v>3240</v>
      </c>
      <c r="K1583" s="14">
        <f>Data_input!$F1583-Data_input!$G1583-Data_input!$H1583-Data_input!$I1583</f>
        <v>360</v>
      </c>
      <c r="L1583" s="8" t="s">
        <v>2944</v>
      </c>
      <c r="M1583" s="16" t="str">
        <f>TEXT(Table1[[#This Row],[DATE]],"mmm")</f>
        <v>Jun</v>
      </c>
      <c r="N1583" s="7">
        <f t="shared" si="74"/>
        <v>2022</v>
      </c>
      <c r="O1583" s="7">
        <f>IF(COUNTIF(B$4:$B1583,B1583)=1,1,0)</f>
        <v>0</v>
      </c>
      <c r="P1583" s="8" t="s">
        <v>2919</v>
      </c>
      <c r="Q1583" s="9"/>
    </row>
    <row r="1584" spans="1:17" x14ac:dyDescent="0.25">
      <c r="A1584" s="17">
        <v>44726</v>
      </c>
      <c r="B1584" s="11" t="s">
        <v>1316</v>
      </c>
      <c r="C1584" s="11" t="s">
        <v>2926</v>
      </c>
      <c r="D1584" s="7">
        <v>5</v>
      </c>
      <c r="E1584" s="12">
        <f t="shared" si="72"/>
        <v>450</v>
      </c>
      <c r="F1584" s="13">
        <f t="shared" si="73"/>
        <v>2250</v>
      </c>
      <c r="G1584" s="14">
        <f>Data_input!$F1584*IF(Data_input!$E1584&lt;3000,70%,60%)</f>
        <v>1575</v>
      </c>
      <c r="H1584" s="14">
        <f>Data_input!$F1584*10%</f>
        <v>225</v>
      </c>
      <c r="I1584" s="14">
        <f>Data_input!$F1584*10%</f>
        <v>225</v>
      </c>
      <c r="J1584" s="14">
        <f>SUM(Table1[[#This Row],[COGS]:[OPERATIONAL COST]])</f>
        <v>2025</v>
      </c>
      <c r="K1584" s="14">
        <f>Data_input!$F1584-Data_input!$G1584-Data_input!$H1584-Data_input!$I1584</f>
        <v>225</v>
      </c>
      <c r="L1584" s="15" t="s">
        <v>2944</v>
      </c>
      <c r="M1584" s="16" t="str">
        <f>TEXT(Table1[[#This Row],[DATE]],"mmm")</f>
        <v>Jun</v>
      </c>
      <c r="N1584" s="7">
        <f t="shared" si="74"/>
        <v>2022</v>
      </c>
      <c r="O1584" s="7">
        <f>IF(COUNTIF(B$4:$B1584,B1584)=1,1,0)</f>
        <v>0</v>
      </c>
      <c r="P1584" s="8" t="s">
        <v>2919</v>
      </c>
      <c r="Q1584" s="9"/>
    </row>
    <row r="1585" spans="1:17" x14ac:dyDescent="0.25">
      <c r="A1585" s="17">
        <v>44727</v>
      </c>
      <c r="B1585" s="11" t="s">
        <v>1317</v>
      </c>
      <c r="C1585" s="11" t="s">
        <v>2927</v>
      </c>
      <c r="D1585" s="7">
        <v>1</v>
      </c>
      <c r="E1585" s="12">
        <f t="shared" si="72"/>
        <v>500</v>
      </c>
      <c r="F1585" s="13">
        <f t="shared" si="73"/>
        <v>500</v>
      </c>
      <c r="G1585" s="14">
        <f>Data_input!$F1585*IF(Data_input!$E1585&lt;3000,70%,60%)</f>
        <v>350</v>
      </c>
      <c r="H1585" s="14">
        <f>Data_input!$F1585*10%</f>
        <v>50</v>
      </c>
      <c r="I1585" s="14">
        <f>Data_input!$F1585*10%</f>
        <v>50</v>
      </c>
      <c r="J1585" s="14">
        <f>SUM(Table1[[#This Row],[COGS]:[OPERATIONAL COST]])</f>
        <v>450</v>
      </c>
      <c r="K1585" s="14">
        <f>Data_input!$F1585-Data_input!$G1585-Data_input!$H1585-Data_input!$I1585</f>
        <v>50</v>
      </c>
      <c r="L1585" s="8" t="s">
        <v>2948</v>
      </c>
      <c r="M1585" s="16" t="str">
        <f>TEXT(Table1[[#This Row],[DATE]],"mmm")</f>
        <v>Jun</v>
      </c>
      <c r="N1585" s="7">
        <f t="shared" si="74"/>
        <v>2022</v>
      </c>
      <c r="O1585" s="7">
        <f>IF(COUNTIF(B$4:$B1585,B1585)=1,1,0)</f>
        <v>1</v>
      </c>
      <c r="P1585" s="8" t="s">
        <v>2919</v>
      </c>
      <c r="Q1585" s="9"/>
    </row>
    <row r="1586" spans="1:17" x14ac:dyDescent="0.25">
      <c r="A1586" s="17">
        <v>44727</v>
      </c>
      <c r="B1586" s="11" t="s">
        <v>1318</v>
      </c>
      <c r="C1586" s="11" t="s">
        <v>2928</v>
      </c>
      <c r="D1586" s="7">
        <v>1</v>
      </c>
      <c r="E1586" s="12">
        <f t="shared" si="72"/>
        <v>1000</v>
      </c>
      <c r="F1586" s="13">
        <f t="shared" si="73"/>
        <v>1000</v>
      </c>
      <c r="G1586" s="14">
        <f>Data_input!$F1586*IF(Data_input!$E1586&lt;3000,70%,60%)</f>
        <v>700</v>
      </c>
      <c r="H1586" s="14">
        <f>Data_input!$F1586*10%</f>
        <v>100</v>
      </c>
      <c r="I1586" s="14">
        <f>Data_input!$F1586*10%</f>
        <v>100</v>
      </c>
      <c r="J1586" s="14">
        <f>SUM(Table1[[#This Row],[COGS]:[OPERATIONAL COST]])</f>
        <v>900</v>
      </c>
      <c r="K1586" s="14">
        <f>Data_input!$F1586-Data_input!$G1586-Data_input!$H1586-Data_input!$I1586</f>
        <v>100</v>
      </c>
      <c r="L1586" s="15" t="s">
        <v>2944</v>
      </c>
      <c r="M1586" s="16" t="str">
        <f>TEXT(Table1[[#This Row],[DATE]],"mmm")</f>
        <v>Jun</v>
      </c>
      <c r="N1586" s="7">
        <f t="shared" si="74"/>
        <v>2022</v>
      </c>
      <c r="O1586" s="7">
        <f>IF(COUNTIF(B$4:$B1586,B1586)=1,1,0)</f>
        <v>1</v>
      </c>
      <c r="P1586" s="8" t="s">
        <v>2918</v>
      </c>
      <c r="Q1586" s="9"/>
    </row>
    <row r="1587" spans="1:17" x14ac:dyDescent="0.25">
      <c r="A1587" s="17">
        <v>44727</v>
      </c>
      <c r="B1587" s="11" t="s">
        <v>1319</v>
      </c>
      <c r="C1587" s="11" t="s">
        <v>2929</v>
      </c>
      <c r="D1587" s="7">
        <v>3</v>
      </c>
      <c r="E1587" s="12">
        <f t="shared" si="72"/>
        <v>3200</v>
      </c>
      <c r="F1587" s="13">
        <f t="shared" si="73"/>
        <v>9600</v>
      </c>
      <c r="G1587" s="14">
        <f>Data_input!$F1587*IF(Data_input!$E1587&lt;3000,70%,60%)</f>
        <v>5760</v>
      </c>
      <c r="H1587" s="14">
        <f>Data_input!$F1587*10%</f>
        <v>960</v>
      </c>
      <c r="I1587" s="14">
        <f>Data_input!$F1587*10%</f>
        <v>960</v>
      </c>
      <c r="J1587" s="14">
        <f>SUM(Table1[[#This Row],[COGS]:[OPERATIONAL COST]])</f>
        <v>7680</v>
      </c>
      <c r="K1587" s="14">
        <f>Data_input!$F1587-Data_input!$G1587-Data_input!$H1587-Data_input!$I1587</f>
        <v>1920</v>
      </c>
      <c r="L1587" s="8" t="s">
        <v>2946</v>
      </c>
      <c r="M1587" s="16" t="str">
        <f>TEXT(Table1[[#This Row],[DATE]],"mmm")</f>
        <v>Jun</v>
      </c>
      <c r="N1587" s="7">
        <f t="shared" si="74"/>
        <v>2022</v>
      </c>
      <c r="O1587" s="7">
        <f>IF(COUNTIF(B$4:$B1587,B1587)=1,1,0)</f>
        <v>1</v>
      </c>
      <c r="P1587" s="8" t="s">
        <v>2919</v>
      </c>
      <c r="Q1587" s="9"/>
    </row>
    <row r="1588" spans="1:17" x14ac:dyDescent="0.25">
      <c r="A1588" s="17">
        <v>44727</v>
      </c>
      <c r="B1588" s="11" t="s">
        <v>1320</v>
      </c>
      <c r="C1588" s="11" t="s">
        <v>2930</v>
      </c>
      <c r="D1588" s="7">
        <v>2</v>
      </c>
      <c r="E1588" s="12">
        <f t="shared" si="72"/>
        <v>4000</v>
      </c>
      <c r="F1588" s="13">
        <f t="shared" si="73"/>
        <v>8000</v>
      </c>
      <c r="G1588" s="14">
        <f>Data_input!$F1588*IF(Data_input!$E1588&lt;3000,70%,60%)</f>
        <v>4800</v>
      </c>
      <c r="H1588" s="14">
        <f>Data_input!$F1588*10%</f>
        <v>800</v>
      </c>
      <c r="I1588" s="14">
        <f>Data_input!$F1588*10%</f>
        <v>800</v>
      </c>
      <c r="J1588" s="14">
        <f>SUM(Table1[[#This Row],[COGS]:[OPERATIONAL COST]])</f>
        <v>6400</v>
      </c>
      <c r="K1588" s="14">
        <f>Data_input!$F1588-Data_input!$G1588-Data_input!$H1588-Data_input!$I1588</f>
        <v>1600</v>
      </c>
      <c r="L1588" s="15" t="s">
        <v>2947</v>
      </c>
      <c r="M1588" s="16" t="str">
        <f>TEXT(Table1[[#This Row],[DATE]],"mmm")</f>
        <v>Jun</v>
      </c>
      <c r="N1588" s="7">
        <f t="shared" si="74"/>
        <v>2022</v>
      </c>
      <c r="O1588" s="7">
        <f>IF(COUNTIF(B$4:$B1588,B1588)=1,1,0)</f>
        <v>1</v>
      </c>
      <c r="P1588" s="8" t="s">
        <v>2919</v>
      </c>
      <c r="Q1588" s="9"/>
    </row>
    <row r="1589" spans="1:17" x14ac:dyDescent="0.25">
      <c r="A1589" s="17">
        <v>44727</v>
      </c>
      <c r="B1589" s="11" t="s">
        <v>1321</v>
      </c>
      <c r="C1589" s="11" t="s">
        <v>2930</v>
      </c>
      <c r="D1589" s="7">
        <v>1</v>
      </c>
      <c r="E1589" s="12">
        <f t="shared" si="72"/>
        <v>4000</v>
      </c>
      <c r="F1589" s="13">
        <f t="shared" si="73"/>
        <v>4000</v>
      </c>
      <c r="G1589" s="14">
        <f>Data_input!$F1589*IF(Data_input!$E1589&lt;3000,70%,60%)</f>
        <v>2400</v>
      </c>
      <c r="H1589" s="14">
        <f>Data_input!$F1589*10%</f>
        <v>400</v>
      </c>
      <c r="I1589" s="14">
        <f>Data_input!$F1589*10%</f>
        <v>400</v>
      </c>
      <c r="J1589" s="14">
        <f>SUM(Table1[[#This Row],[COGS]:[OPERATIONAL COST]])</f>
        <v>3200</v>
      </c>
      <c r="K1589" s="14">
        <f>Data_input!$F1589-Data_input!$G1589-Data_input!$H1589-Data_input!$I1589</f>
        <v>800</v>
      </c>
      <c r="L1589" s="8" t="s">
        <v>2948</v>
      </c>
      <c r="M1589" s="16" t="str">
        <f>TEXT(Table1[[#This Row],[DATE]],"mmm")</f>
        <v>Jun</v>
      </c>
      <c r="N1589" s="7">
        <f t="shared" si="74"/>
        <v>2022</v>
      </c>
      <c r="O1589" s="7">
        <f>IF(COUNTIF(B$4:$B1589,B1589)=1,1,0)</f>
        <v>1</v>
      </c>
      <c r="P1589" s="8" t="s">
        <v>2919</v>
      </c>
      <c r="Q1589" s="9"/>
    </row>
    <row r="1590" spans="1:17" x14ac:dyDescent="0.25">
      <c r="A1590" s="17">
        <v>44727</v>
      </c>
      <c r="B1590" s="11" t="s">
        <v>1322</v>
      </c>
      <c r="C1590" s="11" t="s">
        <v>2930</v>
      </c>
      <c r="D1590" s="7">
        <v>4</v>
      </c>
      <c r="E1590" s="12">
        <f t="shared" si="72"/>
        <v>4000</v>
      </c>
      <c r="F1590" s="13">
        <f t="shared" si="73"/>
        <v>16000</v>
      </c>
      <c r="G1590" s="14">
        <f>Data_input!$F1590*IF(Data_input!$E1590&lt;3000,70%,60%)</f>
        <v>9600</v>
      </c>
      <c r="H1590" s="14">
        <f>Data_input!$F1590*10%</f>
        <v>1600</v>
      </c>
      <c r="I1590" s="14">
        <f>Data_input!$F1590*10%</f>
        <v>1600</v>
      </c>
      <c r="J1590" s="14">
        <f>SUM(Table1[[#This Row],[COGS]:[OPERATIONAL COST]])</f>
        <v>12800</v>
      </c>
      <c r="K1590" s="14">
        <f>Data_input!$F1590-Data_input!$G1590-Data_input!$H1590-Data_input!$I1590</f>
        <v>3200</v>
      </c>
      <c r="L1590" s="15" t="s">
        <v>2944</v>
      </c>
      <c r="M1590" s="16" t="str">
        <f>TEXT(Table1[[#This Row],[DATE]],"mmm")</f>
        <v>Jun</v>
      </c>
      <c r="N1590" s="7">
        <f t="shared" si="74"/>
        <v>2022</v>
      </c>
      <c r="O1590" s="7">
        <f>IF(COUNTIF(B$4:$B1590,B1590)=1,1,0)</f>
        <v>1</v>
      </c>
      <c r="P1590" s="8" t="s">
        <v>2919</v>
      </c>
      <c r="Q1590" s="9"/>
    </row>
    <row r="1591" spans="1:17" x14ac:dyDescent="0.25">
      <c r="A1591" s="17">
        <v>44727</v>
      </c>
      <c r="B1591" s="11" t="s">
        <v>1323</v>
      </c>
      <c r="C1591" s="11" t="s">
        <v>2924</v>
      </c>
      <c r="D1591" s="7">
        <v>1</v>
      </c>
      <c r="E1591" s="12">
        <f t="shared" si="72"/>
        <v>3500</v>
      </c>
      <c r="F1591" s="13">
        <f t="shared" si="73"/>
        <v>3500</v>
      </c>
      <c r="G1591" s="14">
        <f>Data_input!$F1591*IF(Data_input!$E1591&lt;3000,70%,60%)</f>
        <v>2100</v>
      </c>
      <c r="H1591" s="14">
        <f>Data_input!$F1591*10%</f>
        <v>350</v>
      </c>
      <c r="I1591" s="14">
        <f>Data_input!$F1591*10%</f>
        <v>350</v>
      </c>
      <c r="J1591" s="14">
        <f>SUM(Table1[[#This Row],[COGS]:[OPERATIONAL COST]])</f>
        <v>2800</v>
      </c>
      <c r="K1591" s="14">
        <f>Data_input!$F1591-Data_input!$G1591-Data_input!$H1591-Data_input!$I1591</f>
        <v>700</v>
      </c>
      <c r="L1591" s="8" t="s">
        <v>2946</v>
      </c>
      <c r="M1591" s="16" t="str">
        <f>TEXT(Table1[[#This Row],[DATE]],"mmm")</f>
        <v>Jun</v>
      </c>
      <c r="N1591" s="7">
        <f t="shared" si="74"/>
        <v>2022</v>
      </c>
      <c r="O1591" s="7">
        <f>IF(COUNTIF(B$4:$B1591,B1591)=1,1,0)</f>
        <v>1</v>
      </c>
      <c r="P1591" s="8" t="s">
        <v>2919</v>
      </c>
      <c r="Q1591" s="9"/>
    </row>
    <row r="1592" spans="1:17" x14ac:dyDescent="0.25">
      <c r="A1592" s="17">
        <v>44727</v>
      </c>
      <c r="B1592" s="11" t="s">
        <v>1324</v>
      </c>
      <c r="C1592" s="11" t="s">
        <v>2925</v>
      </c>
      <c r="D1592" s="7">
        <v>2</v>
      </c>
      <c r="E1592" s="12">
        <f t="shared" si="72"/>
        <v>1200</v>
      </c>
      <c r="F1592" s="13">
        <f t="shared" si="73"/>
        <v>2400</v>
      </c>
      <c r="G1592" s="14">
        <f>Data_input!$F1592*IF(Data_input!$E1592&lt;3000,70%,60%)</f>
        <v>1680</v>
      </c>
      <c r="H1592" s="14">
        <f>Data_input!$F1592*10%</f>
        <v>240</v>
      </c>
      <c r="I1592" s="14">
        <f>Data_input!$F1592*10%</f>
        <v>240</v>
      </c>
      <c r="J1592" s="14">
        <f>SUM(Table1[[#This Row],[COGS]:[OPERATIONAL COST]])</f>
        <v>2160</v>
      </c>
      <c r="K1592" s="14">
        <f>Data_input!$F1592-Data_input!$G1592-Data_input!$H1592-Data_input!$I1592</f>
        <v>240</v>
      </c>
      <c r="L1592" s="15" t="s">
        <v>2947</v>
      </c>
      <c r="M1592" s="16" t="str">
        <f>TEXT(Table1[[#This Row],[DATE]],"mmm")</f>
        <v>Jun</v>
      </c>
      <c r="N1592" s="7">
        <f t="shared" si="74"/>
        <v>2022</v>
      </c>
      <c r="O1592" s="7">
        <f>IF(COUNTIF(B$4:$B1592,B1592)=1,1,0)</f>
        <v>1</v>
      </c>
      <c r="P1592" s="8" t="s">
        <v>2918</v>
      </c>
      <c r="Q1592" s="9"/>
    </row>
    <row r="1593" spans="1:17" x14ac:dyDescent="0.25">
      <c r="A1593" s="17">
        <v>44728</v>
      </c>
      <c r="B1593" s="11" t="s">
        <v>1325</v>
      </c>
      <c r="C1593" s="11" t="s">
        <v>2926</v>
      </c>
      <c r="D1593" s="7">
        <v>1</v>
      </c>
      <c r="E1593" s="12">
        <f t="shared" si="72"/>
        <v>450</v>
      </c>
      <c r="F1593" s="13">
        <f t="shared" si="73"/>
        <v>450</v>
      </c>
      <c r="G1593" s="14">
        <f>Data_input!$F1593*IF(Data_input!$E1593&lt;3000,70%,60%)</f>
        <v>315</v>
      </c>
      <c r="H1593" s="14">
        <f>Data_input!$F1593*10%</f>
        <v>45</v>
      </c>
      <c r="I1593" s="14">
        <f>Data_input!$F1593*10%</f>
        <v>45</v>
      </c>
      <c r="J1593" s="14">
        <f>SUM(Table1[[#This Row],[COGS]:[OPERATIONAL COST]])</f>
        <v>405</v>
      </c>
      <c r="K1593" s="14">
        <f>Data_input!$F1593-Data_input!$G1593-Data_input!$H1593-Data_input!$I1593</f>
        <v>45</v>
      </c>
      <c r="L1593" s="8" t="s">
        <v>2945</v>
      </c>
      <c r="M1593" s="16" t="str">
        <f>TEXT(Table1[[#This Row],[DATE]],"mmm")</f>
        <v>Jun</v>
      </c>
      <c r="N1593" s="7">
        <f t="shared" si="74"/>
        <v>2022</v>
      </c>
      <c r="O1593" s="7">
        <f>IF(COUNTIF(B$4:$B1593,B1593)=1,1,0)</f>
        <v>1</v>
      </c>
      <c r="P1593" s="8" t="s">
        <v>2919</v>
      </c>
      <c r="Q1593" s="9"/>
    </row>
    <row r="1594" spans="1:17" x14ac:dyDescent="0.25">
      <c r="A1594" s="17">
        <v>44728</v>
      </c>
      <c r="B1594" s="11" t="s">
        <v>1326</v>
      </c>
      <c r="C1594" s="11" t="s">
        <v>2927</v>
      </c>
      <c r="D1594" s="7">
        <v>2</v>
      </c>
      <c r="E1594" s="12">
        <f t="shared" si="72"/>
        <v>500</v>
      </c>
      <c r="F1594" s="13">
        <f t="shared" si="73"/>
        <v>1000</v>
      </c>
      <c r="G1594" s="14">
        <f>Data_input!$F1594*IF(Data_input!$E1594&lt;3000,70%,60%)</f>
        <v>700</v>
      </c>
      <c r="H1594" s="14">
        <f>Data_input!$F1594*10%</f>
        <v>100</v>
      </c>
      <c r="I1594" s="14">
        <f>Data_input!$F1594*10%</f>
        <v>100</v>
      </c>
      <c r="J1594" s="14">
        <f>SUM(Table1[[#This Row],[COGS]:[OPERATIONAL COST]])</f>
        <v>900</v>
      </c>
      <c r="K1594" s="14">
        <f>Data_input!$F1594-Data_input!$G1594-Data_input!$H1594-Data_input!$I1594</f>
        <v>100</v>
      </c>
      <c r="L1594" s="15" t="s">
        <v>2943</v>
      </c>
      <c r="M1594" s="16" t="str">
        <f>TEXT(Table1[[#This Row],[DATE]],"mmm")</f>
        <v>Jun</v>
      </c>
      <c r="N1594" s="7">
        <f t="shared" si="74"/>
        <v>2022</v>
      </c>
      <c r="O1594" s="7">
        <f>IF(COUNTIF(B$4:$B1594,B1594)=1,1,0)</f>
        <v>1</v>
      </c>
      <c r="P1594" s="8" t="s">
        <v>2919</v>
      </c>
      <c r="Q1594" s="9"/>
    </row>
    <row r="1595" spans="1:17" x14ac:dyDescent="0.25">
      <c r="A1595" s="17">
        <v>44728</v>
      </c>
      <c r="B1595" s="11" t="s">
        <v>1327</v>
      </c>
      <c r="C1595" s="11" t="s">
        <v>2928</v>
      </c>
      <c r="D1595" s="7">
        <v>1</v>
      </c>
      <c r="E1595" s="12">
        <f t="shared" si="72"/>
        <v>1000</v>
      </c>
      <c r="F1595" s="13">
        <f t="shared" si="73"/>
        <v>1000</v>
      </c>
      <c r="G1595" s="14">
        <f>Data_input!$F1595*IF(Data_input!$E1595&lt;3000,70%,60%)</f>
        <v>700</v>
      </c>
      <c r="H1595" s="14">
        <f>Data_input!$F1595*10%</f>
        <v>100</v>
      </c>
      <c r="I1595" s="14">
        <f>Data_input!$F1595*10%</f>
        <v>100</v>
      </c>
      <c r="J1595" s="14">
        <f>SUM(Table1[[#This Row],[COGS]:[OPERATIONAL COST]])</f>
        <v>900</v>
      </c>
      <c r="K1595" s="14">
        <f>Data_input!$F1595-Data_input!$G1595-Data_input!$H1595-Data_input!$I1595</f>
        <v>100</v>
      </c>
      <c r="L1595" s="8" t="s">
        <v>2948</v>
      </c>
      <c r="M1595" s="16" t="str">
        <f>TEXT(Table1[[#This Row],[DATE]],"mmm")</f>
        <v>Jun</v>
      </c>
      <c r="N1595" s="7">
        <f t="shared" si="74"/>
        <v>2022</v>
      </c>
      <c r="O1595" s="7">
        <f>IF(COUNTIF(B$4:$B1595,B1595)=1,1,0)</f>
        <v>1</v>
      </c>
      <c r="P1595" s="8" t="s">
        <v>2919</v>
      </c>
      <c r="Q1595" s="9"/>
    </row>
    <row r="1596" spans="1:17" x14ac:dyDescent="0.25">
      <c r="A1596" s="17">
        <v>44728</v>
      </c>
      <c r="B1596" s="11" t="s">
        <v>1328</v>
      </c>
      <c r="C1596" s="11" t="s">
        <v>2928</v>
      </c>
      <c r="D1596" s="7">
        <v>3</v>
      </c>
      <c r="E1596" s="12">
        <f t="shared" si="72"/>
        <v>1000</v>
      </c>
      <c r="F1596" s="13">
        <f t="shared" si="73"/>
        <v>3000</v>
      </c>
      <c r="G1596" s="14">
        <f>Data_input!$F1596*IF(Data_input!$E1596&lt;3000,70%,60%)</f>
        <v>2100</v>
      </c>
      <c r="H1596" s="14">
        <f>Data_input!$F1596*10%</f>
        <v>300</v>
      </c>
      <c r="I1596" s="14">
        <f>Data_input!$F1596*10%</f>
        <v>300</v>
      </c>
      <c r="J1596" s="14">
        <f>SUM(Table1[[#This Row],[COGS]:[OPERATIONAL COST]])</f>
        <v>2700</v>
      </c>
      <c r="K1596" s="14">
        <f>Data_input!$F1596-Data_input!$G1596-Data_input!$H1596-Data_input!$I1596</f>
        <v>300</v>
      </c>
      <c r="L1596" s="15" t="s">
        <v>2944</v>
      </c>
      <c r="M1596" s="16" t="str">
        <f>TEXT(Table1[[#This Row],[DATE]],"mmm")</f>
        <v>Jun</v>
      </c>
      <c r="N1596" s="7">
        <f t="shared" si="74"/>
        <v>2022</v>
      </c>
      <c r="O1596" s="7">
        <f>IF(COUNTIF(B$4:$B1596,B1596)=1,1,0)</f>
        <v>1</v>
      </c>
      <c r="P1596" s="8" t="s">
        <v>2918</v>
      </c>
      <c r="Q1596" s="9"/>
    </row>
    <row r="1597" spans="1:17" x14ac:dyDescent="0.25">
      <c r="A1597" s="17">
        <v>44728</v>
      </c>
      <c r="B1597" s="11" t="s">
        <v>1329</v>
      </c>
      <c r="C1597" s="11" t="s">
        <v>2930</v>
      </c>
      <c r="D1597" s="7">
        <v>1</v>
      </c>
      <c r="E1597" s="12">
        <f t="shared" si="72"/>
        <v>4000</v>
      </c>
      <c r="F1597" s="13">
        <f t="shared" si="73"/>
        <v>4000</v>
      </c>
      <c r="G1597" s="14">
        <f>Data_input!$F1597*IF(Data_input!$E1597&lt;3000,70%,60%)</f>
        <v>2400</v>
      </c>
      <c r="H1597" s="14">
        <f>Data_input!$F1597*10%</f>
        <v>400</v>
      </c>
      <c r="I1597" s="14">
        <f>Data_input!$F1597*10%</f>
        <v>400</v>
      </c>
      <c r="J1597" s="14">
        <f>SUM(Table1[[#This Row],[COGS]:[OPERATIONAL COST]])</f>
        <v>3200</v>
      </c>
      <c r="K1597" s="14">
        <f>Data_input!$F1597-Data_input!$G1597-Data_input!$H1597-Data_input!$I1597</f>
        <v>800</v>
      </c>
      <c r="L1597" s="8" t="s">
        <v>2945</v>
      </c>
      <c r="M1597" s="16" t="str">
        <f>TEXT(Table1[[#This Row],[DATE]],"mmm")</f>
        <v>Jun</v>
      </c>
      <c r="N1597" s="7">
        <f t="shared" si="74"/>
        <v>2022</v>
      </c>
      <c r="O1597" s="7">
        <f>IF(COUNTIF(B$4:$B1597,B1597)=1,1,0)</f>
        <v>1</v>
      </c>
      <c r="P1597" s="8" t="s">
        <v>2919</v>
      </c>
      <c r="Q1597" s="9"/>
    </row>
    <row r="1598" spans="1:17" x14ac:dyDescent="0.25">
      <c r="A1598" s="17">
        <v>44728</v>
      </c>
      <c r="B1598" s="11" t="s">
        <v>1330</v>
      </c>
      <c r="C1598" s="11" t="s">
        <v>2920</v>
      </c>
      <c r="D1598" s="7">
        <v>2</v>
      </c>
      <c r="E1598" s="12">
        <f t="shared" si="72"/>
        <v>1000</v>
      </c>
      <c r="F1598" s="13">
        <f t="shared" si="73"/>
        <v>2000</v>
      </c>
      <c r="G1598" s="14">
        <f>Data_input!$F1598*IF(Data_input!$E1598&lt;3000,70%,60%)</f>
        <v>1400</v>
      </c>
      <c r="H1598" s="14">
        <f>Data_input!$F1598*10%</f>
        <v>200</v>
      </c>
      <c r="I1598" s="14">
        <f>Data_input!$F1598*10%</f>
        <v>200</v>
      </c>
      <c r="J1598" s="14">
        <f>SUM(Table1[[#This Row],[COGS]:[OPERATIONAL COST]])</f>
        <v>1800</v>
      </c>
      <c r="K1598" s="14">
        <f>Data_input!$F1598-Data_input!$G1598-Data_input!$H1598-Data_input!$I1598</f>
        <v>200</v>
      </c>
      <c r="L1598" s="15" t="s">
        <v>2943</v>
      </c>
      <c r="M1598" s="16" t="str">
        <f>TEXT(Table1[[#This Row],[DATE]],"mmm")</f>
        <v>Jun</v>
      </c>
      <c r="N1598" s="7">
        <f t="shared" si="74"/>
        <v>2022</v>
      </c>
      <c r="O1598" s="7">
        <f>IF(COUNTIF(B$4:$B1598,B1598)=1,1,0)</f>
        <v>1</v>
      </c>
      <c r="P1598" s="8" t="s">
        <v>2918</v>
      </c>
      <c r="Q1598" s="9"/>
    </row>
    <row r="1599" spans="1:17" x14ac:dyDescent="0.25">
      <c r="A1599" s="17">
        <v>44728</v>
      </c>
      <c r="B1599" s="11" t="s">
        <v>1331</v>
      </c>
      <c r="C1599" s="11" t="s">
        <v>2923</v>
      </c>
      <c r="D1599" s="7">
        <v>4</v>
      </c>
      <c r="E1599" s="12">
        <f t="shared" si="72"/>
        <v>2500</v>
      </c>
      <c r="F1599" s="13">
        <f t="shared" si="73"/>
        <v>10000</v>
      </c>
      <c r="G1599" s="14">
        <f>Data_input!$F1599*IF(Data_input!$E1599&lt;3000,70%,60%)</f>
        <v>7000</v>
      </c>
      <c r="H1599" s="14">
        <f>Data_input!$F1599*10%</f>
        <v>1000</v>
      </c>
      <c r="I1599" s="14">
        <f>Data_input!$F1599*10%</f>
        <v>1000</v>
      </c>
      <c r="J1599" s="14">
        <f>SUM(Table1[[#This Row],[COGS]:[OPERATIONAL COST]])</f>
        <v>9000</v>
      </c>
      <c r="K1599" s="14">
        <f>Data_input!$F1599-Data_input!$G1599-Data_input!$H1599-Data_input!$I1599</f>
        <v>1000</v>
      </c>
      <c r="L1599" s="8" t="s">
        <v>2948</v>
      </c>
      <c r="M1599" s="16" t="str">
        <f>TEXT(Table1[[#This Row],[DATE]],"mmm")</f>
        <v>Jun</v>
      </c>
      <c r="N1599" s="7">
        <f t="shared" si="74"/>
        <v>2022</v>
      </c>
      <c r="O1599" s="7">
        <f>IF(COUNTIF(B$4:$B1599,B1599)=1,1,0)</f>
        <v>1</v>
      </c>
      <c r="P1599" s="8" t="s">
        <v>2919</v>
      </c>
      <c r="Q1599" s="9"/>
    </row>
    <row r="1600" spans="1:17" x14ac:dyDescent="0.25">
      <c r="A1600" s="17">
        <v>44728</v>
      </c>
      <c r="B1600" s="11" t="s">
        <v>1332</v>
      </c>
      <c r="C1600" s="11" t="s">
        <v>2920</v>
      </c>
      <c r="D1600" s="7">
        <v>3</v>
      </c>
      <c r="E1600" s="12">
        <f t="shared" si="72"/>
        <v>1000</v>
      </c>
      <c r="F1600" s="13">
        <f t="shared" si="73"/>
        <v>3000</v>
      </c>
      <c r="G1600" s="14">
        <f>Data_input!$F1600*IF(Data_input!$E1600&lt;3000,70%,60%)</f>
        <v>2100</v>
      </c>
      <c r="H1600" s="14">
        <f>Data_input!$F1600*10%</f>
        <v>300</v>
      </c>
      <c r="I1600" s="14">
        <f>Data_input!$F1600*10%</f>
        <v>300</v>
      </c>
      <c r="J1600" s="14">
        <f>SUM(Table1[[#This Row],[COGS]:[OPERATIONAL COST]])</f>
        <v>2700</v>
      </c>
      <c r="K1600" s="14">
        <f>Data_input!$F1600-Data_input!$G1600-Data_input!$H1600-Data_input!$I1600</f>
        <v>300</v>
      </c>
      <c r="L1600" s="15" t="s">
        <v>2943</v>
      </c>
      <c r="M1600" s="16" t="str">
        <f>TEXT(Table1[[#This Row],[DATE]],"mmm")</f>
        <v>Jun</v>
      </c>
      <c r="N1600" s="7">
        <f t="shared" si="74"/>
        <v>2022</v>
      </c>
      <c r="O1600" s="7">
        <f>IF(COUNTIF(B$4:$B1600,B1600)=1,1,0)</f>
        <v>1</v>
      </c>
      <c r="P1600" s="8" t="s">
        <v>2919</v>
      </c>
      <c r="Q1600" s="9"/>
    </row>
    <row r="1601" spans="1:17" x14ac:dyDescent="0.25">
      <c r="A1601" s="17">
        <v>44728</v>
      </c>
      <c r="B1601" s="11" t="s">
        <v>1332</v>
      </c>
      <c r="C1601" s="11" t="s">
        <v>2923</v>
      </c>
      <c r="D1601" s="7">
        <v>1</v>
      </c>
      <c r="E1601" s="12">
        <f t="shared" si="72"/>
        <v>2500</v>
      </c>
      <c r="F1601" s="13">
        <f t="shared" si="73"/>
        <v>2500</v>
      </c>
      <c r="G1601" s="14">
        <f>Data_input!$F1601*IF(Data_input!$E1601&lt;3000,70%,60%)</f>
        <v>1750</v>
      </c>
      <c r="H1601" s="14">
        <f>Data_input!$F1601*10%</f>
        <v>250</v>
      </c>
      <c r="I1601" s="14">
        <f>Data_input!$F1601*10%</f>
        <v>250</v>
      </c>
      <c r="J1601" s="14">
        <f>SUM(Table1[[#This Row],[COGS]:[OPERATIONAL COST]])</f>
        <v>2250</v>
      </c>
      <c r="K1601" s="14">
        <f>Data_input!$F1601-Data_input!$G1601-Data_input!$H1601-Data_input!$I1601</f>
        <v>250</v>
      </c>
      <c r="L1601" s="8" t="s">
        <v>2943</v>
      </c>
      <c r="M1601" s="16" t="str">
        <f>TEXT(Table1[[#This Row],[DATE]],"mmm")</f>
        <v>Jun</v>
      </c>
      <c r="N1601" s="7">
        <f t="shared" si="74"/>
        <v>2022</v>
      </c>
      <c r="O1601" s="7">
        <f>IF(COUNTIF(B$4:$B1601,B1601)=1,1,0)</f>
        <v>0</v>
      </c>
      <c r="P1601" s="8" t="s">
        <v>2919</v>
      </c>
      <c r="Q1601" s="9"/>
    </row>
    <row r="1602" spans="1:17" x14ac:dyDescent="0.25">
      <c r="A1602" s="17">
        <v>44728</v>
      </c>
      <c r="B1602" s="11" t="s">
        <v>1332</v>
      </c>
      <c r="C1602" s="11" t="s">
        <v>2930</v>
      </c>
      <c r="D1602" s="7">
        <v>2</v>
      </c>
      <c r="E1602" s="12">
        <f t="shared" si="72"/>
        <v>4000</v>
      </c>
      <c r="F1602" s="13">
        <f t="shared" si="73"/>
        <v>8000</v>
      </c>
      <c r="G1602" s="14">
        <f>Data_input!$F1602*IF(Data_input!$E1602&lt;3000,70%,60%)</f>
        <v>4800</v>
      </c>
      <c r="H1602" s="14">
        <f>Data_input!$F1602*10%</f>
        <v>800</v>
      </c>
      <c r="I1602" s="14">
        <f>Data_input!$F1602*10%</f>
        <v>800</v>
      </c>
      <c r="J1602" s="14">
        <f>SUM(Table1[[#This Row],[COGS]:[OPERATIONAL COST]])</f>
        <v>6400</v>
      </c>
      <c r="K1602" s="14">
        <f>Data_input!$F1602-Data_input!$G1602-Data_input!$H1602-Data_input!$I1602</f>
        <v>1600</v>
      </c>
      <c r="L1602" s="15" t="s">
        <v>2943</v>
      </c>
      <c r="M1602" s="16" t="str">
        <f>TEXT(Table1[[#This Row],[DATE]],"mmm")</f>
        <v>Jun</v>
      </c>
      <c r="N1602" s="7">
        <f t="shared" si="74"/>
        <v>2022</v>
      </c>
      <c r="O1602" s="7">
        <f>IF(COUNTIF(B$4:$B1602,B1602)=1,1,0)</f>
        <v>0</v>
      </c>
      <c r="P1602" s="8" t="s">
        <v>2919</v>
      </c>
      <c r="Q1602" s="9"/>
    </row>
    <row r="1603" spans="1:17" x14ac:dyDescent="0.25">
      <c r="A1603" s="17">
        <v>44729</v>
      </c>
      <c r="B1603" s="11" t="s">
        <v>1333</v>
      </c>
      <c r="C1603" s="11" t="s">
        <v>2924</v>
      </c>
      <c r="D1603" s="7">
        <v>4</v>
      </c>
      <c r="E1603" s="12">
        <f t="shared" si="72"/>
        <v>3500</v>
      </c>
      <c r="F1603" s="13">
        <f t="shared" si="73"/>
        <v>14000</v>
      </c>
      <c r="G1603" s="14">
        <f>Data_input!$F1603*IF(Data_input!$E1603&lt;3000,70%,60%)</f>
        <v>8400</v>
      </c>
      <c r="H1603" s="14">
        <f>Data_input!$F1603*10%</f>
        <v>1400</v>
      </c>
      <c r="I1603" s="14">
        <f>Data_input!$F1603*10%</f>
        <v>1400</v>
      </c>
      <c r="J1603" s="14">
        <f>SUM(Table1[[#This Row],[COGS]:[OPERATIONAL COST]])</f>
        <v>11200</v>
      </c>
      <c r="K1603" s="14">
        <f>Data_input!$F1603-Data_input!$G1603-Data_input!$H1603-Data_input!$I1603</f>
        <v>2800</v>
      </c>
      <c r="L1603" s="8" t="s">
        <v>2946</v>
      </c>
      <c r="M1603" s="16" t="str">
        <f>TEXT(Table1[[#This Row],[DATE]],"mmm")</f>
        <v>Jun</v>
      </c>
      <c r="N1603" s="7">
        <f t="shared" si="74"/>
        <v>2022</v>
      </c>
      <c r="O1603" s="7">
        <f>IF(COUNTIF(B$4:$B1603,B1603)=1,1,0)</f>
        <v>1</v>
      </c>
      <c r="P1603" s="8" t="s">
        <v>2919</v>
      </c>
      <c r="Q1603" s="9"/>
    </row>
    <row r="1604" spans="1:17" x14ac:dyDescent="0.25">
      <c r="A1604" s="17">
        <v>44729</v>
      </c>
      <c r="B1604" s="11" t="s">
        <v>1334</v>
      </c>
      <c r="C1604" s="11" t="s">
        <v>2925</v>
      </c>
      <c r="D1604" s="7">
        <v>5</v>
      </c>
      <c r="E1604" s="12">
        <f t="shared" ref="E1604:E1667" si="75">VLOOKUP(C1604,$R$4:$S$12,2,FALSE)</f>
        <v>1200</v>
      </c>
      <c r="F1604" s="13">
        <f t="shared" ref="F1604:F1667" si="76">D1604*E1604</f>
        <v>6000</v>
      </c>
      <c r="G1604" s="14">
        <f>Data_input!$F1604*IF(Data_input!$E1604&lt;3000,70%,60%)</f>
        <v>4200</v>
      </c>
      <c r="H1604" s="14">
        <f>Data_input!$F1604*10%</f>
        <v>600</v>
      </c>
      <c r="I1604" s="14">
        <f>Data_input!$F1604*10%</f>
        <v>600</v>
      </c>
      <c r="J1604" s="14">
        <f>SUM(Table1[[#This Row],[COGS]:[OPERATIONAL COST]])</f>
        <v>5400</v>
      </c>
      <c r="K1604" s="14">
        <f>Data_input!$F1604-Data_input!$G1604-Data_input!$H1604-Data_input!$I1604</f>
        <v>600</v>
      </c>
      <c r="L1604" s="15" t="s">
        <v>2947</v>
      </c>
      <c r="M1604" s="16" t="str">
        <f>TEXT(Table1[[#This Row],[DATE]],"mmm")</f>
        <v>Jun</v>
      </c>
      <c r="N1604" s="7">
        <f t="shared" ref="N1604:N1667" si="77">YEAR(A1604)</f>
        <v>2022</v>
      </c>
      <c r="O1604" s="7">
        <f>IF(COUNTIF(B$4:$B1604,B1604)=1,1,0)</f>
        <v>1</v>
      </c>
      <c r="P1604" s="8" t="s">
        <v>2918</v>
      </c>
      <c r="Q1604" s="9"/>
    </row>
    <row r="1605" spans="1:17" x14ac:dyDescent="0.25">
      <c r="A1605" s="17">
        <v>44729</v>
      </c>
      <c r="B1605" s="11" t="s">
        <v>1335</v>
      </c>
      <c r="C1605" s="11" t="s">
        <v>2926</v>
      </c>
      <c r="D1605" s="7">
        <v>8</v>
      </c>
      <c r="E1605" s="12">
        <f t="shared" si="75"/>
        <v>450</v>
      </c>
      <c r="F1605" s="13">
        <f t="shared" si="76"/>
        <v>3600</v>
      </c>
      <c r="G1605" s="14">
        <f>Data_input!$F1605*IF(Data_input!$E1605&lt;3000,70%,60%)</f>
        <v>2520</v>
      </c>
      <c r="H1605" s="14">
        <f>Data_input!$F1605*10%</f>
        <v>360</v>
      </c>
      <c r="I1605" s="14">
        <f>Data_input!$F1605*10%</f>
        <v>360</v>
      </c>
      <c r="J1605" s="14">
        <f>SUM(Table1[[#This Row],[COGS]:[OPERATIONAL COST]])</f>
        <v>3240</v>
      </c>
      <c r="K1605" s="14">
        <f>Data_input!$F1605-Data_input!$G1605-Data_input!$H1605-Data_input!$I1605</f>
        <v>360</v>
      </c>
      <c r="L1605" s="8" t="s">
        <v>2945</v>
      </c>
      <c r="M1605" s="16" t="str">
        <f>TEXT(Table1[[#This Row],[DATE]],"mmm")</f>
        <v>Jun</v>
      </c>
      <c r="N1605" s="7">
        <f t="shared" si="77"/>
        <v>2022</v>
      </c>
      <c r="O1605" s="7">
        <f>IF(COUNTIF(B$4:$B1605,B1605)=1,1,0)</f>
        <v>1</v>
      </c>
      <c r="P1605" s="8" t="s">
        <v>2918</v>
      </c>
      <c r="Q1605" s="9"/>
    </row>
    <row r="1606" spans="1:17" x14ac:dyDescent="0.25">
      <c r="A1606" s="17">
        <v>44729</v>
      </c>
      <c r="B1606" s="11" t="s">
        <v>1336</v>
      </c>
      <c r="C1606" s="11" t="s">
        <v>2920</v>
      </c>
      <c r="D1606" s="7">
        <v>2</v>
      </c>
      <c r="E1606" s="12">
        <f t="shared" si="75"/>
        <v>1000</v>
      </c>
      <c r="F1606" s="13">
        <f t="shared" si="76"/>
        <v>2000</v>
      </c>
      <c r="G1606" s="14">
        <f>Data_input!$F1606*IF(Data_input!$E1606&lt;3000,70%,60%)</f>
        <v>1400</v>
      </c>
      <c r="H1606" s="14">
        <f>Data_input!$F1606*10%</f>
        <v>200</v>
      </c>
      <c r="I1606" s="14">
        <f>Data_input!$F1606*10%</f>
        <v>200</v>
      </c>
      <c r="J1606" s="14">
        <f>SUM(Table1[[#This Row],[COGS]:[OPERATIONAL COST]])</f>
        <v>1800</v>
      </c>
      <c r="K1606" s="14">
        <f>Data_input!$F1606-Data_input!$G1606-Data_input!$H1606-Data_input!$I1606</f>
        <v>200</v>
      </c>
      <c r="L1606" s="15" t="s">
        <v>2943</v>
      </c>
      <c r="M1606" s="16" t="str">
        <f>TEXT(Table1[[#This Row],[DATE]],"mmm")</f>
        <v>Jun</v>
      </c>
      <c r="N1606" s="7">
        <f t="shared" si="77"/>
        <v>2022</v>
      </c>
      <c r="O1606" s="7">
        <f>IF(COUNTIF(B$4:$B1606,B1606)=1,1,0)</f>
        <v>1</v>
      </c>
      <c r="P1606" s="8" t="s">
        <v>2919</v>
      </c>
      <c r="Q1606" s="9"/>
    </row>
    <row r="1607" spans="1:17" x14ac:dyDescent="0.25">
      <c r="A1607" s="17">
        <v>44729</v>
      </c>
      <c r="B1607" s="11" t="s">
        <v>1337</v>
      </c>
      <c r="C1607" s="11" t="s">
        <v>2930</v>
      </c>
      <c r="D1607" s="7">
        <v>1</v>
      </c>
      <c r="E1607" s="12">
        <f t="shared" si="75"/>
        <v>4000</v>
      </c>
      <c r="F1607" s="13">
        <f t="shared" si="76"/>
        <v>4000</v>
      </c>
      <c r="G1607" s="14">
        <f>Data_input!$F1607*IF(Data_input!$E1607&lt;3000,70%,60%)</f>
        <v>2400</v>
      </c>
      <c r="H1607" s="14">
        <f>Data_input!$F1607*10%</f>
        <v>400</v>
      </c>
      <c r="I1607" s="14">
        <f>Data_input!$F1607*10%</f>
        <v>400</v>
      </c>
      <c r="J1607" s="14">
        <f>SUM(Table1[[#This Row],[COGS]:[OPERATIONAL COST]])</f>
        <v>3200</v>
      </c>
      <c r="K1607" s="14">
        <f>Data_input!$F1607-Data_input!$G1607-Data_input!$H1607-Data_input!$I1607</f>
        <v>800</v>
      </c>
      <c r="L1607" s="8" t="s">
        <v>2948</v>
      </c>
      <c r="M1607" s="16" t="str">
        <f>TEXT(Table1[[#This Row],[DATE]],"mmm")</f>
        <v>Jun</v>
      </c>
      <c r="N1607" s="7">
        <f t="shared" si="77"/>
        <v>2022</v>
      </c>
      <c r="O1607" s="7">
        <f>IF(COUNTIF(B$4:$B1607,B1607)=1,1,0)</f>
        <v>1</v>
      </c>
      <c r="P1607" s="8" t="s">
        <v>2919</v>
      </c>
      <c r="Q1607" s="9"/>
    </row>
    <row r="1608" spans="1:17" x14ac:dyDescent="0.25">
      <c r="A1608" s="17">
        <v>44729</v>
      </c>
      <c r="B1608" s="11" t="s">
        <v>1338</v>
      </c>
      <c r="C1608" s="11" t="s">
        <v>2923</v>
      </c>
      <c r="D1608" s="7">
        <v>7</v>
      </c>
      <c r="E1608" s="12">
        <f t="shared" si="75"/>
        <v>2500</v>
      </c>
      <c r="F1608" s="13">
        <f t="shared" si="76"/>
        <v>17500</v>
      </c>
      <c r="G1608" s="14">
        <f>Data_input!$F1608*IF(Data_input!$E1608&lt;3000,70%,60%)</f>
        <v>12250</v>
      </c>
      <c r="H1608" s="14">
        <f>Data_input!$F1608*10%</f>
        <v>1750</v>
      </c>
      <c r="I1608" s="14">
        <f>Data_input!$F1608*10%</f>
        <v>1750</v>
      </c>
      <c r="J1608" s="14">
        <f>SUM(Table1[[#This Row],[COGS]:[OPERATIONAL COST]])</f>
        <v>15750</v>
      </c>
      <c r="K1608" s="14">
        <f>Data_input!$F1608-Data_input!$G1608-Data_input!$H1608-Data_input!$I1608</f>
        <v>1750</v>
      </c>
      <c r="L1608" s="15" t="s">
        <v>2944</v>
      </c>
      <c r="M1608" s="16" t="str">
        <f>TEXT(Table1[[#This Row],[DATE]],"mmm")</f>
        <v>Jun</v>
      </c>
      <c r="N1608" s="7">
        <f t="shared" si="77"/>
        <v>2022</v>
      </c>
      <c r="O1608" s="7">
        <f>IF(COUNTIF(B$4:$B1608,B1608)=1,1,0)</f>
        <v>1</v>
      </c>
      <c r="P1608" s="8" t="s">
        <v>2919</v>
      </c>
      <c r="Q1608" s="9"/>
    </row>
    <row r="1609" spans="1:17" x14ac:dyDescent="0.25">
      <c r="A1609" s="17">
        <v>44729</v>
      </c>
      <c r="B1609" s="11" t="s">
        <v>1339</v>
      </c>
      <c r="C1609" s="11" t="s">
        <v>2924</v>
      </c>
      <c r="D1609" s="7">
        <v>8</v>
      </c>
      <c r="E1609" s="12">
        <f t="shared" si="75"/>
        <v>3500</v>
      </c>
      <c r="F1609" s="13">
        <f t="shared" si="76"/>
        <v>28000</v>
      </c>
      <c r="G1609" s="14">
        <f>Data_input!$F1609*IF(Data_input!$E1609&lt;3000,70%,60%)</f>
        <v>16800</v>
      </c>
      <c r="H1609" s="14">
        <f>Data_input!$F1609*10%</f>
        <v>2800</v>
      </c>
      <c r="I1609" s="14">
        <f>Data_input!$F1609*10%</f>
        <v>2800</v>
      </c>
      <c r="J1609" s="14">
        <f>SUM(Table1[[#This Row],[COGS]:[OPERATIONAL COST]])</f>
        <v>22400</v>
      </c>
      <c r="K1609" s="14">
        <f>Data_input!$F1609-Data_input!$G1609-Data_input!$H1609-Data_input!$I1609</f>
        <v>5600</v>
      </c>
      <c r="L1609" s="8" t="s">
        <v>2945</v>
      </c>
      <c r="M1609" s="16" t="str">
        <f>TEXT(Table1[[#This Row],[DATE]],"mmm")</f>
        <v>Jun</v>
      </c>
      <c r="N1609" s="7">
        <f t="shared" si="77"/>
        <v>2022</v>
      </c>
      <c r="O1609" s="7">
        <f>IF(COUNTIF(B$4:$B1609,B1609)=1,1,0)</f>
        <v>1</v>
      </c>
      <c r="P1609" s="8" t="s">
        <v>2919</v>
      </c>
      <c r="Q1609" s="9"/>
    </row>
    <row r="1610" spans="1:17" x14ac:dyDescent="0.25">
      <c r="A1610" s="17">
        <v>44729</v>
      </c>
      <c r="B1610" s="11" t="s">
        <v>1340</v>
      </c>
      <c r="C1610" s="11" t="s">
        <v>2928</v>
      </c>
      <c r="D1610" s="7">
        <v>1</v>
      </c>
      <c r="E1610" s="12">
        <f t="shared" si="75"/>
        <v>1000</v>
      </c>
      <c r="F1610" s="13">
        <f t="shared" si="76"/>
        <v>1000</v>
      </c>
      <c r="G1610" s="14">
        <f>Data_input!$F1610*IF(Data_input!$E1610&lt;3000,70%,60%)</f>
        <v>700</v>
      </c>
      <c r="H1610" s="14">
        <f>Data_input!$F1610*10%</f>
        <v>100</v>
      </c>
      <c r="I1610" s="14">
        <f>Data_input!$F1610*10%</f>
        <v>100</v>
      </c>
      <c r="J1610" s="14">
        <f>SUM(Table1[[#This Row],[COGS]:[OPERATIONAL COST]])</f>
        <v>900</v>
      </c>
      <c r="K1610" s="14">
        <f>Data_input!$F1610-Data_input!$G1610-Data_input!$H1610-Data_input!$I1610</f>
        <v>100</v>
      </c>
      <c r="L1610" s="15" t="s">
        <v>2943</v>
      </c>
      <c r="M1610" s="16" t="str">
        <f>TEXT(Table1[[#This Row],[DATE]],"mmm")</f>
        <v>Jun</v>
      </c>
      <c r="N1610" s="7">
        <f t="shared" si="77"/>
        <v>2022</v>
      </c>
      <c r="O1610" s="7">
        <f>IF(COUNTIF(B$4:$B1610,B1610)=1,1,0)</f>
        <v>1</v>
      </c>
      <c r="P1610" s="8" t="s">
        <v>2919</v>
      </c>
      <c r="Q1610" s="9"/>
    </row>
    <row r="1611" spans="1:17" x14ac:dyDescent="0.25">
      <c r="A1611" s="17">
        <v>44730</v>
      </c>
      <c r="B1611" s="11" t="s">
        <v>1341</v>
      </c>
      <c r="C1611" s="11" t="s">
        <v>2926</v>
      </c>
      <c r="D1611" s="7">
        <v>2</v>
      </c>
      <c r="E1611" s="12">
        <f t="shared" si="75"/>
        <v>450</v>
      </c>
      <c r="F1611" s="13">
        <f t="shared" si="76"/>
        <v>900</v>
      </c>
      <c r="G1611" s="14">
        <f>Data_input!$F1611*IF(Data_input!$E1611&lt;3000,70%,60%)</f>
        <v>630</v>
      </c>
      <c r="H1611" s="14">
        <f>Data_input!$F1611*10%</f>
        <v>90</v>
      </c>
      <c r="I1611" s="14">
        <f>Data_input!$F1611*10%</f>
        <v>90</v>
      </c>
      <c r="J1611" s="14">
        <f>SUM(Table1[[#This Row],[COGS]:[OPERATIONAL COST]])</f>
        <v>810</v>
      </c>
      <c r="K1611" s="14">
        <f>Data_input!$F1611-Data_input!$G1611-Data_input!$H1611-Data_input!$I1611</f>
        <v>90</v>
      </c>
      <c r="L1611" s="8" t="s">
        <v>2948</v>
      </c>
      <c r="M1611" s="16" t="str">
        <f>TEXT(Table1[[#This Row],[DATE]],"mmm")</f>
        <v>Jun</v>
      </c>
      <c r="N1611" s="7">
        <f t="shared" si="77"/>
        <v>2022</v>
      </c>
      <c r="O1611" s="7">
        <f>IF(COUNTIF(B$4:$B1611,B1611)=1,1,0)</f>
        <v>1</v>
      </c>
      <c r="P1611" s="8" t="s">
        <v>2919</v>
      </c>
      <c r="Q1611" s="9"/>
    </row>
    <row r="1612" spans="1:17" x14ac:dyDescent="0.25">
      <c r="A1612" s="17">
        <v>44730</v>
      </c>
      <c r="B1612" s="11" t="s">
        <v>1342</v>
      </c>
      <c r="C1612" s="11" t="s">
        <v>2927</v>
      </c>
      <c r="D1612" s="7">
        <v>4</v>
      </c>
      <c r="E1612" s="12">
        <f t="shared" si="75"/>
        <v>500</v>
      </c>
      <c r="F1612" s="13">
        <f t="shared" si="76"/>
        <v>2000</v>
      </c>
      <c r="G1612" s="14">
        <f>Data_input!$F1612*IF(Data_input!$E1612&lt;3000,70%,60%)</f>
        <v>1400</v>
      </c>
      <c r="H1612" s="14">
        <f>Data_input!$F1612*10%</f>
        <v>200</v>
      </c>
      <c r="I1612" s="14">
        <f>Data_input!$F1612*10%</f>
        <v>200</v>
      </c>
      <c r="J1612" s="14">
        <f>SUM(Table1[[#This Row],[COGS]:[OPERATIONAL COST]])</f>
        <v>1800</v>
      </c>
      <c r="K1612" s="14">
        <f>Data_input!$F1612-Data_input!$G1612-Data_input!$H1612-Data_input!$I1612</f>
        <v>200</v>
      </c>
      <c r="L1612" s="15" t="s">
        <v>2944</v>
      </c>
      <c r="M1612" s="16" t="str">
        <f>TEXT(Table1[[#This Row],[DATE]],"mmm")</f>
        <v>Jun</v>
      </c>
      <c r="N1612" s="7">
        <f t="shared" si="77"/>
        <v>2022</v>
      </c>
      <c r="O1612" s="7">
        <f>IF(COUNTIF(B$4:$B1612,B1612)=1,1,0)</f>
        <v>1</v>
      </c>
      <c r="P1612" s="8" t="s">
        <v>2919</v>
      </c>
      <c r="Q1612" s="9"/>
    </row>
    <row r="1613" spans="1:17" x14ac:dyDescent="0.25">
      <c r="A1613" s="17">
        <v>44730</v>
      </c>
      <c r="B1613" s="11" t="s">
        <v>1343</v>
      </c>
      <c r="C1613" s="11" t="s">
        <v>2927</v>
      </c>
      <c r="D1613" s="7">
        <v>6</v>
      </c>
      <c r="E1613" s="12">
        <f t="shared" si="75"/>
        <v>500</v>
      </c>
      <c r="F1613" s="13">
        <f t="shared" si="76"/>
        <v>3000</v>
      </c>
      <c r="G1613" s="14">
        <f>Data_input!$F1613*IF(Data_input!$E1613&lt;3000,70%,60%)</f>
        <v>2100</v>
      </c>
      <c r="H1613" s="14">
        <f>Data_input!$F1613*10%</f>
        <v>300</v>
      </c>
      <c r="I1613" s="14">
        <f>Data_input!$F1613*10%</f>
        <v>300</v>
      </c>
      <c r="J1613" s="14">
        <f>SUM(Table1[[#This Row],[COGS]:[OPERATIONAL COST]])</f>
        <v>2700</v>
      </c>
      <c r="K1613" s="14">
        <f>Data_input!$F1613-Data_input!$G1613-Data_input!$H1613-Data_input!$I1613</f>
        <v>300</v>
      </c>
      <c r="L1613" s="8" t="s">
        <v>2945</v>
      </c>
      <c r="M1613" s="16" t="str">
        <f>TEXT(Table1[[#This Row],[DATE]],"mmm")</f>
        <v>Jun</v>
      </c>
      <c r="N1613" s="7">
        <f t="shared" si="77"/>
        <v>2022</v>
      </c>
      <c r="O1613" s="7">
        <f>IF(COUNTIF(B$4:$B1613,B1613)=1,1,0)</f>
        <v>1</v>
      </c>
      <c r="P1613" s="8" t="s">
        <v>2919</v>
      </c>
      <c r="Q1613" s="9"/>
    </row>
    <row r="1614" spans="1:17" x14ac:dyDescent="0.25">
      <c r="A1614" s="17">
        <v>44730</v>
      </c>
      <c r="B1614" s="11" t="s">
        <v>1344</v>
      </c>
      <c r="C1614" s="11" t="s">
        <v>2920</v>
      </c>
      <c r="D1614" s="7">
        <v>7</v>
      </c>
      <c r="E1614" s="12">
        <f t="shared" si="75"/>
        <v>1000</v>
      </c>
      <c r="F1614" s="13">
        <f t="shared" si="76"/>
        <v>7000</v>
      </c>
      <c r="G1614" s="14">
        <f>Data_input!$F1614*IF(Data_input!$E1614&lt;3000,70%,60%)</f>
        <v>4900</v>
      </c>
      <c r="H1614" s="14">
        <f>Data_input!$F1614*10%</f>
        <v>700</v>
      </c>
      <c r="I1614" s="14">
        <f>Data_input!$F1614*10%</f>
        <v>700</v>
      </c>
      <c r="J1614" s="14">
        <f>SUM(Table1[[#This Row],[COGS]:[OPERATIONAL COST]])</f>
        <v>6300</v>
      </c>
      <c r="K1614" s="14">
        <f>Data_input!$F1614-Data_input!$G1614-Data_input!$H1614-Data_input!$I1614</f>
        <v>700</v>
      </c>
      <c r="L1614" s="15" t="s">
        <v>2943</v>
      </c>
      <c r="M1614" s="16" t="str">
        <f>TEXT(Table1[[#This Row],[DATE]],"mmm")</f>
        <v>Jun</v>
      </c>
      <c r="N1614" s="7">
        <f t="shared" si="77"/>
        <v>2022</v>
      </c>
      <c r="O1614" s="7">
        <f>IF(COUNTIF(B$4:$B1614,B1614)=1,1,0)</f>
        <v>1</v>
      </c>
      <c r="P1614" s="8" t="s">
        <v>2919</v>
      </c>
      <c r="Q1614" s="9"/>
    </row>
    <row r="1615" spans="1:17" x14ac:dyDescent="0.25">
      <c r="A1615" s="17">
        <v>44730</v>
      </c>
      <c r="B1615" s="11" t="s">
        <v>1345</v>
      </c>
      <c r="C1615" s="11" t="s">
        <v>2924</v>
      </c>
      <c r="D1615" s="7">
        <v>4</v>
      </c>
      <c r="E1615" s="12">
        <f t="shared" si="75"/>
        <v>3500</v>
      </c>
      <c r="F1615" s="13">
        <f t="shared" si="76"/>
        <v>14000</v>
      </c>
      <c r="G1615" s="14">
        <f>Data_input!$F1615*IF(Data_input!$E1615&lt;3000,70%,60%)</f>
        <v>8400</v>
      </c>
      <c r="H1615" s="14">
        <f>Data_input!$F1615*10%</f>
        <v>1400</v>
      </c>
      <c r="I1615" s="14">
        <f>Data_input!$F1615*10%</f>
        <v>1400</v>
      </c>
      <c r="J1615" s="14">
        <f>SUM(Table1[[#This Row],[COGS]:[OPERATIONAL COST]])</f>
        <v>11200</v>
      </c>
      <c r="K1615" s="14">
        <f>Data_input!$F1615-Data_input!$G1615-Data_input!$H1615-Data_input!$I1615</f>
        <v>2800</v>
      </c>
      <c r="L1615" s="8" t="s">
        <v>2948</v>
      </c>
      <c r="M1615" s="16" t="str">
        <f>TEXT(Table1[[#This Row],[DATE]],"mmm")</f>
        <v>Jun</v>
      </c>
      <c r="N1615" s="7">
        <f t="shared" si="77"/>
        <v>2022</v>
      </c>
      <c r="O1615" s="7">
        <f>IF(COUNTIF(B$4:$B1615,B1615)=1,1,0)</f>
        <v>1</v>
      </c>
      <c r="P1615" s="8" t="s">
        <v>2918</v>
      </c>
      <c r="Q1615" s="9"/>
    </row>
    <row r="1616" spans="1:17" x14ac:dyDescent="0.25">
      <c r="A1616" s="17">
        <v>44730</v>
      </c>
      <c r="B1616" s="11" t="s">
        <v>1346</v>
      </c>
      <c r="C1616" s="11" t="s">
        <v>2923</v>
      </c>
      <c r="D1616" s="7">
        <v>1</v>
      </c>
      <c r="E1616" s="12">
        <f t="shared" si="75"/>
        <v>2500</v>
      </c>
      <c r="F1616" s="13">
        <f t="shared" si="76"/>
        <v>2500</v>
      </c>
      <c r="G1616" s="14">
        <f>Data_input!$F1616*IF(Data_input!$E1616&lt;3000,70%,60%)</f>
        <v>1750</v>
      </c>
      <c r="H1616" s="14">
        <f>Data_input!$F1616*10%</f>
        <v>250</v>
      </c>
      <c r="I1616" s="14">
        <f>Data_input!$F1616*10%</f>
        <v>250</v>
      </c>
      <c r="J1616" s="14">
        <f>SUM(Table1[[#This Row],[COGS]:[OPERATIONAL COST]])</f>
        <v>2250</v>
      </c>
      <c r="K1616" s="14">
        <f>Data_input!$F1616-Data_input!$G1616-Data_input!$H1616-Data_input!$I1616</f>
        <v>250</v>
      </c>
      <c r="L1616" s="15" t="s">
        <v>2944</v>
      </c>
      <c r="M1616" s="16" t="str">
        <f>TEXT(Table1[[#This Row],[DATE]],"mmm")</f>
        <v>Jun</v>
      </c>
      <c r="N1616" s="7">
        <f t="shared" si="77"/>
        <v>2022</v>
      </c>
      <c r="O1616" s="7">
        <f>IF(COUNTIF(B$4:$B1616,B1616)=1,1,0)</f>
        <v>1</v>
      </c>
      <c r="P1616" s="8" t="s">
        <v>2919</v>
      </c>
      <c r="Q1616" s="9"/>
    </row>
    <row r="1617" spans="1:17" x14ac:dyDescent="0.25">
      <c r="A1617" s="17">
        <v>44730</v>
      </c>
      <c r="B1617" s="11" t="s">
        <v>1347</v>
      </c>
      <c r="C1617" s="11" t="s">
        <v>2929</v>
      </c>
      <c r="D1617" s="7">
        <v>2</v>
      </c>
      <c r="E1617" s="12">
        <f t="shared" si="75"/>
        <v>3200</v>
      </c>
      <c r="F1617" s="13">
        <f t="shared" si="76"/>
        <v>6400</v>
      </c>
      <c r="G1617" s="14">
        <f>Data_input!$F1617*IF(Data_input!$E1617&lt;3000,70%,60%)</f>
        <v>3840</v>
      </c>
      <c r="H1617" s="14">
        <f>Data_input!$F1617*10%</f>
        <v>640</v>
      </c>
      <c r="I1617" s="14">
        <f>Data_input!$F1617*10%</f>
        <v>640</v>
      </c>
      <c r="J1617" s="14">
        <f>SUM(Table1[[#This Row],[COGS]:[OPERATIONAL COST]])</f>
        <v>5120</v>
      </c>
      <c r="K1617" s="14">
        <f>Data_input!$F1617-Data_input!$G1617-Data_input!$H1617-Data_input!$I1617</f>
        <v>1280</v>
      </c>
      <c r="L1617" s="8" t="s">
        <v>2946</v>
      </c>
      <c r="M1617" s="16" t="str">
        <f>TEXT(Table1[[#This Row],[DATE]],"mmm")</f>
        <v>Jun</v>
      </c>
      <c r="N1617" s="7">
        <f t="shared" si="77"/>
        <v>2022</v>
      </c>
      <c r="O1617" s="7">
        <f>IF(COUNTIF(B$4:$B1617,B1617)=1,1,0)</f>
        <v>1</v>
      </c>
      <c r="P1617" s="8" t="s">
        <v>2919</v>
      </c>
      <c r="Q1617" s="9"/>
    </row>
    <row r="1618" spans="1:17" x14ac:dyDescent="0.25">
      <c r="A1618" s="17">
        <v>44730</v>
      </c>
      <c r="B1618" s="11" t="s">
        <v>1348</v>
      </c>
      <c r="C1618" s="11" t="s">
        <v>2929</v>
      </c>
      <c r="D1618" s="7">
        <v>1</v>
      </c>
      <c r="E1618" s="12">
        <f t="shared" si="75"/>
        <v>3200</v>
      </c>
      <c r="F1618" s="13">
        <f t="shared" si="76"/>
        <v>3200</v>
      </c>
      <c r="G1618" s="14">
        <f>Data_input!$F1618*IF(Data_input!$E1618&lt;3000,70%,60%)</f>
        <v>1920</v>
      </c>
      <c r="H1618" s="14">
        <f>Data_input!$F1618*10%</f>
        <v>320</v>
      </c>
      <c r="I1618" s="14">
        <f>Data_input!$F1618*10%</f>
        <v>320</v>
      </c>
      <c r="J1618" s="14">
        <f>SUM(Table1[[#This Row],[COGS]:[OPERATIONAL COST]])</f>
        <v>2560</v>
      </c>
      <c r="K1618" s="14">
        <f>Data_input!$F1618-Data_input!$G1618-Data_input!$H1618-Data_input!$I1618</f>
        <v>640</v>
      </c>
      <c r="L1618" s="15" t="s">
        <v>2943</v>
      </c>
      <c r="M1618" s="16" t="str">
        <f>TEXT(Table1[[#This Row],[DATE]],"mmm")</f>
        <v>Jun</v>
      </c>
      <c r="N1618" s="7">
        <f t="shared" si="77"/>
        <v>2022</v>
      </c>
      <c r="O1618" s="7">
        <f>IF(COUNTIF(B$4:$B1618,B1618)=1,1,0)</f>
        <v>1</v>
      </c>
      <c r="P1618" s="8" t="s">
        <v>2919</v>
      </c>
      <c r="Q1618" s="9"/>
    </row>
    <row r="1619" spans="1:17" x14ac:dyDescent="0.25">
      <c r="A1619" s="17">
        <v>44730</v>
      </c>
      <c r="B1619" s="11" t="s">
        <v>1348</v>
      </c>
      <c r="C1619" s="11" t="s">
        <v>2924</v>
      </c>
      <c r="D1619" s="7">
        <v>1</v>
      </c>
      <c r="E1619" s="12">
        <f t="shared" si="75"/>
        <v>3500</v>
      </c>
      <c r="F1619" s="13">
        <f t="shared" si="76"/>
        <v>3500</v>
      </c>
      <c r="G1619" s="14">
        <f>Data_input!$F1619*IF(Data_input!$E1619&lt;3000,70%,60%)</f>
        <v>2100</v>
      </c>
      <c r="H1619" s="14">
        <f>Data_input!$F1619*10%</f>
        <v>350</v>
      </c>
      <c r="I1619" s="14">
        <f>Data_input!$F1619*10%</f>
        <v>350</v>
      </c>
      <c r="J1619" s="14">
        <f>SUM(Table1[[#This Row],[COGS]:[OPERATIONAL COST]])</f>
        <v>2800</v>
      </c>
      <c r="K1619" s="14">
        <f>Data_input!$F1619-Data_input!$G1619-Data_input!$H1619-Data_input!$I1619</f>
        <v>700</v>
      </c>
      <c r="L1619" s="8" t="s">
        <v>2943</v>
      </c>
      <c r="M1619" s="16" t="str">
        <f>TEXT(Table1[[#This Row],[DATE]],"mmm")</f>
        <v>Jun</v>
      </c>
      <c r="N1619" s="7">
        <f t="shared" si="77"/>
        <v>2022</v>
      </c>
      <c r="O1619" s="7">
        <f>IF(COUNTIF(B$4:$B1619,B1619)=1,1,0)</f>
        <v>0</v>
      </c>
      <c r="P1619" s="8" t="s">
        <v>2919</v>
      </c>
      <c r="Q1619" s="9"/>
    </row>
    <row r="1620" spans="1:17" x14ac:dyDescent="0.25">
      <c r="A1620" s="17">
        <v>44730</v>
      </c>
      <c r="B1620" s="11" t="s">
        <v>1348</v>
      </c>
      <c r="C1620" s="11" t="s">
        <v>2927</v>
      </c>
      <c r="D1620" s="7">
        <v>1</v>
      </c>
      <c r="E1620" s="12">
        <f t="shared" si="75"/>
        <v>500</v>
      </c>
      <c r="F1620" s="13">
        <f t="shared" si="76"/>
        <v>500</v>
      </c>
      <c r="G1620" s="14">
        <f>Data_input!$F1620*IF(Data_input!$E1620&lt;3000,70%,60%)</f>
        <v>350</v>
      </c>
      <c r="H1620" s="14">
        <f>Data_input!$F1620*10%</f>
        <v>50</v>
      </c>
      <c r="I1620" s="14">
        <f>Data_input!$F1620*10%</f>
        <v>50</v>
      </c>
      <c r="J1620" s="14">
        <f>SUM(Table1[[#This Row],[COGS]:[OPERATIONAL COST]])</f>
        <v>450</v>
      </c>
      <c r="K1620" s="14">
        <f>Data_input!$F1620-Data_input!$G1620-Data_input!$H1620-Data_input!$I1620</f>
        <v>50</v>
      </c>
      <c r="L1620" s="15" t="s">
        <v>2943</v>
      </c>
      <c r="M1620" s="16" t="str">
        <f>TEXT(Table1[[#This Row],[DATE]],"mmm")</f>
        <v>Jun</v>
      </c>
      <c r="N1620" s="7">
        <f t="shared" si="77"/>
        <v>2022</v>
      </c>
      <c r="O1620" s="7">
        <f>IF(COUNTIF(B$4:$B1620,B1620)=1,1,0)</f>
        <v>0</v>
      </c>
      <c r="P1620" s="8" t="s">
        <v>2919</v>
      </c>
      <c r="Q1620" s="9"/>
    </row>
    <row r="1621" spans="1:17" x14ac:dyDescent="0.25">
      <c r="A1621" s="17">
        <v>44731</v>
      </c>
      <c r="B1621" s="11" t="s">
        <v>1349</v>
      </c>
      <c r="C1621" s="11" t="s">
        <v>2923</v>
      </c>
      <c r="D1621" s="7">
        <v>1</v>
      </c>
      <c r="E1621" s="12">
        <f t="shared" si="75"/>
        <v>2500</v>
      </c>
      <c r="F1621" s="13">
        <f t="shared" si="76"/>
        <v>2500</v>
      </c>
      <c r="G1621" s="14">
        <f>Data_input!$F1621*IF(Data_input!$E1621&lt;3000,70%,60%)</f>
        <v>1750</v>
      </c>
      <c r="H1621" s="14">
        <f>Data_input!$F1621*10%</f>
        <v>250</v>
      </c>
      <c r="I1621" s="14">
        <f>Data_input!$F1621*10%</f>
        <v>250</v>
      </c>
      <c r="J1621" s="14">
        <f>SUM(Table1[[#This Row],[COGS]:[OPERATIONAL COST]])</f>
        <v>2250</v>
      </c>
      <c r="K1621" s="14">
        <f>Data_input!$F1621-Data_input!$G1621-Data_input!$H1621-Data_input!$I1621</f>
        <v>250</v>
      </c>
      <c r="L1621" s="8" t="s">
        <v>2948</v>
      </c>
      <c r="M1621" s="16" t="str">
        <f>TEXT(Table1[[#This Row],[DATE]],"mmm")</f>
        <v>Jun</v>
      </c>
      <c r="N1621" s="7">
        <f t="shared" si="77"/>
        <v>2022</v>
      </c>
      <c r="O1621" s="7">
        <f>IF(COUNTIF(B$4:$B1621,B1621)=1,1,0)</f>
        <v>1</v>
      </c>
      <c r="P1621" s="8" t="s">
        <v>2918</v>
      </c>
      <c r="Q1621" s="9"/>
    </row>
    <row r="1622" spans="1:17" x14ac:dyDescent="0.25">
      <c r="A1622" s="17">
        <v>44731</v>
      </c>
      <c r="B1622" s="11" t="s">
        <v>1350</v>
      </c>
      <c r="C1622" s="11" t="s">
        <v>2925</v>
      </c>
      <c r="D1622" s="7">
        <v>1</v>
      </c>
      <c r="E1622" s="12">
        <f t="shared" si="75"/>
        <v>1200</v>
      </c>
      <c r="F1622" s="13">
        <f t="shared" si="76"/>
        <v>1200</v>
      </c>
      <c r="G1622" s="14">
        <f>Data_input!$F1622*IF(Data_input!$E1622&lt;3000,70%,60%)</f>
        <v>840</v>
      </c>
      <c r="H1622" s="14">
        <f>Data_input!$F1622*10%</f>
        <v>120</v>
      </c>
      <c r="I1622" s="14">
        <f>Data_input!$F1622*10%</f>
        <v>120</v>
      </c>
      <c r="J1622" s="14">
        <f>SUM(Table1[[#This Row],[COGS]:[OPERATIONAL COST]])</f>
        <v>1080</v>
      </c>
      <c r="K1622" s="14">
        <f>Data_input!$F1622-Data_input!$G1622-Data_input!$H1622-Data_input!$I1622</f>
        <v>120</v>
      </c>
      <c r="L1622" s="15" t="s">
        <v>2944</v>
      </c>
      <c r="M1622" s="16" t="str">
        <f>TEXT(Table1[[#This Row],[DATE]],"mmm")</f>
        <v>Jun</v>
      </c>
      <c r="N1622" s="7">
        <f t="shared" si="77"/>
        <v>2022</v>
      </c>
      <c r="O1622" s="7">
        <f>IF(COUNTIF(B$4:$B1622,B1622)=1,1,0)</f>
        <v>1</v>
      </c>
      <c r="P1622" s="8" t="s">
        <v>2918</v>
      </c>
      <c r="Q1622" s="9"/>
    </row>
    <row r="1623" spans="1:17" x14ac:dyDescent="0.25">
      <c r="A1623" s="17">
        <v>44731</v>
      </c>
      <c r="B1623" s="11" t="s">
        <v>1351</v>
      </c>
      <c r="C1623" s="11" t="s">
        <v>2920</v>
      </c>
      <c r="D1623" s="7">
        <v>3</v>
      </c>
      <c r="E1623" s="12">
        <f t="shared" si="75"/>
        <v>1000</v>
      </c>
      <c r="F1623" s="13">
        <f t="shared" si="76"/>
        <v>3000</v>
      </c>
      <c r="G1623" s="14">
        <f>Data_input!$F1623*IF(Data_input!$E1623&lt;3000,70%,60%)</f>
        <v>2100</v>
      </c>
      <c r="H1623" s="14">
        <f>Data_input!$F1623*10%</f>
        <v>300</v>
      </c>
      <c r="I1623" s="14">
        <f>Data_input!$F1623*10%</f>
        <v>300</v>
      </c>
      <c r="J1623" s="14">
        <f>SUM(Table1[[#This Row],[COGS]:[OPERATIONAL COST]])</f>
        <v>2700</v>
      </c>
      <c r="K1623" s="14">
        <f>Data_input!$F1623-Data_input!$G1623-Data_input!$H1623-Data_input!$I1623</f>
        <v>300</v>
      </c>
      <c r="L1623" s="8" t="s">
        <v>2946</v>
      </c>
      <c r="M1623" s="16" t="str">
        <f>TEXT(Table1[[#This Row],[DATE]],"mmm")</f>
        <v>Jun</v>
      </c>
      <c r="N1623" s="7">
        <f t="shared" si="77"/>
        <v>2022</v>
      </c>
      <c r="O1623" s="7">
        <f>IF(COUNTIF(B$4:$B1623,B1623)=1,1,0)</f>
        <v>1</v>
      </c>
      <c r="P1623" s="8" t="s">
        <v>2919</v>
      </c>
      <c r="Q1623" s="9"/>
    </row>
    <row r="1624" spans="1:17" x14ac:dyDescent="0.25">
      <c r="A1624" s="17">
        <v>44731</v>
      </c>
      <c r="B1624" s="11" t="s">
        <v>1352</v>
      </c>
      <c r="C1624" s="11" t="s">
        <v>2930</v>
      </c>
      <c r="D1624" s="7">
        <v>4</v>
      </c>
      <c r="E1624" s="12">
        <f t="shared" si="75"/>
        <v>4000</v>
      </c>
      <c r="F1624" s="13">
        <f t="shared" si="76"/>
        <v>16000</v>
      </c>
      <c r="G1624" s="14">
        <f>Data_input!$F1624*IF(Data_input!$E1624&lt;3000,70%,60%)</f>
        <v>9600</v>
      </c>
      <c r="H1624" s="14">
        <f>Data_input!$F1624*10%</f>
        <v>1600</v>
      </c>
      <c r="I1624" s="14">
        <f>Data_input!$F1624*10%</f>
        <v>1600</v>
      </c>
      <c r="J1624" s="14">
        <f>SUM(Table1[[#This Row],[COGS]:[OPERATIONAL COST]])</f>
        <v>12800</v>
      </c>
      <c r="K1624" s="14">
        <f>Data_input!$F1624-Data_input!$G1624-Data_input!$H1624-Data_input!$I1624</f>
        <v>3200</v>
      </c>
      <c r="L1624" s="15" t="s">
        <v>2947</v>
      </c>
      <c r="M1624" s="16" t="str">
        <f>TEXT(Table1[[#This Row],[DATE]],"mmm")</f>
        <v>Jun</v>
      </c>
      <c r="N1624" s="7">
        <f t="shared" si="77"/>
        <v>2022</v>
      </c>
      <c r="O1624" s="7">
        <f>IF(COUNTIF(B$4:$B1624,B1624)=1,1,0)</f>
        <v>1</v>
      </c>
      <c r="P1624" s="8" t="s">
        <v>2918</v>
      </c>
      <c r="Q1624" s="9"/>
    </row>
    <row r="1625" spans="1:17" x14ac:dyDescent="0.25">
      <c r="A1625" s="17">
        <v>44731</v>
      </c>
      <c r="B1625" s="11" t="s">
        <v>1353</v>
      </c>
      <c r="C1625" s="11" t="s">
        <v>2920</v>
      </c>
      <c r="D1625" s="7">
        <v>1</v>
      </c>
      <c r="E1625" s="12">
        <f t="shared" si="75"/>
        <v>1000</v>
      </c>
      <c r="F1625" s="13">
        <f t="shared" si="76"/>
        <v>1000</v>
      </c>
      <c r="G1625" s="14">
        <f>Data_input!$F1625*IF(Data_input!$E1625&lt;3000,70%,60%)</f>
        <v>700</v>
      </c>
      <c r="H1625" s="14">
        <f>Data_input!$F1625*10%</f>
        <v>100</v>
      </c>
      <c r="I1625" s="14">
        <f>Data_input!$F1625*10%</f>
        <v>100</v>
      </c>
      <c r="J1625" s="14">
        <f>SUM(Table1[[#This Row],[COGS]:[OPERATIONAL COST]])</f>
        <v>900</v>
      </c>
      <c r="K1625" s="14">
        <f>Data_input!$F1625-Data_input!$G1625-Data_input!$H1625-Data_input!$I1625</f>
        <v>100</v>
      </c>
      <c r="L1625" s="8" t="s">
        <v>2946</v>
      </c>
      <c r="M1625" s="16" t="str">
        <f>TEXT(Table1[[#This Row],[DATE]],"mmm")</f>
        <v>Jun</v>
      </c>
      <c r="N1625" s="7">
        <f t="shared" si="77"/>
        <v>2022</v>
      </c>
      <c r="O1625" s="7">
        <f>IF(COUNTIF(B$4:$B1625,B1625)=1,1,0)</f>
        <v>1</v>
      </c>
      <c r="P1625" s="8" t="s">
        <v>2918</v>
      </c>
      <c r="Q1625" s="9"/>
    </row>
    <row r="1626" spans="1:17" x14ac:dyDescent="0.25">
      <c r="A1626" s="17">
        <v>44731</v>
      </c>
      <c r="B1626" s="11" t="s">
        <v>1354</v>
      </c>
      <c r="C1626" s="11" t="s">
        <v>2923</v>
      </c>
      <c r="D1626" s="7">
        <v>2</v>
      </c>
      <c r="E1626" s="12">
        <f t="shared" si="75"/>
        <v>2500</v>
      </c>
      <c r="F1626" s="13">
        <f t="shared" si="76"/>
        <v>5000</v>
      </c>
      <c r="G1626" s="14">
        <f>Data_input!$F1626*IF(Data_input!$E1626&lt;3000,70%,60%)</f>
        <v>3500</v>
      </c>
      <c r="H1626" s="14">
        <f>Data_input!$F1626*10%</f>
        <v>500</v>
      </c>
      <c r="I1626" s="14">
        <f>Data_input!$F1626*10%</f>
        <v>500</v>
      </c>
      <c r="J1626" s="14">
        <f>SUM(Table1[[#This Row],[COGS]:[OPERATIONAL COST]])</f>
        <v>4500</v>
      </c>
      <c r="K1626" s="14">
        <f>Data_input!$F1626-Data_input!$G1626-Data_input!$H1626-Data_input!$I1626</f>
        <v>500</v>
      </c>
      <c r="L1626" s="15" t="s">
        <v>2947</v>
      </c>
      <c r="M1626" s="16" t="str">
        <f>TEXT(Table1[[#This Row],[DATE]],"mmm")</f>
        <v>Jun</v>
      </c>
      <c r="N1626" s="7">
        <f t="shared" si="77"/>
        <v>2022</v>
      </c>
      <c r="O1626" s="7">
        <f>IF(COUNTIF(B$4:$B1626,B1626)=1,1,0)</f>
        <v>1</v>
      </c>
      <c r="P1626" s="8" t="s">
        <v>2919</v>
      </c>
      <c r="Q1626" s="9"/>
    </row>
    <row r="1627" spans="1:17" x14ac:dyDescent="0.25">
      <c r="A1627" s="17">
        <v>44731</v>
      </c>
      <c r="B1627" s="11" t="s">
        <v>1355</v>
      </c>
      <c r="C1627" s="11" t="s">
        <v>2924</v>
      </c>
      <c r="D1627" s="7">
        <v>1</v>
      </c>
      <c r="E1627" s="12">
        <f t="shared" si="75"/>
        <v>3500</v>
      </c>
      <c r="F1627" s="13">
        <f t="shared" si="76"/>
        <v>3500</v>
      </c>
      <c r="G1627" s="14">
        <f>Data_input!$F1627*IF(Data_input!$E1627&lt;3000,70%,60%)</f>
        <v>2100</v>
      </c>
      <c r="H1627" s="14">
        <f>Data_input!$F1627*10%</f>
        <v>350</v>
      </c>
      <c r="I1627" s="14">
        <f>Data_input!$F1627*10%</f>
        <v>350</v>
      </c>
      <c r="J1627" s="14">
        <f>SUM(Table1[[#This Row],[COGS]:[OPERATIONAL COST]])</f>
        <v>2800</v>
      </c>
      <c r="K1627" s="14">
        <f>Data_input!$F1627-Data_input!$G1627-Data_input!$H1627-Data_input!$I1627</f>
        <v>700</v>
      </c>
      <c r="L1627" s="8" t="s">
        <v>2945</v>
      </c>
      <c r="M1627" s="16" t="str">
        <f>TEXT(Table1[[#This Row],[DATE]],"mmm")</f>
        <v>Jun</v>
      </c>
      <c r="N1627" s="7">
        <f t="shared" si="77"/>
        <v>2022</v>
      </c>
      <c r="O1627" s="7">
        <f>IF(COUNTIF(B$4:$B1627,B1627)=1,1,0)</f>
        <v>1</v>
      </c>
      <c r="P1627" s="8" t="s">
        <v>2918</v>
      </c>
      <c r="Q1627" s="9"/>
    </row>
    <row r="1628" spans="1:17" x14ac:dyDescent="0.25">
      <c r="A1628" s="17">
        <v>44731</v>
      </c>
      <c r="B1628" s="11" t="s">
        <v>1356</v>
      </c>
      <c r="C1628" s="11" t="s">
        <v>2925</v>
      </c>
      <c r="D1628" s="7">
        <v>1</v>
      </c>
      <c r="E1628" s="12">
        <f t="shared" si="75"/>
        <v>1200</v>
      </c>
      <c r="F1628" s="13">
        <f t="shared" si="76"/>
        <v>1200</v>
      </c>
      <c r="G1628" s="14">
        <f>Data_input!$F1628*IF(Data_input!$E1628&lt;3000,70%,60%)</f>
        <v>840</v>
      </c>
      <c r="H1628" s="14">
        <f>Data_input!$F1628*10%</f>
        <v>120</v>
      </c>
      <c r="I1628" s="14">
        <f>Data_input!$F1628*10%</f>
        <v>120</v>
      </c>
      <c r="J1628" s="14">
        <f>SUM(Table1[[#This Row],[COGS]:[OPERATIONAL COST]])</f>
        <v>1080</v>
      </c>
      <c r="K1628" s="14">
        <f>Data_input!$F1628-Data_input!$G1628-Data_input!$H1628-Data_input!$I1628</f>
        <v>120</v>
      </c>
      <c r="L1628" s="15" t="s">
        <v>2943</v>
      </c>
      <c r="M1628" s="16" t="str">
        <f>TEXT(Table1[[#This Row],[DATE]],"mmm")</f>
        <v>Jun</v>
      </c>
      <c r="N1628" s="7">
        <f t="shared" si="77"/>
        <v>2022</v>
      </c>
      <c r="O1628" s="7">
        <f>IF(COUNTIF(B$4:$B1628,B1628)=1,1,0)</f>
        <v>1</v>
      </c>
      <c r="P1628" s="8" t="s">
        <v>2919</v>
      </c>
      <c r="Q1628" s="9"/>
    </row>
    <row r="1629" spans="1:17" x14ac:dyDescent="0.25">
      <c r="A1629" s="17">
        <v>44732</v>
      </c>
      <c r="B1629" s="11" t="s">
        <v>1357</v>
      </c>
      <c r="C1629" s="11" t="s">
        <v>2926</v>
      </c>
      <c r="D1629" s="7">
        <v>20</v>
      </c>
      <c r="E1629" s="12">
        <f t="shared" si="75"/>
        <v>450</v>
      </c>
      <c r="F1629" s="13">
        <f t="shared" si="76"/>
        <v>9000</v>
      </c>
      <c r="G1629" s="14">
        <f>Data_input!$F1629*IF(Data_input!$E1629&lt;3000,70%,60%)</f>
        <v>6300</v>
      </c>
      <c r="H1629" s="14">
        <f>Data_input!$F1629*10%</f>
        <v>900</v>
      </c>
      <c r="I1629" s="14">
        <f>Data_input!$F1629*10%</f>
        <v>900</v>
      </c>
      <c r="J1629" s="14">
        <f>SUM(Table1[[#This Row],[COGS]:[OPERATIONAL COST]])</f>
        <v>8100</v>
      </c>
      <c r="K1629" s="14">
        <f>Data_input!$F1629-Data_input!$G1629-Data_input!$H1629-Data_input!$I1629</f>
        <v>900</v>
      </c>
      <c r="L1629" s="8" t="s">
        <v>2948</v>
      </c>
      <c r="M1629" s="16" t="str">
        <f>TEXT(Table1[[#This Row],[DATE]],"mmm")</f>
        <v>Jun</v>
      </c>
      <c r="N1629" s="7">
        <f t="shared" si="77"/>
        <v>2022</v>
      </c>
      <c r="O1629" s="7">
        <f>IF(COUNTIF(B$4:$B1629,B1629)=1,1,0)</f>
        <v>1</v>
      </c>
      <c r="P1629" s="8" t="s">
        <v>2919</v>
      </c>
      <c r="Q1629" s="9"/>
    </row>
    <row r="1630" spans="1:17" x14ac:dyDescent="0.25">
      <c r="A1630" s="17">
        <v>44732</v>
      </c>
      <c r="B1630" s="11" t="s">
        <v>1358</v>
      </c>
      <c r="C1630" s="11" t="s">
        <v>2927</v>
      </c>
      <c r="D1630" s="7">
        <v>3</v>
      </c>
      <c r="E1630" s="12">
        <f t="shared" si="75"/>
        <v>500</v>
      </c>
      <c r="F1630" s="13">
        <f t="shared" si="76"/>
        <v>1500</v>
      </c>
      <c r="G1630" s="14">
        <f>Data_input!$F1630*IF(Data_input!$E1630&lt;3000,70%,60%)</f>
        <v>1050</v>
      </c>
      <c r="H1630" s="14">
        <f>Data_input!$F1630*10%</f>
        <v>150</v>
      </c>
      <c r="I1630" s="14">
        <f>Data_input!$F1630*10%</f>
        <v>150</v>
      </c>
      <c r="J1630" s="14">
        <f>SUM(Table1[[#This Row],[COGS]:[OPERATIONAL COST]])</f>
        <v>1350</v>
      </c>
      <c r="K1630" s="14">
        <f>Data_input!$F1630-Data_input!$G1630-Data_input!$H1630-Data_input!$I1630</f>
        <v>150</v>
      </c>
      <c r="L1630" s="15" t="s">
        <v>2944</v>
      </c>
      <c r="M1630" s="16" t="str">
        <f>TEXT(Table1[[#This Row],[DATE]],"mmm")</f>
        <v>Jun</v>
      </c>
      <c r="N1630" s="7">
        <f t="shared" si="77"/>
        <v>2022</v>
      </c>
      <c r="O1630" s="7">
        <f>IF(COUNTIF(B$4:$B1630,B1630)=1,1,0)</f>
        <v>1</v>
      </c>
      <c r="P1630" s="8" t="s">
        <v>2919</v>
      </c>
      <c r="Q1630" s="9"/>
    </row>
    <row r="1631" spans="1:17" x14ac:dyDescent="0.25">
      <c r="A1631" s="17">
        <v>44732</v>
      </c>
      <c r="B1631" s="11" t="s">
        <v>1359</v>
      </c>
      <c r="C1631" s="11" t="s">
        <v>2928</v>
      </c>
      <c r="D1631" s="7">
        <v>2</v>
      </c>
      <c r="E1631" s="12">
        <f t="shared" si="75"/>
        <v>1000</v>
      </c>
      <c r="F1631" s="13">
        <f t="shared" si="76"/>
        <v>2000</v>
      </c>
      <c r="G1631" s="14">
        <f>Data_input!$F1631*IF(Data_input!$E1631&lt;3000,70%,60%)</f>
        <v>1400</v>
      </c>
      <c r="H1631" s="14">
        <f>Data_input!$F1631*10%</f>
        <v>200</v>
      </c>
      <c r="I1631" s="14">
        <f>Data_input!$F1631*10%</f>
        <v>200</v>
      </c>
      <c r="J1631" s="14">
        <f>SUM(Table1[[#This Row],[COGS]:[OPERATIONAL COST]])</f>
        <v>1800</v>
      </c>
      <c r="K1631" s="14">
        <f>Data_input!$F1631-Data_input!$G1631-Data_input!$H1631-Data_input!$I1631</f>
        <v>200</v>
      </c>
      <c r="L1631" s="8" t="s">
        <v>2945</v>
      </c>
      <c r="M1631" s="16" t="str">
        <f>TEXT(Table1[[#This Row],[DATE]],"mmm")</f>
        <v>Jun</v>
      </c>
      <c r="N1631" s="7">
        <f t="shared" si="77"/>
        <v>2022</v>
      </c>
      <c r="O1631" s="7">
        <f>IF(COUNTIF(B$4:$B1631,B1631)=1,1,0)</f>
        <v>1</v>
      </c>
      <c r="P1631" s="8" t="s">
        <v>2918</v>
      </c>
      <c r="Q1631" s="9"/>
    </row>
    <row r="1632" spans="1:17" x14ac:dyDescent="0.25">
      <c r="A1632" s="17">
        <v>44732</v>
      </c>
      <c r="B1632" s="11" t="s">
        <v>1360</v>
      </c>
      <c r="C1632" s="11" t="s">
        <v>2929</v>
      </c>
      <c r="D1632" s="7">
        <v>3</v>
      </c>
      <c r="E1632" s="12">
        <f t="shared" si="75"/>
        <v>3200</v>
      </c>
      <c r="F1632" s="13">
        <f t="shared" si="76"/>
        <v>9600</v>
      </c>
      <c r="G1632" s="14">
        <f>Data_input!$F1632*IF(Data_input!$E1632&lt;3000,70%,60%)</f>
        <v>5760</v>
      </c>
      <c r="H1632" s="14">
        <f>Data_input!$F1632*10%</f>
        <v>960</v>
      </c>
      <c r="I1632" s="14">
        <f>Data_input!$F1632*10%</f>
        <v>960</v>
      </c>
      <c r="J1632" s="14">
        <f>SUM(Table1[[#This Row],[COGS]:[OPERATIONAL COST]])</f>
        <v>7680</v>
      </c>
      <c r="K1632" s="14">
        <f>Data_input!$F1632-Data_input!$G1632-Data_input!$H1632-Data_input!$I1632</f>
        <v>1920</v>
      </c>
      <c r="L1632" s="15" t="s">
        <v>2943</v>
      </c>
      <c r="M1632" s="16" t="str">
        <f>TEXT(Table1[[#This Row],[DATE]],"mmm")</f>
        <v>Jun</v>
      </c>
      <c r="N1632" s="7">
        <f t="shared" si="77"/>
        <v>2022</v>
      </c>
      <c r="O1632" s="7">
        <f>IF(COUNTIF(B$4:$B1632,B1632)=1,1,0)</f>
        <v>1</v>
      </c>
      <c r="P1632" s="8" t="s">
        <v>2919</v>
      </c>
      <c r="Q1632" s="9"/>
    </row>
    <row r="1633" spans="1:17" x14ac:dyDescent="0.25">
      <c r="A1633" s="17">
        <v>44732</v>
      </c>
      <c r="B1633" s="11" t="s">
        <v>1361</v>
      </c>
      <c r="C1633" s="11" t="s">
        <v>2930</v>
      </c>
      <c r="D1633" s="7">
        <v>4</v>
      </c>
      <c r="E1633" s="12">
        <f t="shared" si="75"/>
        <v>4000</v>
      </c>
      <c r="F1633" s="13">
        <f t="shared" si="76"/>
        <v>16000</v>
      </c>
      <c r="G1633" s="14">
        <f>Data_input!$F1633*IF(Data_input!$E1633&lt;3000,70%,60%)</f>
        <v>9600</v>
      </c>
      <c r="H1633" s="14">
        <f>Data_input!$F1633*10%</f>
        <v>1600</v>
      </c>
      <c r="I1633" s="14">
        <f>Data_input!$F1633*10%</f>
        <v>1600</v>
      </c>
      <c r="J1633" s="14">
        <f>SUM(Table1[[#This Row],[COGS]:[OPERATIONAL COST]])</f>
        <v>12800</v>
      </c>
      <c r="K1633" s="14">
        <f>Data_input!$F1633-Data_input!$G1633-Data_input!$H1633-Data_input!$I1633</f>
        <v>3200</v>
      </c>
      <c r="L1633" s="8" t="s">
        <v>2948</v>
      </c>
      <c r="M1633" s="16" t="str">
        <f>TEXT(Table1[[#This Row],[DATE]],"mmm")</f>
        <v>Jun</v>
      </c>
      <c r="N1633" s="7">
        <f t="shared" si="77"/>
        <v>2022</v>
      </c>
      <c r="O1633" s="7">
        <f>IF(COUNTIF(B$4:$B1633,B1633)=1,1,0)</f>
        <v>1</v>
      </c>
      <c r="P1633" s="8" t="s">
        <v>2919</v>
      </c>
      <c r="Q1633" s="9"/>
    </row>
    <row r="1634" spans="1:17" x14ac:dyDescent="0.25">
      <c r="A1634" s="17">
        <v>44732</v>
      </c>
      <c r="B1634" s="11" t="s">
        <v>1362</v>
      </c>
      <c r="C1634" s="11" t="s">
        <v>2930</v>
      </c>
      <c r="D1634" s="7">
        <v>6</v>
      </c>
      <c r="E1634" s="12">
        <f t="shared" si="75"/>
        <v>4000</v>
      </c>
      <c r="F1634" s="13">
        <f t="shared" si="76"/>
        <v>24000</v>
      </c>
      <c r="G1634" s="14">
        <f>Data_input!$F1634*IF(Data_input!$E1634&lt;3000,70%,60%)</f>
        <v>14400</v>
      </c>
      <c r="H1634" s="14">
        <f>Data_input!$F1634*10%</f>
        <v>2400</v>
      </c>
      <c r="I1634" s="14">
        <f>Data_input!$F1634*10%</f>
        <v>2400</v>
      </c>
      <c r="J1634" s="14">
        <f>SUM(Table1[[#This Row],[COGS]:[OPERATIONAL COST]])</f>
        <v>19200</v>
      </c>
      <c r="K1634" s="14">
        <f>Data_input!$F1634-Data_input!$G1634-Data_input!$H1634-Data_input!$I1634</f>
        <v>4800</v>
      </c>
      <c r="L1634" s="15" t="s">
        <v>2944</v>
      </c>
      <c r="M1634" s="16" t="str">
        <f>TEXT(Table1[[#This Row],[DATE]],"mmm")</f>
        <v>Jun</v>
      </c>
      <c r="N1634" s="7">
        <f t="shared" si="77"/>
        <v>2022</v>
      </c>
      <c r="O1634" s="7">
        <f>IF(COUNTIF(B$4:$B1634,B1634)=1,1,0)</f>
        <v>1</v>
      </c>
      <c r="P1634" s="8" t="s">
        <v>2919</v>
      </c>
      <c r="Q1634" s="9"/>
    </row>
    <row r="1635" spans="1:17" x14ac:dyDescent="0.25">
      <c r="A1635" s="17">
        <v>44732</v>
      </c>
      <c r="B1635" s="11" t="s">
        <v>1363</v>
      </c>
      <c r="C1635" s="11" t="s">
        <v>2930</v>
      </c>
      <c r="D1635" s="7">
        <v>8</v>
      </c>
      <c r="E1635" s="12">
        <f t="shared" si="75"/>
        <v>4000</v>
      </c>
      <c r="F1635" s="13">
        <f t="shared" si="76"/>
        <v>32000</v>
      </c>
      <c r="G1635" s="14">
        <f>Data_input!$F1635*IF(Data_input!$E1635&lt;3000,70%,60%)</f>
        <v>19200</v>
      </c>
      <c r="H1635" s="14">
        <f>Data_input!$F1635*10%</f>
        <v>3200</v>
      </c>
      <c r="I1635" s="14">
        <f>Data_input!$F1635*10%</f>
        <v>3200</v>
      </c>
      <c r="J1635" s="14">
        <f>SUM(Table1[[#This Row],[COGS]:[OPERATIONAL COST]])</f>
        <v>25600</v>
      </c>
      <c r="K1635" s="14">
        <f>Data_input!$F1635-Data_input!$G1635-Data_input!$H1635-Data_input!$I1635</f>
        <v>6400</v>
      </c>
      <c r="L1635" s="8" t="s">
        <v>2946</v>
      </c>
      <c r="M1635" s="16" t="str">
        <f>TEXT(Table1[[#This Row],[DATE]],"mmm")</f>
        <v>Jun</v>
      </c>
      <c r="N1635" s="7">
        <f t="shared" si="77"/>
        <v>2022</v>
      </c>
      <c r="O1635" s="7">
        <f>IF(COUNTIF(B$4:$B1635,B1635)=1,1,0)</f>
        <v>1</v>
      </c>
      <c r="P1635" s="8" t="s">
        <v>2919</v>
      </c>
      <c r="Q1635" s="9"/>
    </row>
    <row r="1636" spans="1:17" x14ac:dyDescent="0.25">
      <c r="A1636" s="17">
        <v>44732</v>
      </c>
      <c r="B1636" s="11" t="s">
        <v>1364</v>
      </c>
      <c r="C1636" s="11" t="s">
        <v>2924</v>
      </c>
      <c r="D1636" s="7">
        <v>1</v>
      </c>
      <c r="E1636" s="12">
        <f t="shared" si="75"/>
        <v>3500</v>
      </c>
      <c r="F1636" s="13">
        <f t="shared" si="76"/>
        <v>3500</v>
      </c>
      <c r="G1636" s="14">
        <f>Data_input!$F1636*IF(Data_input!$E1636&lt;3000,70%,60%)</f>
        <v>2100</v>
      </c>
      <c r="H1636" s="14">
        <f>Data_input!$F1636*10%</f>
        <v>350</v>
      </c>
      <c r="I1636" s="14">
        <f>Data_input!$F1636*10%</f>
        <v>350</v>
      </c>
      <c r="J1636" s="14">
        <f>SUM(Table1[[#This Row],[COGS]:[OPERATIONAL COST]])</f>
        <v>2800</v>
      </c>
      <c r="K1636" s="14">
        <f>Data_input!$F1636-Data_input!$G1636-Data_input!$H1636-Data_input!$I1636</f>
        <v>700</v>
      </c>
      <c r="L1636" s="15" t="s">
        <v>2948</v>
      </c>
      <c r="M1636" s="16" t="str">
        <f>TEXT(Table1[[#This Row],[DATE]],"mmm")</f>
        <v>Jun</v>
      </c>
      <c r="N1636" s="7">
        <f t="shared" si="77"/>
        <v>2022</v>
      </c>
      <c r="O1636" s="7">
        <f>IF(COUNTIF(B$4:$B1636,B1636)=1,1,0)</f>
        <v>1</v>
      </c>
      <c r="P1636" s="8" t="s">
        <v>2919</v>
      </c>
      <c r="Q1636" s="9"/>
    </row>
    <row r="1637" spans="1:17" x14ac:dyDescent="0.25">
      <c r="A1637" s="17">
        <v>44732</v>
      </c>
      <c r="B1637" s="11" t="s">
        <v>1364</v>
      </c>
      <c r="C1637" s="11" t="s">
        <v>2925</v>
      </c>
      <c r="D1637" s="7">
        <v>10</v>
      </c>
      <c r="E1637" s="12">
        <f t="shared" si="75"/>
        <v>1200</v>
      </c>
      <c r="F1637" s="13">
        <f t="shared" si="76"/>
        <v>12000</v>
      </c>
      <c r="G1637" s="14">
        <f>Data_input!$F1637*IF(Data_input!$E1637&lt;3000,70%,60%)</f>
        <v>8400</v>
      </c>
      <c r="H1637" s="14">
        <f>Data_input!$F1637*10%</f>
        <v>1200</v>
      </c>
      <c r="I1637" s="14">
        <f>Data_input!$F1637*10%</f>
        <v>1200</v>
      </c>
      <c r="J1637" s="14">
        <f>SUM(Table1[[#This Row],[COGS]:[OPERATIONAL COST]])</f>
        <v>10800</v>
      </c>
      <c r="K1637" s="14">
        <f>Data_input!$F1637-Data_input!$G1637-Data_input!$H1637-Data_input!$I1637</f>
        <v>1200</v>
      </c>
      <c r="L1637" s="8" t="s">
        <v>2948</v>
      </c>
      <c r="M1637" s="16" t="str">
        <f>TEXT(Table1[[#This Row],[DATE]],"mmm")</f>
        <v>Jun</v>
      </c>
      <c r="N1637" s="7">
        <f t="shared" si="77"/>
        <v>2022</v>
      </c>
      <c r="O1637" s="7">
        <f>IF(COUNTIF(B$4:$B1637,B1637)=1,1,0)</f>
        <v>0</v>
      </c>
      <c r="P1637" s="8" t="s">
        <v>2919</v>
      </c>
      <c r="Q1637" s="9"/>
    </row>
    <row r="1638" spans="1:17" x14ac:dyDescent="0.25">
      <c r="A1638" s="17">
        <v>44732</v>
      </c>
      <c r="B1638" s="11" t="s">
        <v>1364</v>
      </c>
      <c r="C1638" s="11" t="s">
        <v>2926</v>
      </c>
      <c r="D1638" s="7">
        <v>12</v>
      </c>
      <c r="E1638" s="12">
        <f t="shared" si="75"/>
        <v>450</v>
      </c>
      <c r="F1638" s="13">
        <f t="shared" si="76"/>
        <v>5400</v>
      </c>
      <c r="G1638" s="14">
        <f>Data_input!$F1638*IF(Data_input!$E1638&lt;3000,70%,60%)</f>
        <v>3779.9999999999995</v>
      </c>
      <c r="H1638" s="14">
        <f>Data_input!$F1638*10%</f>
        <v>540</v>
      </c>
      <c r="I1638" s="14">
        <f>Data_input!$F1638*10%</f>
        <v>540</v>
      </c>
      <c r="J1638" s="14">
        <f>SUM(Table1[[#This Row],[COGS]:[OPERATIONAL COST]])</f>
        <v>4860</v>
      </c>
      <c r="K1638" s="14">
        <f>Data_input!$F1638-Data_input!$G1638-Data_input!$H1638-Data_input!$I1638</f>
        <v>540.00000000000045</v>
      </c>
      <c r="L1638" s="15" t="s">
        <v>2948</v>
      </c>
      <c r="M1638" s="16" t="str">
        <f>TEXT(Table1[[#This Row],[DATE]],"mmm")</f>
        <v>Jun</v>
      </c>
      <c r="N1638" s="7">
        <f t="shared" si="77"/>
        <v>2022</v>
      </c>
      <c r="O1638" s="7">
        <f>IF(COUNTIF(B$4:$B1638,B1638)=1,1,0)</f>
        <v>0</v>
      </c>
      <c r="P1638" s="8" t="s">
        <v>2919</v>
      </c>
      <c r="Q1638" s="9"/>
    </row>
    <row r="1639" spans="1:17" x14ac:dyDescent="0.25">
      <c r="A1639" s="17">
        <v>44733</v>
      </c>
      <c r="B1639" s="11" t="s">
        <v>1365</v>
      </c>
      <c r="C1639" s="11" t="s">
        <v>2927</v>
      </c>
      <c r="D1639" s="7">
        <v>5</v>
      </c>
      <c r="E1639" s="12">
        <f t="shared" si="75"/>
        <v>500</v>
      </c>
      <c r="F1639" s="13">
        <f t="shared" si="76"/>
        <v>2500</v>
      </c>
      <c r="G1639" s="14">
        <f>Data_input!$F1639*IF(Data_input!$E1639&lt;3000,70%,60%)</f>
        <v>1750</v>
      </c>
      <c r="H1639" s="14">
        <f>Data_input!$F1639*10%</f>
        <v>250</v>
      </c>
      <c r="I1639" s="14">
        <f>Data_input!$F1639*10%</f>
        <v>250</v>
      </c>
      <c r="J1639" s="14">
        <f>SUM(Table1[[#This Row],[COGS]:[OPERATIONAL COST]])</f>
        <v>2250</v>
      </c>
      <c r="K1639" s="14">
        <f>Data_input!$F1639-Data_input!$G1639-Data_input!$H1639-Data_input!$I1639</f>
        <v>250</v>
      </c>
      <c r="L1639" s="8" t="s">
        <v>2948</v>
      </c>
      <c r="M1639" s="16" t="str">
        <f>TEXT(Table1[[#This Row],[DATE]],"mmm")</f>
        <v>Jun</v>
      </c>
      <c r="N1639" s="7">
        <f t="shared" si="77"/>
        <v>2022</v>
      </c>
      <c r="O1639" s="7">
        <f>IF(COUNTIF(B$4:$B1639,B1639)=1,1,0)</f>
        <v>1</v>
      </c>
      <c r="P1639" s="8" t="s">
        <v>2918</v>
      </c>
      <c r="Q1639" s="9"/>
    </row>
    <row r="1640" spans="1:17" x14ac:dyDescent="0.25">
      <c r="A1640" s="17">
        <v>44733</v>
      </c>
      <c r="B1640" s="11" t="s">
        <v>1366</v>
      </c>
      <c r="C1640" s="11" t="s">
        <v>2928</v>
      </c>
      <c r="D1640" s="7">
        <v>16</v>
      </c>
      <c r="E1640" s="12">
        <f t="shared" si="75"/>
        <v>1000</v>
      </c>
      <c r="F1640" s="13">
        <f t="shared" si="76"/>
        <v>16000</v>
      </c>
      <c r="G1640" s="14">
        <f>Data_input!$F1640*IF(Data_input!$E1640&lt;3000,70%,60%)</f>
        <v>11200</v>
      </c>
      <c r="H1640" s="14">
        <f>Data_input!$F1640*10%</f>
        <v>1600</v>
      </c>
      <c r="I1640" s="14">
        <f>Data_input!$F1640*10%</f>
        <v>1600</v>
      </c>
      <c r="J1640" s="14">
        <f>SUM(Table1[[#This Row],[COGS]:[OPERATIONAL COST]])</f>
        <v>14400</v>
      </c>
      <c r="K1640" s="14">
        <f>Data_input!$F1640-Data_input!$G1640-Data_input!$H1640-Data_input!$I1640</f>
        <v>1600</v>
      </c>
      <c r="L1640" s="15" t="s">
        <v>2944</v>
      </c>
      <c r="M1640" s="16" t="str">
        <f>TEXT(Table1[[#This Row],[DATE]],"mmm")</f>
        <v>Jun</v>
      </c>
      <c r="N1640" s="7">
        <f t="shared" si="77"/>
        <v>2022</v>
      </c>
      <c r="O1640" s="7">
        <f>IF(COUNTIF(B$4:$B1640,B1640)=1,1,0)</f>
        <v>1</v>
      </c>
      <c r="P1640" s="8" t="s">
        <v>2919</v>
      </c>
      <c r="Q1640" s="9"/>
    </row>
    <row r="1641" spans="1:17" x14ac:dyDescent="0.25">
      <c r="A1641" s="17">
        <v>44733</v>
      </c>
      <c r="B1641" s="11" t="s">
        <v>1367</v>
      </c>
      <c r="C1641" s="11" t="s">
        <v>2928</v>
      </c>
      <c r="D1641" s="7">
        <v>1</v>
      </c>
      <c r="E1641" s="12">
        <f t="shared" si="75"/>
        <v>1000</v>
      </c>
      <c r="F1641" s="13">
        <f t="shared" si="76"/>
        <v>1000</v>
      </c>
      <c r="G1641" s="14">
        <f>Data_input!$F1641*IF(Data_input!$E1641&lt;3000,70%,60%)</f>
        <v>700</v>
      </c>
      <c r="H1641" s="14">
        <f>Data_input!$F1641*10%</f>
        <v>100</v>
      </c>
      <c r="I1641" s="14">
        <f>Data_input!$F1641*10%</f>
        <v>100</v>
      </c>
      <c r="J1641" s="14">
        <f>SUM(Table1[[#This Row],[COGS]:[OPERATIONAL COST]])</f>
        <v>900</v>
      </c>
      <c r="K1641" s="14">
        <f>Data_input!$F1641-Data_input!$G1641-Data_input!$H1641-Data_input!$I1641</f>
        <v>100</v>
      </c>
      <c r="L1641" s="8" t="s">
        <v>2946</v>
      </c>
      <c r="M1641" s="16" t="str">
        <f>TEXT(Table1[[#This Row],[DATE]],"mmm")</f>
        <v>Jun</v>
      </c>
      <c r="N1641" s="7">
        <f t="shared" si="77"/>
        <v>2022</v>
      </c>
      <c r="O1641" s="7">
        <f>IF(COUNTIF(B$4:$B1641,B1641)=1,1,0)</f>
        <v>1</v>
      </c>
      <c r="P1641" s="8" t="s">
        <v>2919</v>
      </c>
      <c r="Q1641" s="9"/>
    </row>
    <row r="1642" spans="1:17" x14ac:dyDescent="0.25">
      <c r="A1642" s="17">
        <v>44733</v>
      </c>
      <c r="B1642" s="11" t="s">
        <v>1368</v>
      </c>
      <c r="C1642" s="11" t="s">
        <v>2930</v>
      </c>
      <c r="D1642" s="7">
        <v>1</v>
      </c>
      <c r="E1642" s="12">
        <f t="shared" si="75"/>
        <v>4000</v>
      </c>
      <c r="F1642" s="13">
        <f t="shared" si="76"/>
        <v>4000</v>
      </c>
      <c r="G1642" s="14">
        <f>Data_input!$F1642*IF(Data_input!$E1642&lt;3000,70%,60%)</f>
        <v>2400</v>
      </c>
      <c r="H1642" s="14">
        <f>Data_input!$F1642*10%</f>
        <v>400</v>
      </c>
      <c r="I1642" s="14">
        <f>Data_input!$F1642*10%</f>
        <v>400</v>
      </c>
      <c r="J1642" s="14">
        <f>SUM(Table1[[#This Row],[COGS]:[OPERATIONAL COST]])</f>
        <v>3200</v>
      </c>
      <c r="K1642" s="14">
        <f>Data_input!$F1642-Data_input!$G1642-Data_input!$H1642-Data_input!$I1642</f>
        <v>800</v>
      </c>
      <c r="L1642" s="15" t="s">
        <v>2947</v>
      </c>
      <c r="M1642" s="16" t="str">
        <f>TEXT(Table1[[#This Row],[DATE]],"mmm")</f>
        <v>Jun</v>
      </c>
      <c r="N1642" s="7">
        <f t="shared" si="77"/>
        <v>2022</v>
      </c>
      <c r="O1642" s="7">
        <f>IF(COUNTIF(B$4:$B1642,B1642)=1,1,0)</f>
        <v>1</v>
      </c>
      <c r="P1642" s="8" t="s">
        <v>2919</v>
      </c>
      <c r="Q1642" s="9"/>
    </row>
    <row r="1643" spans="1:17" x14ac:dyDescent="0.25">
      <c r="A1643" s="17">
        <v>44733</v>
      </c>
      <c r="B1643" s="11" t="s">
        <v>1369</v>
      </c>
      <c r="C1643" s="11" t="s">
        <v>2920</v>
      </c>
      <c r="D1643" s="7">
        <v>2</v>
      </c>
      <c r="E1643" s="12">
        <f t="shared" si="75"/>
        <v>1000</v>
      </c>
      <c r="F1643" s="13">
        <f t="shared" si="76"/>
        <v>2000</v>
      </c>
      <c r="G1643" s="14">
        <f>Data_input!$F1643*IF(Data_input!$E1643&lt;3000,70%,60%)</f>
        <v>1400</v>
      </c>
      <c r="H1643" s="14">
        <f>Data_input!$F1643*10%</f>
        <v>200</v>
      </c>
      <c r="I1643" s="14">
        <f>Data_input!$F1643*10%</f>
        <v>200</v>
      </c>
      <c r="J1643" s="14">
        <f>SUM(Table1[[#This Row],[COGS]:[OPERATIONAL COST]])</f>
        <v>1800</v>
      </c>
      <c r="K1643" s="14">
        <f>Data_input!$F1643-Data_input!$G1643-Data_input!$H1643-Data_input!$I1643</f>
        <v>200</v>
      </c>
      <c r="L1643" s="8" t="s">
        <v>2948</v>
      </c>
      <c r="M1643" s="16" t="str">
        <f>TEXT(Table1[[#This Row],[DATE]],"mmm")</f>
        <v>Jun</v>
      </c>
      <c r="N1643" s="7">
        <f t="shared" si="77"/>
        <v>2022</v>
      </c>
      <c r="O1643" s="7">
        <f>IF(COUNTIF(B$4:$B1643,B1643)=1,1,0)</f>
        <v>1</v>
      </c>
      <c r="P1643" s="8" t="s">
        <v>2919</v>
      </c>
      <c r="Q1643" s="9"/>
    </row>
    <row r="1644" spans="1:17" x14ac:dyDescent="0.25">
      <c r="A1644" s="17">
        <v>44733</v>
      </c>
      <c r="B1644" s="11" t="s">
        <v>1370</v>
      </c>
      <c r="C1644" s="11" t="s">
        <v>2923</v>
      </c>
      <c r="D1644" s="7">
        <v>5</v>
      </c>
      <c r="E1644" s="12">
        <f t="shared" si="75"/>
        <v>2500</v>
      </c>
      <c r="F1644" s="13">
        <f t="shared" si="76"/>
        <v>12500</v>
      </c>
      <c r="G1644" s="14">
        <f>Data_input!$F1644*IF(Data_input!$E1644&lt;3000,70%,60%)</f>
        <v>8750</v>
      </c>
      <c r="H1644" s="14">
        <f>Data_input!$F1644*10%</f>
        <v>1250</v>
      </c>
      <c r="I1644" s="14">
        <f>Data_input!$F1644*10%</f>
        <v>1250</v>
      </c>
      <c r="J1644" s="14">
        <f>SUM(Table1[[#This Row],[COGS]:[OPERATIONAL COST]])</f>
        <v>11250</v>
      </c>
      <c r="K1644" s="14">
        <f>Data_input!$F1644-Data_input!$G1644-Data_input!$H1644-Data_input!$I1644</f>
        <v>1250</v>
      </c>
      <c r="L1644" s="15" t="s">
        <v>2944</v>
      </c>
      <c r="M1644" s="16" t="str">
        <f>TEXT(Table1[[#This Row],[DATE]],"mmm")</f>
        <v>Jun</v>
      </c>
      <c r="N1644" s="7">
        <f t="shared" si="77"/>
        <v>2022</v>
      </c>
      <c r="O1644" s="7">
        <f>IF(COUNTIF(B$4:$B1644,B1644)=1,1,0)</f>
        <v>1</v>
      </c>
      <c r="P1644" s="8" t="s">
        <v>2918</v>
      </c>
      <c r="Q1644" s="9"/>
    </row>
    <row r="1645" spans="1:17" x14ac:dyDescent="0.25">
      <c r="A1645" s="17">
        <v>44733</v>
      </c>
      <c r="B1645" s="11" t="s">
        <v>1371</v>
      </c>
      <c r="C1645" s="11" t="s">
        <v>2920</v>
      </c>
      <c r="D1645" s="7">
        <v>7</v>
      </c>
      <c r="E1645" s="12">
        <f t="shared" si="75"/>
        <v>1000</v>
      </c>
      <c r="F1645" s="13">
        <f t="shared" si="76"/>
        <v>7000</v>
      </c>
      <c r="G1645" s="14">
        <f>Data_input!$F1645*IF(Data_input!$E1645&lt;3000,70%,60%)</f>
        <v>4900</v>
      </c>
      <c r="H1645" s="14">
        <f>Data_input!$F1645*10%</f>
        <v>700</v>
      </c>
      <c r="I1645" s="14">
        <f>Data_input!$F1645*10%</f>
        <v>700</v>
      </c>
      <c r="J1645" s="14">
        <f>SUM(Table1[[#This Row],[COGS]:[OPERATIONAL COST]])</f>
        <v>6300</v>
      </c>
      <c r="K1645" s="14">
        <f>Data_input!$F1645-Data_input!$G1645-Data_input!$H1645-Data_input!$I1645</f>
        <v>700</v>
      </c>
      <c r="L1645" s="8" t="s">
        <v>2946</v>
      </c>
      <c r="M1645" s="16" t="str">
        <f>TEXT(Table1[[#This Row],[DATE]],"mmm")</f>
        <v>Jun</v>
      </c>
      <c r="N1645" s="7">
        <f t="shared" si="77"/>
        <v>2022</v>
      </c>
      <c r="O1645" s="7">
        <f>IF(COUNTIF(B$4:$B1645,B1645)=1,1,0)</f>
        <v>1</v>
      </c>
      <c r="P1645" s="8" t="s">
        <v>2919</v>
      </c>
      <c r="Q1645" s="9"/>
    </row>
    <row r="1646" spans="1:17" x14ac:dyDescent="0.25">
      <c r="A1646" s="17">
        <v>44733</v>
      </c>
      <c r="B1646" s="11" t="s">
        <v>1372</v>
      </c>
      <c r="C1646" s="11" t="s">
        <v>2923</v>
      </c>
      <c r="D1646" s="7">
        <v>8</v>
      </c>
      <c r="E1646" s="12">
        <f t="shared" si="75"/>
        <v>2500</v>
      </c>
      <c r="F1646" s="13">
        <f t="shared" si="76"/>
        <v>20000</v>
      </c>
      <c r="G1646" s="14">
        <f>Data_input!$F1646*IF(Data_input!$E1646&lt;3000,70%,60%)</f>
        <v>14000</v>
      </c>
      <c r="H1646" s="14">
        <f>Data_input!$F1646*10%</f>
        <v>2000</v>
      </c>
      <c r="I1646" s="14">
        <f>Data_input!$F1646*10%</f>
        <v>2000</v>
      </c>
      <c r="J1646" s="14">
        <f>SUM(Table1[[#This Row],[COGS]:[OPERATIONAL COST]])</f>
        <v>18000</v>
      </c>
      <c r="K1646" s="14">
        <f>Data_input!$F1646-Data_input!$G1646-Data_input!$H1646-Data_input!$I1646</f>
        <v>2000</v>
      </c>
      <c r="L1646" s="15" t="s">
        <v>2947</v>
      </c>
      <c r="M1646" s="16" t="str">
        <f>TEXT(Table1[[#This Row],[DATE]],"mmm")</f>
        <v>Jun</v>
      </c>
      <c r="N1646" s="7">
        <f t="shared" si="77"/>
        <v>2022</v>
      </c>
      <c r="O1646" s="7">
        <f>IF(COUNTIF(B$4:$B1646,B1646)=1,1,0)</f>
        <v>1</v>
      </c>
      <c r="P1646" s="8" t="s">
        <v>2919</v>
      </c>
      <c r="Q1646" s="9"/>
    </row>
    <row r="1647" spans="1:17" x14ac:dyDescent="0.25">
      <c r="A1647" s="17">
        <v>44733</v>
      </c>
      <c r="B1647" s="11" t="s">
        <v>1372</v>
      </c>
      <c r="C1647" s="11" t="s">
        <v>2930</v>
      </c>
      <c r="D1647" s="7">
        <v>1</v>
      </c>
      <c r="E1647" s="12">
        <f t="shared" si="75"/>
        <v>4000</v>
      </c>
      <c r="F1647" s="13">
        <f t="shared" si="76"/>
        <v>4000</v>
      </c>
      <c r="G1647" s="14">
        <f>Data_input!$F1647*IF(Data_input!$E1647&lt;3000,70%,60%)</f>
        <v>2400</v>
      </c>
      <c r="H1647" s="14">
        <f>Data_input!$F1647*10%</f>
        <v>400</v>
      </c>
      <c r="I1647" s="14">
        <f>Data_input!$F1647*10%</f>
        <v>400</v>
      </c>
      <c r="J1647" s="14">
        <f>SUM(Table1[[#This Row],[COGS]:[OPERATIONAL COST]])</f>
        <v>3200</v>
      </c>
      <c r="K1647" s="14">
        <f>Data_input!$F1647-Data_input!$G1647-Data_input!$H1647-Data_input!$I1647</f>
        <v>800</v>
      </c>
      <c r="L1647" s="8" t="s">
        <v>2947</v>
      </c>
      <c r="M1647" s="16" t="str">
        <f>TEXT(Table1[[#This Row],[DATE]],"mmm")</f>
        <v>Jun</v>
      </c>
      <c r="N1647" s="7">
        <f t="shared" si="77"/>
        <v>2022</v>
      </c>
      <c r="O1647" s="7">
        <f>IF(COUNTIF(B$4:$B1647,B1647)=1,1,0)</f>
        <v>0</v>
      </c>
      <c r="P1647" s="8" t="s">
        <v>2919</v>
      </c>
      <c r="Q1647" s="9"/>
    </row>
    <row r="1648" spans="1:17" x14ac:dyDescent="0.25">
      <c r="A1648" s="17">
        <v>44733</v>
      </c>
      <c r="B1648" s="11" t="s">
        <v>1372</v>
      </c>
      <c r="C1648" s="11" t="s">
        <v>2924</v>
      </c>
      <c r="D1648" s="7">
        <v>1</v>
      </c>
      <c r="E1648" s="12">
        <f t="shared" si="75"/>
        <v>3500</v>
      </c>
      <c r="F1648" s="13">
        <f t="shared" si="76"/>
        <v>3500</v>
      </c>
      <c r="G1648" s="14">
        <f>Data_input!$F1648*IF(Data_input!$E1648&lt;3000,70%,60%)</f>
        <v>2100</v>
      </c>
      <c r="H1648" s="14">
        <f>Data_input!$F1648*10%</f>
        <v>350</v>
      </c>
      <c r="I1648" s="14">
        <f>Data_input!$F1648*10%</f>
        <v>350</v>
      </c>
      <c r="J1648" s="14">
        <f>SUM(Table1[[#This Row],[COGS]:[OPERATIONAL COST]])</f>
        <v>2800</v>
      </c>
      <c r="K1648" s="14">
        <f>Data_input!$F1648-Data_input!$G1648-Data_input!$H1648-Data_input!$I1648</f>
        <v>700</v>
      </c>
      <c r="L1648" s="15" t="s">
        <v>2947</v>
      </c>
      <c r="M1648" s="16" t="str">
        <f>TEXT(Table1[[#This Row],[DATE]],"mmm")</f>
        <v>Jun</v>
      </c>
      <c r="N1648" s="7">
        <f t="shared" si="77"/>
        <v>2022</v>
      </c>
      <c r="O1648" s="7">
        <f>IF(COUNTIF(B$4:$B1648,B1648)=1,1,0)</f>
        <v>0</v>
      </c>
      <c r="P1648" s="8" t="s">
        <v>2919</v>
      </c>
      <c r="Q1648" s="9"/>
    </row>
    <row r="1649" spans="1:17" x14ac:dyDescent="0.25">
      <c r="A1649" s="17">
        <v>44733</v>
      </c>
      <c r="B1649" s="11" t="s">
        <v>1372</v>
      </c>
      <c r="C1649" s="11" t="s">
        <v>2925</v>
      </c>
      <c r="D1649" s="7">
        <v>2</v>
      </c>
      <c r="E1649" s="12">
        <f t="shared" si="75"/>
        <v>1200</v>
      </c>
      <c r="F1649" s="13">
        <f t="shared" si="76"/>
        <v>2400</v>
      </c>
      <c r="G1649" s="14">
        <f>Data_input!$F1649*IF(Data_input!$E1649&lt;3000,70%,60%)</f>
        <v>1680</v>
      </c>
      <c r="H1649" s="14">
        <f>Data_input!$F1649*10%</f>
        <v>240</v>
      </c>
      <c r="I1649" s="14">
        <f>Data_input!$F1649*10%</f>
        <v>240</v>
      </c>
      <c r="J1649" s="14">
        <f>SUM(Table1[[#This Row],[COGS]:[OPERATIONAL COST]])</f>
        <v>2160</v>
      </c>
      <c r="K1649" s="14">
        <f>Data_input!$F1649-Data_input!$G1649-Data_input!$H1649-Data_input!$I1649</f>
        <v>240</v>
      </c>
      <c r="L1649" s="8" t="s">
        <v>2947</v>
      </c>
      <c r="M1649" s="16" t="str">
        <f>TEXT(Table1[[#This Row],[DATE]],"mmm")</f>
        <v>Jun</v>
      </c>
      <c r="N1649" s="7">
        <f t="shared" si="77"/>
        <v>2022</v>
      </c>
      <c r="O1649" s="7">
        <f>IF(COUNTIF(B$4:$B1649,B1649)=1,1,0)</f>
        <v>0</v>
      </c>
      <c r="P1649" s="8" t="s">
        <v>2919</v>
      </c>
      <c r="Q1649" s="9"/>
    </row>
    <row r="1650" spans="1:17" x14ac:dyDescent="0.25">
      <c r="A1650" s="17">
        <v>44733</v>
      </c>
      <c r="B1650" s="11" t="s">
        <v>1372</v>
      </c>
      <c r="C1650" s="11" t="s">
        <v>2926</v>
      </c>
      <c r="D1650" s="7">
        <v>3</v>
      </c>
      <c r="E1650" s="12">
        <f t="shared" si="75"/>
        <v>450</v>
      </c>
      <c r="F1650" s="13">
        <f t="shared" si="76"/>
        <v>1350</v>
      </c>
      <c r="G1650" s="14">
        <f>Data_input!$F1650*IF(Data_input!$E1650&lt;3000,70%,60%)</f>
        <v>944.99999999999989</v>
      </c>
      <c r="H1650" s="14">
        <f>Data_input!$F1650*10%</f>
        <v>135</v>
      </c>
      <c r="I1650" s="14">
        <f>Data_input!$F1650*10%</f>
        <v>135</v>
      </c>
      <c r="J1650" s="14">
        <f>SUM(Table1[[#This Row],[COGS]:[OPERATIONAL COST]])</f>
        <v>1215</v>
      </c>
      <c r="K1650" s="14">
        <f>Data_input!$F1650-Data_input!$G1650-Data_input!$H1650-Data_input!$I1650</f>
        <v>135.00000000000011</v>
      </c>
      <c r="L1650" s="15" t="s">
        <v>2947</v>
      </c>
      <c r="M1650" s="16" t="str">
        <f>TEXT(Table1[[#This Row],[DATE]],"mmm")</f>
        <v>Jun</v>
      </c>
      <c r="N1650" s="7">
        <f t="shared" si="77"/>
        <v>2022</v>
      </c>
      <c r="O1650" s="7">
        <f>IF(COUNTIF(B$4:$B1650,B1650)=1,1,0)</f>
        <v>0</v>
      </c>
      <c r="P1650" s="8" t="s">
        <v>2919</v>
      </c>
      <c r="Q1650" s="9"/>
    </row>
    <row r="1651" spans="1:17" x14ac:dyDescent="0.25">
      <c r="A1651" s="17">
        <v>44733</v>
      </c>
      <c r="B1651" s="11" t="s">
        <v>1372</v>
      </c>
      <c r="C1651" s="11" t="s">
        <v>2920</v>
      </c>
      <c r="D1651" s="7">
        <v>4</v>
      </c>
      <c r="E1651" s="12">
        <f t="shared" si="75"/>
        <v>1000</v>
      </c>
      <c r="F1651" s="13">
        <f t="shared" si="76"/>
        <v>4000</v>
      </c>
      <c r="G1651" s="14">
        <f>Data_input!$F1651*IF(Data_input!$E1651&lt;3000,70%,60%)</f>
        <v>2800</v>
      </c>
      <c r="H1651" s="14">
        <f>Data_input!$F1651*10%</f>
        <v>400</v>
      </c>
      <c r="I1651" s="14">
        <f>Data_input!$F1651*10%</f>
        <v>400</v>
      </c>
      <c r="J1651" s="14">
        <f>SUM(Table1[[#This Row],[COGS]:[OPERATIONAL COST]])</f>
        <v>3600</v>
      </c>
      <c r="K1651" s="14">
        <f>Data_input!$F1651-Data_input!$G1651-Data_input!$H1651-Data_input!$I1651</f>
        <v>400</v>
      </c>
      <c r="L1651" s="8" t="s">
        <v>2947</v>
      </c>
      <c r="M1651" s="16" t="str">
        <f>TEXT(Table1[[#This Row],[DATE]],"mmm")</f>
        <v>Jun</v>
      </c>
      <c r="N1651" s="7">
        <f t="shared" si="77"/>
        <v>2022</v>
      </c>
      <c r="O1651" s="7">
        <f>IF(COUNTIF(B$4:$B1651,B1651)=1,1,0)</f>
        <v>0</v>
      </c>
      <c r="P1651" s="8" t="s">
        <v>2919</v>
      </c>
      <c r="Q1651" s="9"/>
    </row>
    <row r="1652" spans="1:17" x14ac:dyDescent="0.25">
      <c r="A1652" s="17">
        <v>44734</v>
      </c>
      <c r="B1652" s="11" t="s">
        <v>1373</v>
      </c>
      <c r="C1652" s="11" t="s">
        <v>2930</v>
      </c>
      <c r="D1652" s="7">
        <v>4</v>
      </c>
      <c r="E1652" s="12">
        <f t="shared" si="75"/>
        <v>4000</v>
      </c>
      <c r="F1652" s="13">
        <f t="shared" si="76"/>
        <v>16000</v>
      </c>
      <c r="G1652" s="14">
        <f>Data_input!$F1652*IF(Data_input!$E1652&lt;3000,70%,60%)</f>
        <v>9600</v>
      </c>
      <c r="H1652" s="14">
        <f>Data_input!$F1652*10%</f>
        <v>1600</v>
      </c>
      <c r="I1652" s="14">
        <f>Data_input!$F1652*10%</f>
        <v>1600</v>
      </c>
      <c r="J1652" s="14">
        <f>SUM(Table1[[#This Row],[COGS]:[OPERATIONAL COST]])</f>
        <v>12800</v>
      </c>
      <c r="K1652" s="14">
        <f>Data_input!$F1652-Data_input!$G1652-Data_input!$H1652-Data_input!$I1652</f>
        <v>3200</v>
      </c>
      <c r="L1652" s="15" t="s">
        <v>2943</v>
      </c>
      <c r="M1652" s="16" t="str">
        <f>TEXT(Table1[[#This Row],[DATE]],"mmm")</f>
        <v>Jun</v>
      </c>
      <c r="N1652" s="7">
        <f t="shared" si="77"/>
        <v>2022</v>
      </c>
      <c r="O1652" s="7">
        <f>IF(COUNTIF(B$4:$B1652,B1652)=1,1,0)</f>
        <v>1</v>
      </c>
      <c r="P1652" s="8" t="s">
        <v>2919</v>
      </c>
      <c r="Q1652" s="9"/>
    </row>
    <row r="1653" spans="1:17" x14ac:dyDescent="0.25">
      <c r="A1653" s="17">
        <v>44734</v>
      </c>
      <c r="B1653" s="11" t="s">
        <v>1374</v>
      </c>
      <c r="C1653" s="11" t="s">
        <v>2923</v>
      </c>
      <c r="D1653" s="7">
        <v>1</v>
      </c>
      <c r="E1653" s="12">
        <f t="shared" si="75"/>
        <v>2500</v>
      </c>
      <c r="F1653" s="13">
        <f t="shared" si="76"/>
        <v>2500</v>
      </c>
      <c r="G1653" s="14">
        <f>Data_input!$F1653*IF(Data_input!$E1653&lt;3000,70%,60%)</f>
        <v>1750</v>
      </c>
      <c r="H1653" s="14">
        <f>Data_input!$F1653*10%</f>
        <v>250</v>
      </c>
      <c r="I1653" s="14">
        <f>Data_input!$F1653*10%</f>
        <v>250</v>
      </c>
      <c r="J1653" s="14">
        <f>SUM(Table1[[#This Row],[COGS]:[OPERATIONAL COST]])</f>
        <v>2250</v>
      </c>
      <c r="K1653" s="14">
        <f>Data_input!$F1653-Data_input!$G1653-Data_input!$H1653-Data_input!$I1653</f>
        <v>250</v>
      </c>
      <c r="L1653" s="8" t="s">
        <v>2948</v>
      </c>
      <c r="M1653" s="16" t="str">
        <f>TEXT(Table1[[#This Row],[DATE]],"mmm")</f>
        <v>Jun</v>
      </c>
      <c r="N1653" s="7">
        <f t="shared" si="77"/>
        <v>2022</v>
      </c>
      <c r="O1653" s="7">
        <f>IF(COUNTIF(B$4:$B1653,B1653)=1,1,0)</f>
        <v>1</v>
      </c>
      <c r="P1653" s="8" t="s">
        <v>2919</v>
      </c>
      <c r="Q1653" s="9"/>
    </row>
    <row r="1654" spans="1:17" x14ac:dyDescent="0.25">
      <c r="A1654" s="17">
        <v>44734</v>
      </c>
      <c r="B1654" s="11" t="s">
        <v>1375</v>
      </c>
      <c r="C1654" s="11" t="s">
        <v>2924</v>
      </c>
      <c r="D1654" s="7">
        <v>1</v>
      </c>
      <c r="E1654" s="12">
        <f t="shared" si="75"/>
        <v>3500</v>
      </c>
      <c r="F1654" s="13">
        <f t="shared" si="76"/>
        <v>3500</v>
      </c>
      <c r="G1654" s="14">
        <f>Data_input!$F1654*IF(Data_input!$E1654&lt;3000,70%,60%)</f>
        <v>2100</v>
      </c>
      <c r="H1654" s="14">
        <f>Data_input!$F1654*10%</f>
        <v>350</v>
      </c>
      <c r="I1654" s="14">
        <f>Data_input!$F1654*10%</f>
        <v>350</v>
      </c>
      <c r="J1654" s="14">
        <f>SUM(Table1[[#This Row],[COGS]:[OPERATIONAL COST]])</f>
        <v>2800</v>
      </c>
      <c r="K1654" s="14">
        <f>Data_input!$F1654-Data_input!$G1654-Data_input!$H1654-Data_input!$I1654</f>
        <v>700</v>
      </c>
      <c r="L1654" s="15" t="s">
        <v>2944</v>
      </c>
      <c r="M1654" s="16" t="str">
        <f>TEXT(Table1[[#This Row],[DATE]],"mmm")</f>
        <v>Jun</v>
      </c>
      <c r="N1654" s="7">
        <f t="shared" si="77"/>
        <v>2022</v>
      </c>
      <c r="O1654" s="7">
        <f>IF(COUNTIF(B$4:$B1654,B1654)=1,1,0)</f>
        <v>1</v>
      </c>
      <c r="P1654" s="8" t="s">
        <v>2919</v>
      </c>
      <c r="Q1654" s="9"/>
    </row>
    <row r="1655" spans="1:17" x14ac:dyDescent="0.25">
      <c r="A1655" s="17">
        <v>44734</v>
      </c>
      <c r="B1655" s="11" t="s">
        <v>1376</v>
      </c>
      <c r="C1655" s="11" t="s">
        <v>2928</v>
      </c>
      <c r="D1655" s="7">
        <v>1</v>
      </c>
      <c r="E1655" s="12">
        <f t="shared" si="75"/>
        <v>1000</v>
      </c>
      <c r="F1655" s="13">
        <f t="shared" si="76"/>
        <v>1000</v>
      </c>
      <c r="G1655" s="14">
        <f>Data_input!$F1655*IF(Data_input!$E1655&lt;3000,70%,60%)</f>
        <v>700</v>
      </c>
      <c r="H1655" s="14">
        <f>Data_input!$F1655*10%</f>
        <v>100</v>
      </c>
      <c r="I1655" s="14">
        <f>Data_input!$F1655*10%</f>
        <v>100</v>
      </c>
      <c r="J1655" s="14">
        <f>SUM(Table1[[#This Row],[COGS]:[OPERATIONAL COST]])</f>
        <v>900</v>
      </c>
      <c r="K1655" s="14">
        <f>Data_input!$F1655-Data_input!$G1655-Data_input!$H1655-Data_input!$I1655</f>
        <v>100</v>
      </c>
      <c r="L1655" s="8" t="s">
        <v>2948</v>
      </c>
      <c r="M1655" s="16" t="str">
        <f>TEXT(Table1[[#This Row],[DATE]],"mmm")</f>
        <v>Jun</v>
      </c>
      <c r="N1655" s="7">
        <f t="shared" si="77"/>
        <v>2022</v>
      </c>
      <c r="O1655" s="7">
        <f>IF(COUNTIF(B$4:$B1655,B1655)=1,1,0)</f>
        <v>1</v>
      </c>
      <c r="P1655" s="8" t="s">
        <v>2919</v>
      </c>
      <c r="Q1655" s="9"/>
    </row>
    <row r="1656" spans="1:17" x14ac:dyDescent="0.25">
      <c r="A1656" s="17">
        <v>44734</v>
      </c>
      <c r="B1656" s="11" t="s">
        <v>1377</v>
      </c>
      <c r="C1656" s="11" t="s">
        <v>2926</v>
      </c>
      <c r="D1656" s="7">
        <v>2</v>
      </c>
      <c r="E1656" s="12">
        <f t="shared" si="75"/>
        <v>450</v>
      </c>
      <c r="F1656" s="13">
        <f t="shared" si="76"/>
        <v>900</v>
      </c>
      <c r="G1656" s="14">
        <f>Data_input!$F1656*IF(Data_input!$E1656&lt;3000,70%,60%)</f>
        <v>630</v>
      </c>
      <c r="H1656" s="14">
        <f>Data_input!$F1656*10%</f>
        <v>90</v>
      </c>
      <c r="I1656" s="14">
        <f>Data_input!$F1656*10%</f>
        <v>90</v>
      </c>
      <c r="J1656" s="14">
        <f>SUM(Table1[[#This Row],[COGS]:[OPERATIONAL COST]])</f>
        <v>810</v>
      </c>
      <c r="K1656" s="14">
        <f>Data_input!$F1656-Data_input!$G1656-Data_input!$H1656-Data_input!$I1656</f>
        <v>90</v>
      </c>
      <c r="L1656" s="15" t="s">
        <v>2944</v>
      </c>
      <c r="M1656" s="16" t="str">
        <f>TEXT(Table1[[#This Row],[DATE]],"mmm")</f>
        <v>Jun</v>
      </c>
      <c r="N1656" s="7">
        <f t="shared" si="77"/>
        <v>2022</v>
      </c>
      <c r="O1656" s="7">
        <f>IF(COUNTIF(B$4:$B1656,B1656)=1,1,0)</f>
        <v>1</v>
      </c>
      <c r="P1656" s="8" t="s">
        <v>2919</v>
      </c>
      <c r="Q1656" s="9"/>
    </row>
    <row r="1657" spans="1:17" x14ac:dyDescent="0.25">
      <c r="A1657" s="17">
        <v>44734</v>
      </c>
      <c r="B1657" s="11" t="s">
        <v>1378</v>
      </c>
      <c r="C1657" s="11" t="s">
        <v>2927</v>
      </c>
      <c r="D1657" s="7">
        <v>2</v>
      </c>
      <c r="E1657" s="12">
        <f t="shared" si="75"/>
        <v>500</v>
      </c>
      <c r="F1657" s="13">
        <f t="shared" si="76"/>
        <v>1000</v>
      </c>
      <c r="G1657" s="14">
        <f>Data_input!$F1657*IF(Data_input!$E1657&lt;3000,70%,60%)</f>
        <v>700</v>
      </c>
      <c r="H1657" s="14">
        <f>Data_input!$F1657*10%</f>
        <v>100</v>
      </c>
      <c r="I1657" s="14">
        <f>Data_input!$F1657*10%</f>
        <v>100</v>
      </c>
      <c r="J1657" s="14">
        <f>SUM(Table1[[#This Row],[COGS]:[OPERATIONAL COST]])</f>
        <v>900</v>
      </c>
      <c r="K1657" s="14">
        <f>Data_input!$F1657-Data_input!$G1657-Data_input!$H1657-Data_input!$I1657</f>
        <v>100</v>
      </c>
      <c r="L1657" s="8" t="s">
        <v>2946</v>
      </c>
      <c r="M1657" s="16" t="str">
        <f>TEXT(Table1[[#This Row],[DATE]],"mmm")</f>
        <v>Jun</v>
      </c>
      <c r="N1657" s="7">
        <f t="shared" si="77"/>
        <v>2022</v>
      </c>
      <c r="O1657" s="7">
        <f>IF(COUNTIF(B$4:$B1657,B1657)=1,1,0)</f>
        <v>1</v>
      </c>
      <c r="P1657" s="8" t="s">
        <v>2919</v>
      </c>
      <c r="Q1657" s="9"/>
    </row>
    <row r="1658" spans="1:17" x14ac:dyDescent="0.25">
      <c r="A1658" s="17">
        <v>44734</v>
      </c>
      <c r="B1658" s="11" t="s">
        <v>1379</v>
      </c>
      <c r="C1658" s="11" t="s">
        <v>2927</v>
      </c>
      <c r="D1658" s="7">
        <v>3</v>
      </c>
      <c r="E1658" s="12">
        <f t="shared" si="75"/>
        <v>500</v>
      </c>
      <c r="F1658" s="13">
        <f t="shared" si="76"/>
        <v>1500</v>
      </c>
      <c r="G1658" s="14">
        <f>Data_input!$F1658*IF(Data_input!$E1658&lt;3000,70%,60%)</f>
        <v>1050</v>
      </c>
      <c r="H1658" s="14">
        <f>Data_input!$F1658*10%</f>
        <v>150</v>
      </c>
      <c r="I1658" s="14">
        <f>Data_input!$F1658*10%</f>
        <v>150</v>
      </c>
      <c r="J1658" s="14">
        <f>SUM(Table1[[#This Row],[COGS]:[OPERATIONAL COST]])</f>
        <v>1350</v>
      </c>
      <c r="K1658" s="14">
        <f>Data_input!$F1658-Data_input!$G1658-Data_input!$H1658-Data_input!$I1658</f>
        <v>150</v>
      </c>
      <c r="L1658" s="15" t="s">
        <v>2947</v>
      </c>
      <c r="M1658" s="16" t="str">
        <f>TEXT(Table1[[#This Row],[DATE]],"mmm")</f>
        <v>Jun</v>
      </c>
      <c r="N1658" s="7">
        <f t="shared" si="77"/>
        <v>2022</v>
      </c>
      <c r="O1658" s="7">
        <f>IF(COUNTIF(B$4:$B1658,B1658)=1,1,0)</f>
        <v>1</v>
      </c>
      <c r="P1658" s="8" t="s">
        <v>2919</v>
      </c>
      <c r="Q1658" s="9"/>
    </row>
    <row r="1659" spans="1:17" x14ac:dyDescent="0.25">
      <c r="A1659" s="17">
        <v>44734</v>
      </c>
      <c r="B1659" s="11" t="s">
        <v>1380</v>
      </c>
      <c r="C1659" s="11" t="s">
        <v>2920</v>
      </c>
      <c r="D1659" s="7">
        <v>8</v>
      </c>
      <c r="E1659" s="12">
        <f t="shared" si="75"/>
        <v>1000</v>
      </c>
      <c r="F1659" s="13">
        <f t="shared" si="76"/>
        <v>8000</v>
      </c>
      <c r="G1659" s="14">
        <f>Data_input!$F1659*IF(Data_input!$E1659&lt;3000,70%,60%)</f>
        <v>5600</v>
      </c>
      <c r="H1659" s="14">
        <f>Data_input!$F1659*10%</f>
        <v>800</v>
      </c>
      <c r="I1659" s="14">
        <f>Data_input!$F1659*10%</f>
        <v>800</v>
      </c>
      <c r="J1659" s="14">
        <f>SUM(Table1[[#This Row],[COGS]:[OPERATIONAL COST]])</f>
        <v>7200</v>
      </c>
      <c r="K1659" s="14">
        <f>Data_input!$F1659-Data_input!$G1659-Data_input!$H1659-Data_input!$I1659</f>
        <v>800</v>
      </c>
      <c r="L1659" s="8" t="s">
        <v>2944</v>
      </c>
      <c r="M1659" s="16" t="str">
        <f>TEXT(Table1[[#This Row],[DATE]],"mmm")</f>
        <v>Jun</v>
      </c>
      <c r="N1659" s="7">
        <f t="shared" si="77"/>
        <v>2022</v>
      </c>
      <c r="O1659" s="7">
        <f>IF(COUNTIF(B$4:$B1659,B1659)=1,1,0)</f>
        <v>1</v>
      </c>
      <c r="P1659" s="8" t="s">
        <v>2919</v>
      </c>
      <c r="Q1659" s="9"/>
    </row>
    <row r="1660" spans="1:17" x14ac:dyDescent="0.25">
      <c r="A1660" s="17">
        <v>44734</v>
      </c>
      <c r="B1660" s="11" t="s">
        <v>1380</v>
      </c>
      <c r="C1660" s="11" t="s">
        <v>2924</v>
      </c>
      <c r="D1660" s="7">
        <v>1</v>
      </c>
      <c r="E1660" s="12">
        <f t="shared" si="75"/>
        <v>3500</v>
      </c>
      <c r="F1660" s="13">
        <f t="shared" si="76"/>
        <v>3500</v>
      </c>
      <c r="G1660" s="14">
        <f>Data_input!$F1660*IF(Data_input!$E1660&lt;3000,70%,60%)</f>
        <v>2100</v>
      </c>
      <c r="H1660" s="14">
        <f>Data_input!$F1660*10%</f>
        <v>350</v>
      </c>
      <c r="I1660" s="14">
        <f>Data_input!$F1660*10%</f>
        <v>350</v>
      </c>
      <c r="J1660" s="14">
        <f>SUM(Table1[[#This Row],[COGS]:[OPERATIONAL COST]])</f>
        <v>2800</v>
      </c>
      <c r="K1660" s="14">
        <f>Data_input!$F1660-Data_input!$G1660-Data_input!$H1660-Data_input!$I1660</f>
        <v>700</v>
      </c>
      <c r="L1660" s="15" t="s">
        <v>2944</v>
      </c>
      <c r="M1660" s="16" t="str">
        <f>TEXT(Table1[[#This Row],[DATE]],"mmm")</f>
        <v>Jun</v>
      </c>
      <c r="N1660" s="7">
        <f t="shared" si="77"/>
        <v>2022</v>
      </c>
      <c r="O1660" s="7">
        <f>IF(COUNTIF(B$4:$B1660,B1660)=1,1,0)</f>
        <v>0</v>
      </c>
      <c r="P1660" s="8" t="s">
        <v>2919</v>
      </c>
      <c r="Q1660" s="9"/>
    </row>
    <row r="1661" spans="1:17" x14ac:dyDescent="0.25">
      <c r="A1661" s="17">
        <v>44734</v>
      </c>
      <c r="B1661" s="11" t="s">
        <v>1380</v>
      </c>
      <c r="C1661" s="11" t="s">
        <v>2923</v>
      </c>
      <c r="D1661" s="7">
        <v>1</v>
      </c>
      <c r="E1661" s="12">
        <f t="shared" si="75"/>
        <v>2500</v>
      </c>
      <c r="F1661" s="13">
        <f t="shared" si="76"/>
        <v>2500</v>
      </c>
      <c r="G1661" s="14">
        <f>Data_input!$F1661*IF(Data_input!$E1661&lt;3000,70%,60%)</f>
        <v>1750</v>
      </c>
      <c r="H1661" s="14">
        <f>Data_input!$F1661*10%</f>
        <v>250</v>
      </c>
      <c r="I1661" s="14">
        <f>Data_input!$F1661*10%</f>
        <v>250</v>
      </c>
      <c r="J1661" s="14">
        <f>SUM(Table1[[#This Row],[COGS]:[OPERATIONAL COST]])</f>
        <v>2250</v>
      </c>
      <c r="K1661" s="14">
        <f>Data_input!$F1661-Data_input!$G1661-Data_input!$H1661-Data_input!$I1661</f>
        <v>250</v>
      </c>
      <c r="L1661" s="8" t="s">
        <v>2944</v>
      </c>
      <c r="M1661" s="16" t="str">
        <f>TEXT(Table1[[#This Row],[DATE]],"mmm")</f>
        <v>Jun</v>
      </c>
      <c r="N1661" s="7">
        <f t="shared" si="77"/>
        <v>2022</v>
      </c>
      <c r="O1661" s="7">
        <f>IF(COUNTIF(B$4:$B1661,B1661)=1,1,0)</f>
        <v>0</v>
      </c>
      <c r="P1661" s="8" t="s">
        <v>2919</v>
      </c>
      <c r="Q1661" s="9"/>
    </row>
    <row r="1662" spans="1:17" x14ac:dyDescent="0.25">
      <c r="A1662" s="17">
        <v>44735</v>
      </c>
      <c r="B1662" s="11" t="s">
        <v>1381</v>
      </c>
      <c r="C1662" s="11" t="s">
        <v>2929</v>
      </c>
      <c r="D1662" s="7">
        <v>3</v>
      </c>
      <c r="E1662" s="12">
        <f t="shared" si="75"/>
        <v>3200</v>
      </c>
      <c r="F1662" s="13">
        <f t="shared" si="76"/>
        <v>9600</v>
      </c>
      <c r="G1662" s="14">
        <f>Data_input!$F1662*IF(Data_input!$E1662&lt;3000,70%,60%)</f>
        <v>5760</v>
      </c>
      <c r="H1662" s="14">
        <f>Data_input!$F1662*10%</f>
        <v>960</v>
      </c>
      <c r="I1662" s="14">
        <f>Data_input!$F1662*10%</f>
        <v>960</v>
      </c>
      <c r="J1662" s="14">
        <f>SUM(Table1[[#This Row],[COGS]:[OPERATIONAL COST]])</f>
        <v>7680</v>
      </c>
      <c r="K1662" s="14">
        <f>Data_input!$F1662-Data_input!$G1662-Data_input!$H1662-Data_input!$I1662</f>
        <v>1920</v>
      </c>
      <c r="L1662" s="15" t="s">
        <v>2944</v>
      </c>
      <c r="M1662" s="16" t="str">
        <f>TEXT(Table1[[#This Row],[DATE]],"mmm")</f>
        <v>Jun</v>
      </c>
      <c r="N1662" s="7">
        <f t="shared" si="77"/>
        <v>2022</v>
      </c>
      <c r="O1662" s="7">
        <f>IF(COUNTIF(B$4:$B1662,B1662)=1,1,0)</f>
        <v>1</v>
      </c>
      <c r="P1662" s="8" t="s">
        <v>2918</v>
      </c>
      <c r="Q1662" s="9"/>
    </row>
    <row r="1663" spans="1:17" x14ac:dyDescent="0.25">
      <c r="A1663" s="17">
        <v>44735</v>
      </c>
      <c r="B1663" s="11" t="s">
        <v>1382</v>
      </c>
      <c r="C1663" s="11" t="s">
        <v>2929</v>
      </c>
      <c r="D1663" s="7">
        <v>6</v>
      </c>
      <c r="E1663" s="12">
        <f t="shared" si="75"/>
        <v>3200</v>
      </c>
      <c r="F1663" s="13">
        <f t="shared" si="76"/>
        <v>19200</v>
      </c>
      <c r="G1663" s="14">
        <f>Data_input!$F1663*IF(Data_input!$E1663&lt;3000,70%,60%)</f>
        <v>11520</v>
      </c>
      <c r="H1663" s="14">
        <f>Data_input!$F1663*10%</f>
        <v>1920</v>
      </c>
      <c r="I1663" s="14">
        <f>Data_input!$F1663*10%</f>
        <v>1920</v>
      </c>
      <c r="J1663" s="14">
        <f>SUM(Table1[[#This Row],[COGS]:[OPERATIONAL COST]])</f>
        <v>15360</v>
      </c>
      <c r="K1663" s="14">
        <f>Data_input!$F1663-Data_input!$G1663-Data_input!$H1663-Data_input!$I1663</f>
        <v>3840</v>
      </c>
      <c r="L1663" s="8" t="s">
        <v>2945</v>
      </c>
      <c r="M1663" s="16" t="str">
        <f>TEXT(Table1[[#This Row],[DATE]],"mmm")</f>
        <v>Jun</v>
      </c>
      <c r="N1663" s="7">
        <f t="shared" si="77"/>
        <v>2022</v>
      </c>
      <c r="O1663" s="7">
        <f>IF(COUNTIF(B$4:$B1663,B1663)=1,1,0)</f>
        <v>1</v>
      </c>
      <c r="P1663" s="8" t="s">
        <v>2919</v>
      </c>
      <c r="Q1663" s="9"/>
    </row>
    <row r="1664" spans="1:17" x14ac:dyDescent="0.25">
      <c r="A1664" s="17">
        <v>44735</v>
      </c>
      <c r="B1664" s="11" t="s">
        <v>1383</v>
      </c>
      <c r="C1664" s="11" t="s">
        <v>2924</v>
      </c>
      <c r="D1664" s="7">
        <v>1</v>
      </c>
      <c r="E1664" s="12">
        <f t="shared" si="75"/>
        <v>3500</v>
      </c>
      <c r="F1664" s="13">
        <f t="shared" si="76"/>
        <v>3500</v>
      </c>
      <c r="G1664" s="14">
        <f>Data_input!$F1664*IF(Data_input!$E1664&lt;3000,70%,60%)</f>
        <v>2100</v>
      </c>
      <c r="H1664" s="14">
        <f>Data_input!$F1664*10%</f>
        <v>350</v>
      </c>
      <c r="I1664" s="14">
        <f>Data_input!$F1664*10%</f>
        <v>350</v>
      </c>
      <c r="J1664" s="14">
        <f>SUM(Table1[[#This Row],[COGS]:[OPERATIONAL COST]])</f>
        <v>2800</v>
      </c>
      <c r="K1664" s="14">
        <f>Data_input!$F1664-Data_input!$G1664-Data_input!$H1664-Data_input!$I1664</f>
        <v>700</v>
      </c>
      <c r="L1664" s="15" t="s">
        <v>2943</v>
      </c>
      <c r="M1664" s="16" t="str">
        <f>TEXT(Table1[[#This Row],[DATE]],"mmm")</f>
        <v>Jun</v>
      </c>
      <c r="N1664" s="7">
        <f t="shared" si="77"/>
        <v>2022</v>
      </c>
      <c r="O1664" s="7">
        <f>IF(COUNTIF(B$4:$B1664,B1664)=1,1,0)</f>
        <v>1</v>
      </c>
      <c r="P1664" s="8" t="s">
        <v>2918</v>
      </c>
      <c r="Q1664" s="9"/>
    </row>
    <row r="1665" spans="1:17" x14ac:dyDescent="0.25">
      <c r="A1665" s="17">
        <v>44735</v>
      </c>
      <c r="B1665" s="11" t="s">
        <v>1384</v>
      </c>
      <c r="C1665" s="11" t="s">
        <v>2927</v>
      </c>
      <c r="D1665" s="7">
        <v>10</v>
      </c>
      <c r="E1665" s="12">
        <f t="shared" si="75"/>
        <v>500</v>
      </c>
      <c r="F1665" s="13">
        <f t="shared" si="76"/>
        <v>5000</v>
      </c>
      <c r="G1665" s="14">
        <f>Data_input!$F1665*IF(Data_input!$E1665&lt;3000,70%,60%)</f>
        <v>3500</v>
      </c>
      <c r="H1665" s="14">
        <f>Data_input!$F1665*10%</f>
        <v>500</v>
      </c>
      <c r="I1665" s="14">
        <f>Data_input!$F1665*10%</f>
        <v>500</v>
      </c>
      <c r="J1665" s="14">
        <f>SUM(Table1[[#This Row],[COGS]:[OPERATIONAL COST]])</f>
        <v>4500</v>
      </c>
      <c r="K1665" s="14">
        <f>Data_input!$F1665-Data_input!$G1665-Data_input!$H1665-Data_input!$I1665</f>
        <v>500</v>
      </c>
      <c r="L1665" s="8" t="s">
        <v>2948</v>
      </c>
      <c r="M1665" s="16" t="str">
        <f>TEXT(Table1[[#This Row],[DATE]],"mmm")</f>
        <v>Jun</v>
      </c>
      <c r="N1665" s="7">
        <f t="shared" si="77"/>
        <v>2022</v>
      </c>
      <c r="O1665" s="7">
        <f>IF(COUNTIF(B$4:$B1665,B1665)=1,1,0)</f>
        <v>1</v>
      </c>
      <c r="P1665" s="8" t="s">
        <v>2919</v>
      </c>
      <c r="Q1665" s="9"/>
    </row>
    <row r="1666" spans="1:17" x14ac:dyDescent="0.25">
      <c r="A1666" s="17">
        <v>44735</v>
      </c>
      <c r="B1666" s="11" t="s">
        <v>1385</v>
      </c>
      <c r="C1666" s="11" t="s">
        <v>2923</v>
      </c>
      <c r="D1666" s="7">
        <v>7</v>
      </c>
      <c r="E1666" s="12">
        <f t="shared" si="75"/>
        <v>2500</v>
      </c>
      <c r="F1666" s="13">
        <f t="shared" si="76"/>
        <v>17500</v>
      </c>
      <c r="G1666" s="14">
        <f>Data_input!$F1666*IF(Data_input!$E1666&lt;3000,70%,60%)</f>
        <v>12250</v>
      </c>
      <c r="H1666" s="14">
        <f>Data_input!$F1666*10%</f>
        <v>1750</v>
      </c>
      <c r="I1666" s="14">
        <f>Data_input!$F1666*10%</f>
        <v>1750</v>
      </c>
      <c r="J1666" s="14">
        <f>SUM(Table1[[#This Row],[COGS]:[OPERATIONAL COST]])</f>
        <v>15750</v>
      </c>
      <c r="K1666" s="14">
        <f>Data_input!$F1666-Data_input!$G1666-Data_input!$H1666-Data_input!$I1666</f>
        <v>1750</v>
      </c>
      <c r="L1666" s="15" t="s">
        <v>2944</v>
      </c>
      <c r="M1666" s="16" t="str">
        <f>TEXT(Table1[[#This Row],[DATE]],"mmm")</f>
        <v>Jun</v>
      </c>
      <c r="N1666" s="7">
        <f t="shared" si="77"/>
        <v>2022</v>
      </c>
      <c r="O1666" s="7">
        <f>IF(COUNTIF(B$4:$B1666,B1666)=1,1,0)</f>
        <v>1</v>
      </c>
      <c r="P1666" s="8" t="s">
        <v>2919</v>
      </c>
      <c r="Q1666" s="9"/>
    </row>
    <row r="1667" spans="1:17" x14ac:dyDescent="0.25">
      <c r="A1667" s="17">
        <v>44735</v>
      </c>
      <c r="B1667" s="11" t="s">
        <v>1386</v>
      </c>
      <c r="C1667" s="11" t="s">
        <v>2925</v>
      </c>
      <c r="D1667" s="7">
        <v>4</v>
      </c>
      <c r="E1667" s="12">
        <f t="shared" si="75"/>
        <v>1200</v>
      </c>
      <c r="F1667" s="13">
        <f t="shared" si="76"/>
        <v>4800</v>
      </c>
      <c r="G1667" s="14">
        <f>Data_input!$F1667*IF(Data_input!$E1667&lt;3000,70%,60%)</f>
        <v>3360</v>
      </c>
      <c r="H1667" s="14">
        <f>Data_input!$F1667*10%</f>
        <v>480</v>
      </c>
      <c r="I1667" s="14">
        <f>Data_input!$F1667*10%</f>
        <v>480</v>
      </c>
      <c r="J1667" s="14">
        <f>SUM(Table1[[#This Row],[COGS]:[OPERATIONAL COST]])</f>
        <v>4320</v>
      </c>
      <c r="K1667" s="14">
        <f>Data_input!$F1667-Data_input!$G1667-Data_input!$H1667-Data_input!$I1667</f>
        <v>480</v>
      </c>
      <c r="L1667" s="8" t="s">
        <v>2945</v>
      </c>
      <c r="M1667" s="16" t="str">
        <f>TEXT(Table1[[#This Row],[DATE]],"mmm")</f>
        <v>Jun</v>
      </c>
      <c r="N1667" s="7">
        <f t="shared" si="77"/>
        <v>2022</v>
      </c>
      <c r="O1667" s="7">
        <f>IF(COUNTIF(B$4:$B1667,B1667)=1,1,0)</f>
        <v>1</v>
      </c>
      <c r="P1667" s="8" t="s">
        <v>2919</v>
      </c>
      <c r="Q1667" s="9"/>
    </row>
    <row r="1668" spans="1:17" x14ac:dyDescent="0.25">
      <c r="A1668" s="17">
        <v>44735</v>
      </c>
      <c r="B1668" s="11" t="s">
        <v>1387</v>
      </c>
      <c r="C1668" s="11" t="s">
        <v>2920</v>
      </c>
      <c r="D1668" s="7">
        <v>1</v>
      </c>
      <c r="E1668" s="12">
        <f t="shared" ref="E1668:E1731" si="78">VLOOKUP(C1668,$R$4:$S$12,2,FALSE)</f>
        <v>1000</v>
      </c>
      <c r="F1668" s="13">
        <f t="shared" ref="F1668:F1731" si="79">D1668*E1668</f>
        <v>1000</v>
      </c>
      <c r="G1668" s="14">
        <f>Data_input!$F1668*IF(Data_input!$E1668&lt;3000,70%,60%)</f>
        <v>700</v>
      </c>
      <c r="H1668" s="14">
        <f>Data_input!$F1668*10%</f>
        <v>100</v>
      </c>
      <c r="I1668" s="14">
        <f>Data_input!$F1668*10%</f>
        <v>100</v>
      </c>
      <c r="J1668" s="14">
        <f>SUM(Table1[[#This Row],[COGS]:[OPERATIONAL COST]])</f>
        <v>900</v>
      </c>
      <c r="K1668" s="14">
        <f>Data_input!$F1668-Data_input!$G1668-Data_input!$H1668-Data_input!$I1668</f>
        <v>100</v>
      </c>
      <c r="L1668" s="15" t="s">
        <v>2943</v>
      </c>
      <c r="M1668" s="16" t="str">
        <f>TEXT(Table1[[#This Row],[DATE]],"mmm")</f>
        <v>Jun</v>
      </c>
      <c r="N1668" s="7">
        <f t="shared" ref="N1668:N1731" si="80">YEAR(A1668)</f>
        <v>2022</v>
      </c>
      <c r="O1668" s="7">
        <f>IF(COUNTIF(B$4:$B1668,B1668)=1,1,0)</f>
        <v>1</v>
      </c>
      <c r="P1668" s="8" t="s">
        <v>2918</v>
      </c>
      <c r="Q1668" s="9"/>
    </row>
    <row r="1669" spans="1:17" x14ac:dyDescent="0.25">
      <c r="A1669" s="17">
        <v>44735</v>
      </c>
      <c r="B1669" s="11" t="s">
        <v>1388</v>
      </c>
      <c r="C1669" s="11" t="s">
        <v>2930</v>
      </c>
      <c r="D1669" s="7">
        <v>5</v>
      </c>
      <c r="E1669" s="12">
        <f t="shared" si="78"/>
        <v>4000</v>
      </c>
      <c r="F1669" s="13">
        <f t="shared" si="79"/>
        <v>20000</v>
      </c>
      <c r="G1669" s="14">
        <f>Data_input!$F1669*IF(Data_input!$E1669&lt;3000,70%,60%)</f>
        <v>12000</v>
      </c>
      <c r="H1669" s="14">
        <f>Data_input!$F1669*10%</f>
        <v>2000</v>
      </c>
      <c r="I1669" s="14">
        <f>Data_input!$F1669*10%</f>
        <v>2000</v>
      </c>
      <c r="J1669" s="14">
        <f>SUM(Table1[[#This Row],[COGS]:[OPERATIONAL COST]])</f>
        <v>16000</v>
      </c>
      <c r="K1669" s="14">
        <f>Data_input!$F1669-Data_input!$G1669-Data_input!$H1669-Data_input!$I1669</f>
        <v>4000</v>
      </c>
      <c r="L1669" s="8" t="s">
        <v>2948</v>
      </c>
      <c r="M1669" s="16" t="str">
        <f>TEXT(Table1[[#This Row],[DATE]],"mmm")</f>
        <v>Jun</v>
      </c>
      <c r="N1669" s="7">
        <f t="shared" si="80"/>
        <v>2022</v>
      </c>
      <c r="O1669" s="7">
        <f>IF(COUNTIF(B$4:$B1669,B1669)=1,1,0)</f>
        <v>1</v>
      </c>
      <c r="P1669" s="8" t="s">
        <v>2919</v>
      </c>
      <c r="Q1669" s="9"/>
    </row>
    <row r="1670" spans="1:17" x14ac:dyDescent="0.25">
      <c r="A1670" s="17">
        <v>44736</v>
      </c>
      <c r="B1670" s="11" t="s">
        <v>1389</v>
      </c>
      <c r="C1670" s="11" t="s">
        <v>2920</v>
      </c>
      <c r="D1670" s="7">
        <v>1</v>
      </c>
      <c r="E1670" s="12">
        <f t="shared" si="78"/>
        <v>1000</v>
      </c>
      <c r="F1670" s="13">
        <f t="shared" si="79"/>
        <v>1000</v>
      </c>
      <c r="G1670" s="14">
        <f>Data_input!$F1670*IF(Data_input!$E1670&lt;3000,70%,60%)</f>
        <v>700</v>
      </c>
      <c r="H1670" s="14">
        <f>Data_input!$F1670*10%</f>
        <v>100</v>
      </c>
      <c r="I1670" s="14">
        <f>Data_input!$F1670*10%</f>
        <v>100</v>
      </c>
      <c r="J1670" s="14">
        <f>SUM(Table1[[#This Row],[COGS]:[OPERATIONAL COST]])</f>
        <v>900</v>
      </c>
      <c r="K1670" s="14">
        <f>Data_input!$F1670-Data_input!$G1670-Data_input!$H1670-Data_input!$I1670</f>
        <v>100</v>
      </c>
      <c r="L1670" s="15" t="s">
        <v>2944</v>
      </c>
      <c r="M1670" s="16" t="str">
        <f>TEXT(Table1[[#This Row],[DATE]],"mmm")</f>
        <v>Jun</v>
      </c>
      <c r="N1670" s="7">
        <f t="shared" si="80"/>
        <v>2022</v>
      </c>
      <c r="O1670" s="7">
        <f>IF(COUNTIF(B$4:$B1670,B1670)=1,1,0)</f>
        <v>1</v>
      </c>
      <c r="P1670" s="8" t="s">
        <v>2918</v>
      </c>
      <c r="Q1670" s="9"/>
    </row>
    <row r="1671" spans="1:17" x14ac:dyDescent="0.25">
      <c r="A1671" s="17">
        <v>44736</v>
      </c>
      <c r="B1671" s="11" t="s">
        <v>1390</v>
      </c>
      <c r="C1671" s="11" t="s">
        <v>2924</v>
      </c>
      <c r="D1671" s="7">
        <v>1</v>
      </c>
      <c r="E1671" s="12">
        <f t="shared" si="78"/>
        <v>3500</v>
      </c>
      <c r="F1671" s="13">
        <f t="shared" si="79"/>
        <v>3500</v>
      </c>
      <c r="G1671" s="14">
        <f>Data_input!$F1671*IF(Data_input!$E1671&lt;3000,70%,60%)</f>
        <v>2100</v>
      </c>
      <c r="H1671" s="14">
        <f>Data_input!$F1671*10%</f>
        <v>350</v>
      </c>
      <c r="I1671" s="14">
        <f>Data_input!$F1671*10%</f>
        <v>350</v>
      </c>
      <c r="J1671" s="14">
        <f>SUM(Table1[[#This Row],[COGS]:[OPERATIONAL COST]])</f>
        <v>2800</v>
      </c>
      <c r="K1671" s="14">
        <f>Data_input!$F1671-Data_input!$G1671-Data_input!$H1671-Data_input!$I1671</f>
        <v>700</v>
      </c>
      <c r="L1671" s="8" t="s">
        <v>2946</v>
      </c>
      <c r="M1671" s="16" t="str">
        <f>TEXT(Table1[[#This Row],[DATE]],"mmm")</f>
        <v>Jun</v>
      </c>
      <c r="N1671" s="7">
        <f t="shared" si="80"/>
        <v>2022</v>
      </c>
      <c r="O1671" s="7">
        <f>IF(COUNTIF(B$4:$B1671,B1671)=1,1,0)</f>
        <v>1</v>
      </c>
      <c r="P1671" s="8" t="s">
        <v>2919</v>
      </c>
      <c r="Q1671" s="9"/>
    </row>
    <row r="1672" spans="1:17" x14ac:dyDescent="0.25">
      <c r="A1672" s="17">
        <v>44736</v>
      </c>
      <c r="B1672" s="11" t="s">
        <v>1391</v>
      </c>
      <c r="C1672" s="11" t="s">
        <v>2923</v>
      </c>
      <c r="D1672" s="7">
        <v>1</v>
      </c>
      <c r="E1672" s="12">
        <f t="shared" si="78"/>
        <v>2500</v>
      </c>
      <c r="F1672" s="13">
        <f t="shared" si="79"/>
        <v>2500</v>
      </c>
      <c r="G1672" s="14">
        <f>Data_input!$F1672*IF(Data_input!$E1672&lt;3000,70%,60%)</f>
        <v>1750</v>
      </c>
      <c r="H1672" s="14">
        <f>Data_input!$F1672*10%</f>
        <v>250</v>
      </c>
      <c r="I1672" s="14">
        <f>Data_input!$F1672*10%</f>
        <v>250</v>
      </c>
      <c r="J1672" s="14">
        <f>SUM(Table1[[#This Row],[COGS]:[OPERATIONAL COST]])</f>
        <v>2250</v>
      </c>
      <c r="K1672" s="14">
        <f>Data_input!$F1672-Data_input!$G1672-Data_input!$H1672-Data_input!$I1672</f>
        <v>250</v>
      </c>
      <c r="L1672" s="15" t="s">
        <v>2947</v>
      </c>
      <c r="M1672" s="16" t="str">
        <f>TEXT(Table1[[#This Row],[DATE]],"mmm")</f>
        <v>Jun</v>
      </c>
      <c r="N1672" s="7">
        <f t="shared" si="80"/>
        <v>2022</v>
      </c>
      <c r="O1672" s="7">
        <f>IF(COUNTIF(B$4:$B1672,B1672)=1,1,0)</f>
        <v>1</v>
      </c>
      <c r="P1672" s="8" t="s">
        <v>2919</v>
      </c>
      <c r="Q1672" s="9"/>
    </row>
    <row r="1673" spans="1:17" x14ac:dyDescent="0.25">
      <c r="A1673" s="17">
        <v>44736</v>
      </c>
      <c r="B1673" s="11" t="s">
        <v>1392</v>
      </c>
      <c r="C1673" s="11" t="s">
        <v>2923</v>
      </c>
      <c r="D1673" s="7">
        <v>1</v>
      </c>
      <c r="E1673" s="12">
        <f t="shared" si="78"/>
        <v>2500</v>
      </c>
      <c r="F1673" s="13">
        <f t="shared" si="79"/>
        <v>2500</v>
      </c>
      <c r="G1673" s="14">
        <f>Data_input!$F1673*IF(Data_input!$E1673&lt;3000,70%,60%)</f>
        <v>1750</v>
      </c>
      <c r="H1673" s="14">
        <f>Data_input!$F1673*10%</f>
        <v>250</v>
      </c>
      <c r="I1673" s="14">
        <f>Data_input!$F1673*10%</f>
        <v>250</v>
      </c>
      <c r="J1673" s="14">
        <f>SUM(Table1[[#This Row],[COGS]:[OPERATIONAL COST]])</f>
        <v>2250</v>
      </c>
      <c r="K1673" s="14">
        <f>Data_input!$F1673-Data_input!$G1673-Data_input!$H1673-Data_input!$I1673</f>
        <v>250</v>
      </c>
      <c r="L1673" s="8" t="s">
        <v>2945</v>
      </c>
      <c r="M1673" s="16" t="str">
        <f>TEXT(Table1[[#This Row],[DATE]],"mmm")</f>
        <v>Jun</v>
      </c>
      <c r="N1673" s="7">
        <f t="shared" si="80"/>
        <v>2022</v>
      </c>
      <c r="O1673" s="7">
        <f>IF(COUNTIF(B$4:$B1673,B1673)=1,1,0)</f>
        <v>1</v>
      </c>
      <c r="P1673" s="8" t="s">
        <v>2919</v>
      </c>
      <c r="Q1673" s="9"/>
    </row>
    <row r="1674" spans="1:17" x14ac:dyDescent="0.25">
      <c r="A1674" s="17">
        <v>44736</v>
      </c>
      <c r="B1674" s="11" t="s">
        <v>1393</v>
      </c>
      <c r="C1674" s="11" t="s">
        <v>2920</v>
      </c>
      <c r="D1674" s="7">
        <v>5</v>
      </c>
      <c r="E1674" s="12">
        <f t="shared" si="78"/>
        <v>1000</v>
      </c>
      <c r="F1674" s="13">
        <f t="shared" si="79"/>
        <v>5000</v>
      </c>
      <c r="G1674" s="14">
        <f>Data_input!$F1674*IF(Data_input!$E1674&lt;3000,70%,60%)</f>
        <v>3500</v>
      </c>
      <c r="H1674" s="14">
        <f>Data_input!$F1674*10%</f>
        <v>500</v>
      </c>
      <c r="I1674" s="14">
        <f>Data_input!$F1674*10%</f>
        <v>500</v>
      </c>
      <c r="J1674" s="14">
        <f>SUM(Table1[[#This Row],[COGS]:[OPERATIONAL COST]])</f>
        <v>4500</v>
      </c>
      <c r="K1674" s="14">
        <f>Data_input!$F1674-Data_input!$G1674-Data_input!$H1674-Data_input!$I1674</f>
        <v>500</v>
      </c>
      <c r="L1674" s="15" t="s">
        <v>2943</v>
      </c>
      <c r="M1674" s="16" t="str">
        <f>TEXT(Table1[[#This Row],[DATE]],"mmm")</f>
        <v>Jun</v>
      </c>
      <c r="N1674" s="7">
        <f t="shared" si="80"/>
        <v>2022</v>
      </c>
      <c r="O1674" s="7">
        <f>IF(COUNTIF(B$4:$B1674,B1674)=1,1,0)</f>
        <v>1</v>
      </c>
      <c r="P1674" s="8" t="s">
        <v>2919</v>
      </c>
      <c r="Q1674" s="9"/>
    </row>
    <row r="1675" spans="1:17" x14ac:dyDescent="0.25">
      <c r="A1675" s="17">
        <v>44736</v>
      </c>
      <c r="B1675" s="11" t="s">
        <v>1394</v>
      </c>
      <c r="C1675" s="11" t="s">
        <v>2923</v>
      </c>
      <c r="D1675" s="7">
        <v>1</v>
      </c>
      <c r="E1675" s="12">
        <f t="shared" si="78"/>
        <v>2500</v>
      </c>
      <c r="F1675" s="13">
        <f t="shared" si="79"/>
        <v>2500</v>
      </c>
      <c r="G1675" s="14">
        <f>Data_input!$F1675*IF(Data_input!$E1675&lt;3000,70%,60%)</f>
        <v>1750</v>
      </c>
      <c r="H1675" s="14">
        <f>Data_input!$F1675*10%</f>
        <v>250</v>
      </c>
      <c r="I1675" s="14">
        <f>Data_input!$F1675*10%</f>
        <v>250</v>
      </c>
      <c r="J1675" s="14">
        <f>SUM(Table1[[#This Row],[COGS]:[OPERATIONAL COST]])</f>
        <v>2250</v>
      </c>
      <c r="K1675" s="14">
        <f>Data_input!$F1675-Data_input!$G1675-Data_input!$H1675-Data_input!$I1675</f>
        <v>250</v>
      </c>
      <c r="L1675" s="8" t="s">
        <v>2948</v>
      </c>
      <c r="M1675" s="16" t="str">
        <f>TEXT(Table1[[#This Row],[DATE]],"mmm")</f>
        <v>Jun</v>
      </c>
      <c r="N1675" s="7">
        <f t="shared" si="80"/>
        <v>2022</v>
      </c>
      <c r="O1675" s="7">
        <f>IF(COUNTIF(B$4:$B1675,B1675)=1,1,0)</f>
        <v>1</v>
      </c>
      <c r="P1675" s="8" t="s">
        <v>2919</v>
      </c>
      <c r="Q1675" s="9"/>
    </row>
    <row r="1676" spans="1:17" x14ac:dyDescent="0.25">
      <c r="A1676" s="17">
        <v>44736</v>
      </c>
      <c r="B1676" s="11" t="s">
        <v>1395</v>
      </c>
      <c r="C1676" s="11" t="s">
        <v>2924</v>
      </c>
      <c r="D1676" s="7">
        <v>1</v>
      </c>
      <c r="E1676" s="12">
        <f t="shared" si="78"/>
        <v>3500</v>
      </c>
      <c r="F1676" s="13">
        <f t="shared" si="79"/>
        <v>3500</v>
      </c>
      <c r="G1676" s="14">
        <f>Data_input!$F1676*IF(Data_input!$E1676&lt;3000,70%,60%)</f>
        <v>2100</v>
      </c>
      <c r="H1676" s="14">
        <f>Data_input!$F1676*10%</f>
        <v>350</v>
      </c>
      <c r="I1676" s="14">
        <f>Data_input!$F1676*10%</f>
        <v>350</v>
      </c>
      <c r="J1676" s="14">
        <f>SUM(Table1[[#This Row],[COGS]:[OPERATIONAL COST]])</f>
        <v>2800</v>
      </c>
      <c r="K1676" s="14">
        <f>Data_input!$F1676-Data_input!$G1676-Data_input!$H1676-Data_input!$I1676</f>
        <v>700</v>
      </c>
      <c r="L1676" s="15" t="s">
        <v>2944</v>
      </c>
      <c r="M1676" s="16" t="str">
        <f>TEXT(Table1[[#This Row],[DATE]],"mmm")</f>
        <v>Jun</v>
      </c>
      <c r="N1676" s="7">
        <f t="shared" si="80"/>
        <v>2022</v>
      </c>
      <c r="O1676" s="7">
        <f>IF(COUNTIF(B$4:$B1676,B1676)=1,1,0)</f>
        <v>1</v>
      </c>
      <c r="P1676" s="8" t="s">
        <v>2919</v>
      </c>
      <c r="Q1676" s="9"/>
    </row>
    <row r="1677" spans="1:17" x14ac:dyDescent="0.25">
      <c r="A1677" s="17">
        <v>44736</v>
      </c>
      <c r="B1677" s="11" t="s">
        <v>1396</v>
      </c>
      <c r="C1677" s="11" t="s">
        <v>2925</v>
      </c>
      <c r="D1677" s="7">
        <v>5</v>
      </c>
      <c r="E1677" s="12">
        <f t="shared" si="78"/>
        <v>1200</v>
      </c>
      <c r="F1677" s="13">
        <f t="shared" si="79"/>
        <v>6000</v>
      </c>
      <c r="G1677" s="14">
        <f>Data_input!$F1677*IF(Data_input!$E1677&lt;3000,70%,60%)</f>
        <v>4200</v>
      </c>
      <c r="H1677" s="14">
        <f>Data_input!$F1677*10%</f>
        <v>600</v>
      </c>
      <c r="I1677" s="14">
        <f>Data_input!$F1677*10%</f>
        <v>600</v>
      </c>
      <c r="J1677" s="14">
        <f>SUM(Table1[[#This Row],[COGS]:[OPERATIONAL COST]])</f>
        <v>5400</v>
      </c>
      <c r="K1677" s="14">
        <f>Data_input!$F1677-Data_input!$G1677-Data_input!$H1677-Data_input!$I1677</f>
        <v>600</v>
      </c>
      <c r="L1677" s="8" t="s">
        <v>2943</v>
      </c>
      <c r="M1677" s="16" t="str">
        <f>TEXT(Table1[[#This Row],[DATE]],"mmm")</f>
        <v>Jun</v>
      </c>
      <c r="N1677" s="7">
        <f t="shared" si="80"/>
        <v>2022</v>
      </c>
      <c r="O1677" s="7">
        <f>IF(COUNTIF(B$4:$B1677,B1677)=1,1,0)</f>
        <v>1</v>
      </c>
      <c r="P1677" s="8" t="s">
        <v>2919</v>
      </c>
      <c r="Q1677" s="9"/>
    </row>
    <row r="1678" spans="1:17" x14ac:dyDescent="0.25">
      <c r="A1678" s="17">
        <v>44736</v>
      </c>
      <c r="B1678" s="11" t="s">
        <v>1396</v>
      </c>
      <c r="C1678" s="11" t="s">
        <v>2926</v>
      </c>
      <c r="D1678" s="7">
        <v>1</v>
      </c>
      <c r="E1678" s="12">
        <f t="shared" si="78"/>
        <v>450</v>
      </c>
      <c r="F1678" s="13">
        <f t="shared" si="79"/>
        <v>450</v>
      </c>
      <c r="G1678" s="14">
        <f>Data_input!$F1678*IF(Data_input!$E1678&lt;3000,70%,60%)</f>
        <v>315</v>
      </c>
      <c r="H1678" s="14">
        <f>Data_input!$F1678*10%</f>
        <v>45</v>
      </c>
      <c r="I1678" s="14">
        <f>Data_input!$F1678*10%</f>
        <v>45</v>
      </c>
      <c r="J1678" s="14">
        <f>SUM(Table1[[#This Row],[COGS]:[OPERATIONAL COST]])</f>
        <v>405</v>
      </c>
      <c r="K1678" s="14">
        <f>Data_input!$F1678-Data_input!$G1678-Data_input!$H1678-Data_input!$I1678</f>
        <v>45</v>
      </c>
      <c r="L1678" s="15" t="s">
        <v>2943</v>
      </c>
      <c r="M1678" s="16" t="str">
        <f>TEXT(Table1[[#This Row],[DATE]],"mmm")</f>
        <v>Jun</v>
      </c>
      <c r="N1678" s="7">
        <f t="shared" si="80"/>
        <v>2022</v>
      </c>
      <c r="O1678" s="7">
        <f>IF(COUNTIF(B$4:$B1678,B1678)=1,1,0)</f>
        <v>0</v>
      </c>
      <c r="P1678" s="8" t="s">
        <v>2919</v>
      </c>
      <c r="Q1678" s="9"/>
    </row>
    <row r="1679" spans="1:17" x14ac:dyDescent="0.25">
      <c r="A1679" s="17">
        <v>44736</v>
      </c>
      <c r="B1679" s="11" t="s">
        <v>1396</v>
      </c>
      <c r="C1679" s="11" t="s">
        <v>2927</v>
      </c>
      <c r="D1679" s="7">
        <v>1</v>
      </c>
      <c r="E1679" s="12">
        <f t="shared" si="78"/>
        <v>500</v>
      </c>
      <c r="F1679" s="13">
        <f t="shared" si="79"/>
        <v>500</v>
      </c>
      <c r="G1679" s="14">
        <f>Data_input!$F1679*IF(Data_input!$E1679&lt;3000,70%,60%)</f>
        <v>350</v>
      </c>
      <c r="H1679" s="14">
        <f>Data_input!$F1679*10%</f>
        <v>50</v>
      </c>
      <c r="I1679" s="14">
        <f>Data_input!$F1679*10%</f>
        <v>50</v>
      </c>
      <c r="J1679" s="14">
        <f>SUM(Table1[[#This Row],[COGS]:[OPERATIONAL COST]])</f>
        <v>450</v>
      </c>
      <c r="K1679" s="14">
        <f>Data_input!$F1679-Data_input!$G1679-Data_input!$H1679-Data_input!$I1679</f>
        <v>50</v>
      </c>
      <c r="L1679" s="8" t="s">
        <v>2943</v>
      </c>
      <c r="M1679" s="16" t="str">
        <f>TEXT(Table1[[#This Row],[DATE]],"mmm")</f>
        <v>Jun</v>
      </c>
      <c r="N1679" s="7">
        <f t="shared" si="80"/>
        <v>2022</v>
      </c>
      <c r="O1679" s="7">
        <f>IF(COUNTIF(B$4:$B1679,B1679)=1,1,0)</f>
        <v>0</v>
      </c>
      <c r="P1679" s="8" t="s">
        <v>2919</v>
      </c>
      <c r="Q1679" s="9"/>
    </row>
    <row r="1680" spans="1:17" x14ac:dyDescent="0.25">
      <c r="A1680" s="17">
        <v>44737</v>
      </c>
      <c r="B1680" s="11" t="s">
        <v>1397</v>
      </c>
      <c r="C1680" s="11" t="s">
        <v>2928</v>
      </c>
      <c r="D1680" s="7">
        <v>3</v>
      </c>
      <c r="E1680" s="12">
        <f t="shared" si="78"/>
        <v>1000</v>
      </c>
      <c r="F1680" s="13">
        <f t="shared" si="79"/>
        <v>3000</v>
      </c>
      <c r="G1680" s="14">
        <f>Data_input!$F1680*IF(Data_input!$E1680&lt;3000,70%,60%)</f>
        <v>2100</v>
      </c>
      <c r="H1680" s="14">
        <f>Data_input!$F1680*10%</f>
        <v>300</v>
      </c>
      <c r="I1680" s="14">
        <f>Data_input!$F1680*10%</f>
        <v>300</v>
      </c>
      <c r="J1680" s="14">
        <f>SUM(Table1[[#This Row],[COGS]:[OPERATIONAL COST]])</f>
        <v>2700</v>
      </c>
      <c r="K1680" s="14">
        <f>Data_input!$F1680-Data_input!$G1680-Data_input!$H1680-Data_input!$I1680</f>
        <v>300</v>
      </c>
      <c r="L1680" s="15" t="s">
        <v>2947</v>
      </c>
      <c r="M1680" s="16" t="str">
        <f>TEXT(Table1[[#This Row],[DATE]],"mmm")</f>
        <v>Jun</v>
      </c>
      <c r="N1680" s="7">
        <f t="shared" si="80"/>
        <v>2022</v>
      </c>
      <c r="O1680" s="7">
        <f>IF(COUNTIF(B$4:$B1680,B1680)=1,1,0)</f>
        <v>1</v>
      </c>
      <c r="P1680" s="8" t="s">
        <v>2919</v>
      </c>
      <c r="Q1680" s="9"/>
    </row>
    <row r="1681" spans="1:17" x14ac:dyDescent="0.25">
      <c r="A1681" s="17">
        <v>44737</v>
      </c>
      <c r="B1681" s="11" t="s">
        <v>1398</v>
      </c>
      <c r="C1681" s="11" t="s">
        <v>2929</v>
      </c>
      <c r="D1681" s="7">
        <v>2</v>
      </c>
      <c r="E1681" s="12">
        <f t="shared" si="78"/>
        <v>3200</v>
      </c>
      <c r="F1681" s="13">
        <f t="shared" si="79"/>
        <v>6400</v>
      </c>
      <c r="G1681" s="14">
        <f>Data_input!$F1681*IF(Data_input!$E1681&lt;3000,70%,60%)</f>
        <v>3840</v>
      </c>
      <c r="H1681" s="14">
        <f>Data_input!$F1681*10%</f>
        <v>640</v>
      </c>
      <c r="I1681" s="14">
        <f>Data_input!$F1681*10%</f>
        <v>640</v>
      </c>
      <c r="J1681" s="14">
        <f>SUM(Table1[[#This Row],[COGS]:[OPERATIONAL COST]])</f>
        <v>5120</v>
      </c>
      <c r="K1681" s="14">
        <f>Data_input!$F1681-Data_input!$G1681-Data_input!$H1681-Data_input!$I1681</f>
        <v>1280</v>
      </c>
      <c r="L1681" s="8" t="s">
        <v>2945</v>
      </c>
      <c r="M1681" s="16" t="str">
        <f>TEXT(Table1[[#This Row],[DATE]],"mmm")</f>
        <v>Jun</v>
      </c>
      <c r="N1681" s="7">
        <f t="shared" si="80"/>
        <v>2022</v>
      </c>
      <c r="O1681" s="7">
        <f>IF(COUNTIF(B$4:$B1681,B1681)=1,1,0)</f>
        <v>1</v>
      </c>
      <c r="P1681" s="8" t="s">
        <v>2919</v>
      </c>
      <c r="Q1681" s="9"/>
    </row>
    <row r="1682" spans="1:17" x14ac:dyDescent="0.25">
      <c r="A1682" s="17">
        <v>44737</v>
      </c>
      <c r="B1682" s="11" t="s">
        <v>1399</v>
      </c>
      <c r="C1682" s="11" t="s">
        <v>2930</v>
      </c>
      <c r="D1682" s="7">
        <v>1</v>
      </c>
      <c r="E1682" s="12">
        <f t="shared" si="78"/>
        <v>4000</v>
      </c>
      <c r="F1682" s="13">
        <f t="shared" si="79"/>
        <v>4000</v>
      </c>
      <c r="G1682" s="14">
        <f>Data_input!$F1682*IF(Data_input!$E1682&lt;3000,70%,60%)</f>
        <v>2400</v>
      </c>
      <c r="H1682" s="14">
        <f>Data_input!$F1682*10%</f>
        <v>400</v>
      </c>
      <c r="I1682" s="14">
        <f>Data_input!$F1682*10%</f>
        <v>400</v>
      </c>
      <c r="J1682" s="14">
        <f>SUM(Table1[[#This Row],[COGS]:[OPERATIONAL COST]])</f>
        <v>3200</v>
      </c>
      <c r="K1682" s="14">
        <f>Data_input!$F1682-Data_input!$G1682-Data_input!$H1682-Data_input!$I1682</f>
        <v>800</v>
      </c>
      <c r="L1682" s="15" t="s">
        <v>2943</v>
      </c>
      <c r="M1682" s="16" t="str">
        <f>TEXT(Table1[[#This Row],[DATE]],"mmm")</f>
        <v>Jun</v>
      </c>
      <c r="N1682" s="7">
        <f t="shared" si="80"/>
        <v>2022</v>
      </c>
      <c r="O1682" s="7">
        <f>IF(COUNTIF(B$4:$B1682,B1682)=1,1,0)</f>
        <v>1</v>
      </c>
      <c r="P1682" s="8" t="s">
        <v>2919</v>
      </c>
      <c r="Q1682" s="9"/>
    </row>
    <row r="1683" spans="1:17" x14ac:dyDescent="0.25">
      <c r="A1683" s="17">
        <v>44737</v>
      </c>
      <c r="B1683" s="11" t="s">
        <v>1400</v>
      </c>
      <c r="C1683" s="11" t="s">
        <v>2930</v>
      </c>
      <c r="D1683" s="7">
        <v>4</v>
      </c>
      <c r="E1683" s="12">
        <f t="shared" si="78"/>
        <v>4000</v>
      </c>
      <c r="F1683" s="13">
        <f t="shared" si="79"/>
        <v>16000</v>
      </c>
      <c r="G1683" s="14">
        <f>Data_input!$F1683*IF(Data_input!$E1683&lt;3000,70%,60%)</f>
        <v>9600</v>
      </c>
      <c r="H1683" s="14">
        <f>Data_input!$F1683*10%</f>
        <v>1600</v>
      </c>
      <c r="I1683" s="14">
        <f>Data_input!$F1683*10%</f>
        <v>1600</v>
      </c>
      <c r="J1683" s="14">
        <f>SUM(Table1[[#This Row],[COGS]:[OPERATIONAL COST]])</f>
        <v>12800</v>
      </c>
      <c r="K1683" s="14">
        <f>Data_input!$F1683-Data_input!$G1683-Data_input!$H1683-Data_input!$I1683</f>
        <v>3200</v>
      </c>
      <c r="L1683" s="8" t="s">
        <v>2948</v>
      </c>
      <c r="M1683" s="16" t="str">
        <f>TEXT(Table1[[#This Row],[DATE]],"mmm")</f>
        <v>Jun</v>
      </c>
      <c r="N1683" s="7">
        <f t="shared" si="80"/>
        <v>2022</v>
      </c>
      <c r="O1683" s="7">
        <f>IF(COUNTIF(B$4:$B1683,B1683)=1,1,0)</f>
        <v>1</v>
      </c>
      <c r="P1683" s="8" t="s">
        <v>2919</v>
      </c>
      <c r="Q1683" s="9"/>
    </row>
    <row r="1684" spans="1:17" x14ac:dyDescent="0.25">
      <c r="A1684" s="17">
        <v>44737</v>
      </c>
      <c r="B1684" s="11" t="s">
        <v>1401</v>
      </c>
      <c r="C1684" s="11" t="s">
        <v>2930</v>
      </c>
      <c r="D1684" s="7">
        <v>5</v>
      </c>
      <c r="E1684" s="12">
        <f t="shared" si="78"/>
        <v>4000</v>
      </c>
      <c r="F1684" s="13">
        <f t="shared" si="79"/>
        <v>20000</v>
      </c>
      <c r="G1684" s="14">
        <f>Data_input!$F1684*IF(Data_input!$E1684&lt;3000,70%,60%)</f>
        <v>12000</v>
      </c>
      <c r="H1684" s="14">
        <f>Data_input!$F1684*10%</f>
        <v>2000</v>
      </c>
      <c r="I1684" s="14">
        <f>Data_input!$F1684*10%</f>
        <v>2000</v>
      </c>
      <c r="J1684" s="14">
        <f>SUM(Table1[[#This Row],[COGS]:[OPERATIONAL COST]])</f>
        <v>16000</v>
      </c>
      <c r="K1684" s="14">
        <f>Data_input!$F1684-Data_input!$G1684-Data_input!$H1684-Data_input!$I1684</f>
        <v>4000</v>
      </c>
      <c r="L1684" s="15" t="s">
        <v>2944</v>
      </c>
      <c r="M1684" s="16" t="str">
        <f>TEXT(Table1[[#This Row],[DATE]],"mmm")</f>
        <v>Jun</v>
      </c>
      <c r="N1684" s="7">
        <f t="shared" si="80"/>
        <v>2022</v>
      </c>
      <c r="O1684" s="7">
        <f>IF(COUNTIF(B$4:$B1684,B1684)=1,1,0)</f>
        <v>1</v>
      </c>
      <c r="P1684" s="8" t="s">
        <v>2919</v>
      </c>
      <c r="Q1684" s="9"/>
    </row>
    <row r="1685" spans="1:17" x14ac:dyDescent="0.25">
      <c r="A1685" s="17">
        <v>44737</v>
      </c>
      <c r="B1685" s="11" t="s">
        <v>1402</v>
      </c>
      <c r="C1685" s="11" t="s">
        <v>2924</v>
      </c>
      <c r="D1685" s="7">
        <v>1</v>
      </c>
      <c r="E1685" s="12">
        <f t="shared" si="78"/>
        <v>3500</v>
      </c>
      <c r="F1685" s="13">
        <f t="shared" si="79"/>
        <v>3500</v>
      </c>
      <c r="G1685" s="14">
        <f>Data_input!$F1685*IF(Data_input!$E1685&lt;3000,70%,60%)</f>
        <v>2100</v>
      </c>
      <c r="H1685" s="14">
        <f>Data_input!$F1685*10%</f>
        <v>350</v>
      </c>
      <c r="I1685" s="14">
        <f>Data_input!$F1685*10%</f>
        <v>350</v>
      </c>
      <c r="J1685" s="14">
        <f>SUM(Table1[[#This Row],[COGS]:[OPERATIONAL COST]])</f>
        <v>2800</v>
      </c>
      <c r="K1685" s="14">
        <f>Data_input!$F1685-Data_input!$G1685-Data_input!$H1685-Data_input!$I1685</f>
        <v>700</v>
      </c>
      <c r="L1685" s="8" t="s">
        <v>2945</v>
      </c>
      <c r="M1685" s="16" t="str">
        <f>TEXT(Table1[[#This Row],[DATE]],"mmm")</f>
        <v>Jun</v>
      </c>
      <c r="N1685" s="7">
        <f t="shared" si="80"/>
        <v>2022</v>
      </c>
      <c r="O1685" s="7">
        <f>IF(COUNTIF(B$4:$B1685,B1685)=1,1,0)</f>
        <v>1</v>
      </c>
      <c r="P1685" s="8" t="s">
        <v>2919</v>
      </c>
      <c r="Q1685" s="9"/>
    </row>
    <row r="1686" spans="1:17" x14ac:dyDescent="0.25">
      <c r="A1686" s="17">
        <v>44737</v>
      </c>
      <c r="B1686" s="11" t="s">
        <v>1403</v>
      </c>
      <c r="C1686" s="11" t="s">
        <v>2925</v>
      </c>
      <c r="D1686" s="7">
        <v>2</v>
      </c>
      <c r="E1686" s="12">
        <f t="shared" si="78"/>
        <v>1200</v>
      </c>
      <c r="F1686" s="13">
        <f t="shared" si="79"/>
        <v>2400</v>
      </c>
      <c r="G1686" s="14">
        <f>Data_input!$F1686*IF(Data_input!$E1686&lt;3000,70%,60%)</f>
        <v>1680</v>
      </c>
      <c r="H1686" s="14">
        <f>Data_input!$F1686*10%</f>
        <v>240</v>
      </c>
      <c r="I1686" s="14">
        <f>Data_input!$F1686*10%</f>
        <v>240</v>
      </c>
      <c r="J1686" s="14">
        <f>SUM(Table1[[#This Row],[COGS]:[OPERATIONAL COST]])</f>
        <v>2160</v>
      </c>
      <c r="K1686" s="14">
        <f>Data_input!$F1686-Data_input!$G1686-Data_input!$H1686-Data_input!$I1686</f>
        <v>240</v>
      </c>
      <c r="L1686" s="15" t="s">
        <v>2943</v>
      </c>
      <c r="M1686" s="16" t="str">
        <f>TEXT(Table1[[#This Row],[DATE]],"mmm")</f>
        <v>Jun</v>
      </c>
      <c r="N1686" s="7">
        <f t="shared" si="80"/>
        <v>2022</v>
      </c>
      <c r="O1686" s="7">
        <f>IF(COUNTIF(B$4:$B1686,B1686)=1,1,0)</f>
        <v>1</v>
      </c>
      <c r="P1686" s="8" t="s">
        <v>2919</v>
      </c>
      <c r="Q1686" s="9"/>
    </row>
    <row r="1687" spans="1:17" x14ac:dyDescent="0.25">
      <c r="A1687" s="17">
        <v>44737</v>
      </c>
      <c r="B1687" s="11" t="s">
        <v>1404</v>
      </c>
      <c r="C1687" s="11" t="s">
        <v>2926</v>
      </c>
      <c r="D1687" s="7">
        <v>20</v>
      </c>
      <c r="E1687" s="12">
        <f t="shared" si="78"/>
        <v>450</v>
      </c>
      <c r="F1687" s="13">
        <f t="shared" si="79"/>
        <v>9000</v>
      </c>
      <c r="G1687" s="14">
        <f>Data_input!$F1687*IF(Data_input!$E1687&lt;3000,70%,60%)</f>
        <v>6300</v>
      </c>
      <c r="H1687" s="14">
        <f>Data_input!$F1687*10%</f>
        <v>900</v>
      </c>
      <c r="I1687" s="14">
        <f>Data_input!$F1687*10%</f>
        <v>900</v>
      </c>
      <c r="J1687" s="14">
        <f>SUM(Table1[[#This Row],[COGS]:[OPERATIONAL COST]])</f>
        <v>8100</v>
      </c>
      <c r="K1687" s="14">
        <f>Data_input!$F1687-Data_input!$G1687-Data_input!$H1687-Data_input!$I1687</f>
        <v>900</v>
      </c>
      <c r="L1687" s="8" t="s">
        <v>2948</v>
      </c>
      <c r="M1687" s="16" t="str">
        <f>TEXT(Table1[[#This Row],[DATE]],"mmm")</f>
        <v>Jun</v>
      </c>
      <c r="N1687" s="7">
        <f t="shared" si="80"/>
        <v>2022</v>
      </c>
      <c r="O1687" s="7">
        <f>IF(COUNTIF(B$4:$B1687,B1687)=1,1,0)</f>
        <v>1</v>
      </c>
      <c r="P1687" s="8" t="s">
        <v>2919</v>
      </c>
      <c r="Q1687" s="9"/>
    </row>
    <row r="1688" spans="1:17" x14ac:dyDescent="0.25">
      <c r="A1688" s="17">
        <v>44738</v>
      </c>
      <c r="B1688" s="11" t="s">
        <v>1405</v>
      </c>
      <c r="C1688" s="11" t="s">
        <v>2927</v>
      </c>
      <c r="D1688" s="7">
        <v>7</v>
      </c>
      <c r="E1688" s="12">
        <f t="shared" si="78"/>
        <v>500</v>
      </c>
      <c r="F1688" s="13">
        <f t="shared" si="79"/>
        <v>3500</v>
      </c>
      <c r="G1688" s="14">
        <f>Data_input!$F1688*IF(Data_input!$E1688&lt;3000,70%,60%)</f>
        <v>2450</v>
      </c>
      <c r="H1688" s="14">
        <f>Data_input!$F1688*10%</f>
        <v>350</v>
      </c>
      <c r="I1688" s="14">
        <f>Data_input!$F1688*10%</f>
        <v>350</v>
      </c>
      <c r="J1688" s="14">
        <f>SUM(Table1[[#This Row],[COGS]:[OPERATIONAL COST]])</f>
        <v>3150</v>
      </c>
      <c r="K1688" s="14">
        <f>Data_input!$F1688-Data_input!$G1688-Data_input!$H1688-Data_input!$I1688</f>
        <v>350</v>
      </c>
      <c r="L1688" s="15" t="s">
        <v>2944</v>
      </c>
      <c r="M1688" s="16" t="str">
        <f>TEXT(Table1[[#This Row],[DATE]],"mmm")</f>
        <v>Jun</v>
      </c>
      <c r="N1688" s="7">
        <f t="shared" si="80"/>
        <v>2022</v>
      </c>
      <c r="O1688" s="7">
        <f>IF(COUNTIF(B$4:$B1688,B1688)=1,1,0)</f>
        <v>1</v>
      </c>
      <c r="P1688" s="8" t="s">
        <v>2919</v>
      </c>
      <c r="Q1688" s="9"/>
    </row>
    <row r="1689" spans="1:17" x14ac:dyDescent="0.25">
      <c r="A1689" s="17">
        <v>44738</v>
      </c>
      <c r="B1689" s="11" t="s">
        <v>1406</v>
      </c>
      <c r="C1689" s="11" t="s">
        <v>2928</v>
      </c>
      <c r="D1689" s="7">
        <v>8</v>
      </c>
      <c r="E1689" s="12">
        <f t="shared" si="78"/>
        <v>1000</v>
      </c>
      <c r="F1689" s="13">
        <f t="shared" si="79"/>
        <v>8000</v>
      </c>
      <c r="G1689" s="14">
        <f>Data_input!$F1689*IF(Data_input!$E1689&lt;3000,70%,60%)</f>
        <v>5600</v>
      </c>
      <c r="H1689" s="14">
        <f>Data_input!$F1689*10%</f>
        <v>800</v>
      </c>
      <c r="I1689" s="14">
        <f>Data_input!$F1689*10%</f>
        <v>800</v>
      </c>
      <c r="J1689" s="14">
        <f>SUM(Table1[[#This Row],[COGS]:[OPERATIONAL COST]])</f>
        <v>7200</v>
      </c>
      <c r="K1689" s="14">
        <f>Data_input!$F1689-Data_input!$G1689-Data_input!$H1689-Data_input!$I1689</f>
        <v>800</v>
      </c>
      <c r="L1689" s="8" t="s">
        <v>2946</v>
      </c>
      <c r="M1689" s="16" t="str">
        <f>TEXT(Table1[[#This Row],[DATE]],"mmm")</f>
        <v>Jun</v>
      </c>
      <c r="N1689" s="7">
        <f t="shared" si="80"/>
        <v>2022</v>
      </c>
      <c r="O1689" s="7">
        <f>IF(COUNTIF(B$4:$B1689,B1689)=1,1,0)</f>
        <v>1</v>
      </c>
      <c r="P1689" s="8" t="s">
        <v>2919</v>
      </c>
      <c r="Q1689" s="9"/>
    </row>
    <row r="1690" spans="1:17" x14ac:dyDescent="0.25">
      <c r="A1690" s="17">
        <v>44738</v>
      </c>
      <c r="B1690" s="11" t="s">
        <v>1407</v>
      </c>
      <c r="C1690" s="11" t="s">
        <v>2928</v>
      </c>
      <c r="D1690" s="7">
        <v>1</v>
      </c>
      <c r="E1690" s="12">
        <f t="shared" si="78"/>
        <v>1000</v>
      </c>
      <c r="F1690" s="13">
        <f t="shared" si="79"/>
        <v>1000</v>
      </c>
      <c r="G1690" s="14">
        <f>Data_input!$F1690*IF(Data_input!$E1690&lt;3000,70%,60%)</f>
        <v>700</v>
      </c>
      <c r="H1690" s="14">
        <f>Data_input!$F1690*10%</f>
        <v>100</v>
      </c>
      <c r="I1690" s="14">
        <f>Data_input!$F1690*10%</f>
        <v>100</v>
      </c>
      <c r="J1690" s="14">
        <f>SUM(Table1[[#This Row],[COGS]:[OPERATIONAL COST]])</f>
        <v>900</v>
      </c>
      <c r="K1690" s="14">
        <f>Data_input!$F1690-Data_input!$G1690-Data_input!$H1690-Data_input!$I1690</f>
        <v>100</v>
      </c>
      <c r="L1690" s="15" t="s">
        <v>2947</v>
      </c>
      <c r="M1690" s="16" t="str">
        <f>TEXT(Table1[[#This Row],[DATE]],"mmm")</f>
        <v>Jun</v>
      </c>
      <c r="N1690" s="7">
        <f t="shared" si="80"/>
        <v>2022</v>
      </c>
      <c r="O1690" s="7">
        <f>IF(COUNTIF(B$4:$B1690,B1690)=1,1,0)</f>
        <v>1</v>
      </c>
      <c r="P1690" s="8" t="s">
        <v>2919</v>
      </c>
      <c r="Q1690" s="9"/>
    </row>
    <row r="1691" spans="1:17" x14ac:dyDescent="0.25">
      <c r="A1691" s="17">
        <v>44738</v>
      </c>
      <c r="B1691" s="11" t="s">
        <v>1408</v>
      </c>
      <c r="C1691" s="11" t="s">
        <v>2924</v>
      </c>
      <c r="D1691" s="7">
        <v>1</v>
      </c>
      <c r="E1691" s="12">
        <f t="shared" si="78"/>
        <v>3500</v>
      </c>
      <c r="F1691" s="13">
        <f t="shared" si="79"/>
        <v>3500</v>
      </c>
      <c r="G1691" s="14">
        <f>Data_input!$F1691*IF(Data_input!$E1691&lt;3000,70%,60%)</f>
        <v>2100</v>
      </c>
      <c r="H1691" s="14">
        <f>Data_input!$F1691*10%</f>
        <v>350</v>
      </c>
      <c r="I1691" s="14">
        <f>Data_input!$F1691*10%</f>
        <v>350</v>
      </c>
      <c r="J1691" s="14">
        <f>SUM(Table1[[#This Row],[COGS]:[OPERATIONAL COST]])</f>
        <v>2800</v>
      </c>
      <c r="K1691" s="14">
        <f>Data_input!$F1691-Data_input!$G1691-Data_input!$H1691-Data_input!$I1691</f>
        <v>700</v>
      </c>
      <c r="L1691" s="8" t="s">
        <v>2945</v>
      </c>
      <c r="M1691" s="16" t="str">
        <f>TEXT(Table1[[#This Row],[DATE]],"mmm")</f>
        <v>Jun</v>
      </c>
      <c r="N1691" s="7">
        <f t="shared" si="80"/>
        <v>2022</v>
      </c>
      <c r="O1691" s="7">
        <f>IF(COUNTIF(B$4:$B1691,B1691)=1,1,0)</f>
        <v>1</v>
      </c>
      <c r="P1691" s="8" t="s">
        <v>2919</v>
      </c>
      <c r="Q1691" s="9"/>
    </row>
    <row r="1692" spans="1:17" x14ac:dyDescent="0.25">
      <c r="A1692" s="17">
        <v>44738</v>
      </c>
      <c r="B1692" s="11" t="s">
        <v>1409</v>
      </c>
      <c r="C1692" s="11" t="s">
        <v>2928</v>
      </c>
      <c r="D1692" s="7">
        <v>4</v>
      </c>
      <c r="E1692" s="12">
        <f t="shared" si="78"/>
        <v>1000</v>
      </c>
      <c r="F1692" s="13">
        <f t="shared" si="79"/>
        <v>4000</v>
      </c>
      <c r="G1692" s="14">
        <f>Data_input!$F1692*IF(Data_input!$E1692&lt;3000,70%,60%)</f>
        <v>2800</v>
      </c>
      <c r="H1692" s="14">
        <f>Data_input!$F1692*10%</f>
        <v>400</v>
      </c>
      <c r="I1692" s="14">
        <f>Data_input!$F1692*10%</f>
        <v>400</v>
      </c>
      <c r="J1692" s="14">
        <f>SUM(Table1[[#This Row],[COGS]:[OPERATIONAL COST]])</f>
        <v>3600</v>
      </c>
      <c r="K1692" s="14">
        <f>Data_input!$F1692-Data_input!$G1692-Data_input!$H1692-Data_input!$I1692</f>
        <v>400</v>
      </c>
      <c r="L1692" s="15" t="s">
        <v>2943</v>
      </c>
      <c r="M1692" s="16" t="str">
        <f>TEXT(Table1[[#This Row],[DATE]],"mmm")</f>
        <v>Jun</v>
      </c>
      <c r="N1692" s="7">
        <f t="shared" si="80"/>
        <v>2022</v>
      </c>
      <c r="O1692" s="7">
        <f>IF(COUNTIF(B$4:$B1692,B1692)=1,1,0)</f>
        <v>1</v>
      </c>
      <c r="P1692" s="8" t="s">
        <v>2919</v>
      </c>
      <c r="Q1692" s="9"/>
    </row>
    <row r="1693" spans="1:17" x14ac:dyDescent="0.25">
      <c r="A1693" s="17">
        <v>44738</v>
      </c>
      <c r="B1693" s="11" t="s">
        <v>1410</v>
      </c>
      <c r="C1693" s="11" t="s">
        <v>2926</v>
      </c>
      <c r="D1693" s="7">
        <v>6</v>
      </c>
      <c r="E1693" s="12">
        <f t="shared" si="78"/>
        <v>450</v>
      </c>
      <c r="F1693" s="13">
        <f t="shared" si="79"/>
        <v>2700</v>
      </c>
      <c r="G1693" s="14">
        <f>Data_input!$F1693*IF(Data_input!$E1693&lt;3000,70%,60%)</f>
        <v>1889.9999999999998</v>
      </c>
      <c r="H1693" s="14">
        <f>Data_input!$F1693*10%</f>
        <v>270</v>
      </c>
      <c r="I1693" s="14">
        <f>Data_input!$F1693*10%</f>
        <v>270</v>
      </c>
      <c r="J1693" s="14">
        <f>SUM(Table1[[#This Row],[COGS]:[OPERATIONAL COST]])</f>
        <v>2430</v>
      </c>
      <c r="K1693" s="14">
        <f>Data_input!$F1693-Data_input!$G1693-Data_input!$H1693-Data_input!$I1693</f>
        <v>270.00000000000023</v>
      </c>
      <c r="L1693" s="8" t="s">
        <v>2948</v>
      </c>
      <c r="M1693" s="16" t="str">
        <f>TEXT(Table1[[#This Row],[DATE]],"mmm")</f>
        <v>Jun</v>
      </c>
      <c r="N1693" s="7">
        <f t="shared" si="80"/>
        <v>2022</v>
      </c>
      <c r="O1693" s="7">
        <f>IF(COUNTIF(B$4:$B1693,B1693)=1,1,0)</f>
        <v>1</v>
      </c>
      <c r="P1693" s="8" t="s">
        <v>2918</v>
      </c>
      <c r="Q1693" s="9"/>
    </row>
    <row r="1694" spans="1:17" x14ac:dyDescent="0.25">
      <c r="A1694" s="17">
        <v>44738</v>
      </c>
      <c r="B1694" s="11" t="s">
        <v>1411</v>
      </c>
      <c r="C1694" s="11" t="s">
        <v>2927</v>
      </c>
      <c r="D1694" s="7">
        <v>7</v>
      </c>
      <c r="E1694" s="12">
        <f t="shared" si="78"/>
        <v>500</v>
      </c>
      <c r="F1694" s="13">
        <f t="shared" si="79"/>
        <v>3500</v>
      </c>
      <c r="G1694" s="14">
        <f>Data_input!$F1694*IF(Data_input!$E1694&lt;3000,70%,60%)</f>
        <v>2450</v>
      </c>
      <c r="H1694" s="14">
        <f>Data_input!$F1694*10%</f>
        <v>350</v>
      </c>
      <c r="I1694" s="14">
        <f>Data_input!$F1694*10%</f>
        <v>350</v>
      </c>
      <c r="J1694" s="14">
        <f>SUM(Table1[[#This Row],[COGS]:[OPERATIONAL COST]])</f>
        <v>3150</v>
      </c>
      <c r="K1694" s="14">
        <f>Data_input!$F1694-Data_input!$G1694-Data_input!$H1694-Data_input!$I1694</f>
        <v>350</v>
      </c>
      <c r="L1694" s="15" t="s">
        <v>2944</v>
      </c>
      <c r="M1694" s="16" t="str">
        <f>TEXT(Table1[[#This Row],[DATE]],"mmm")</f>
        <v>Jun</v>
      </c>
      <c r="N1694" s="7">
        <f t="shared" si="80"/>
        <v>2022</v>
      </c>
      <c r="O1694" s="7">
        <f>IF(COUNTIF(B$4:$B1694,B1694)=1,1,0)</f>
        <v>1</v>
      </c>
      <c r="P1694" s="8" t="s">
        <v>2919</v>
      </c>
      <c r="Q1694" s="9"/>
    </row>
    <row r="1695" spans="1:17" x14ac:dyDescent="0.25">
      <c r="A1695" s="17">
        <v>44738</v>
      </c>
      <c r="B1695" s="11" t="s">
        <v>1412</v>
      </c>
      <c r="C1695" s="11" t="s">
        <v>2927</v>
      </c>
      <c r="D1695" s="7">
        <v>4</v>
      </c>
      <c r="E1695" s="12">
        <f t="shared" si="78"/>
        <v>500</v>
      </c>
      <c r="F1695" s="13">
        <f t="shared" si="79"/>
        <v>2000</v>
      </c>
      <c r="G1695" s="14">
        <f>Data_input!$F1695*IF(Data_input!$E1695&lt;3000,70%,60%)</f>
        <v>1400</v>
      </c>
      <c r="H1695" s="14">
        <f>Data_input!$F1695*10%</f>
        <v>200</v>
      </c>
      <c r="I1695" s="14">
        <f>Data_input!$F1695*10%</f>
        <v>200</v>
      </c>
      <c r="J1695" s="14">
        <f>SUM(Table1[[#This Row],[COGS]:[OPERATIONAL COST]])</f>
        <v>1800</v>
      </c>
      <c r="K1695" s="14">
        <f>Data_input!$F1695-Data_input!$G1695-Data_input!$H1695-Data_input!$I1695</f>
        <v>200</v>
      </c>
      <c r="L1695" s="8" t="s">
        <v>2945</v>
      </c>
      <c r="M1695" s="16" t="str">
        <f>TEXT(Table1[[#This Row],[DATE]],"mmm")</f>
        <v>Jun</v>
      </c>
      <c r="N1695" s="7">
        <f t="shared" si="80"/>
        <v>2022</v>
      </c>
      <c r="O1695" s="7">
        <f>IF(COUNTIF(B$4:$B1695,B1695)=1,1,0)</f>
        <v>1</v>
      </c>
      <c r="P1695" s="8" t="s">
        <v>2919</v>
      </c>
      <c r="Q1695" s="9"/>
    </row>
    <row r="1696" spans="1:17" x14ac:dyDescent="0.25">
      <c r="A1696" s="17">
        <v>44738</v>
      </c>
      <c r="B1696" s="11" t="s">
        <v>1412</v>
      </c>
      <c r="C1696" s="11" t="s">
        <v>2920</v>
      </c>
      <c r="D1696" s="7">
        <v>1</v>
      </c>
      <c r="E1696" s="12">
        <f t="shared" si="78"/>
        <v>1000</v>
      </c>
      <c r="F1696" s="13">
        <f t="shared" si="79"/>
        <v>1000</v>
      </c>
      <c r="G1696" s="14">
        <f>Data_input!$F1696*IF(Data_input!$E1696&lt;3000,70%,60%)</f>
        <v>700</v>
      </c>
      <c r="H1696" s="14">
        <f>Data_input!$F1696*10%</f>
        <v>100</v>
      </c>
      <c r="I1696" s="14">
        <f>Data_input!$F1696*10%</f>
        <v>100</v>
      </c>
      <c r="J1696" s="14">
        <f>SUM(Table1[[#This Row],[COGS]:[OPERATIONAL COST]])</f>
        <v>900</v>
      </c>
      <c r="K1696" s="14">
        <f>Data_input!$F1696-Data_input!$G1696-Data_input!$H1696-Data_input!$I1696</f>
        <v>100</v>
      </c>
      <c r="L1696" s="15" t="s">
        <v>2945</v>
      </c>
      <c r="M1696" s="16" t="str">
        <f>TEXT(Table1[[#This Row],[DATE]],"mmm")</f>
        <v>Jun</v>
      </c>
      <c r="N1696" s="7">
        <f t="shared" si="80"/>
        <v>2022</v>
      </c>
      <c r="O1696" s="7">
        <f>IF(COUNTIF(B$4:$B1696,B1696)=1,1,0)</f>
        <v>0</v>
      </c>
      <c r="P1696" s="8" t="s">
        <v>2919</v>
      </c>
      <c r="Q1696" s="9"/>
    </row>
    <row r="1697" spans="1:17" x14ac:dyDescent="0.25">
      <c r="A1697" s="17">
        <v>44738</v>
      </c>
      <c r="B1697" s="11" t="s">
        <v>1412</v>
      </c>
      <c r="C1697" s="11" t="s">
        <v>2924</v>
      </c>
      <c r="D1697" s="7">
        <v>1</v>
      </c>
      <c r="E1697" s="12">
        <f t="shared" si="78"/>
        <v>3500</v>
      </c>
      <c r="F1697" s="13">
        <f t="shared" si="79"/>
        <v>3500</v>
      </c>
      <c r="G1697" s="14">
        <f>Data_input!$F1697*IF(Data_input!$E1697&lt;3000,70%,60%)</f>
        <v>2100</v>
      </c>
      <c r="H1697" s="14">
        <f>Data_input!$F1697*10%</f>
        <v>350</v>
      </c>
      <c r="I1697" s="14">
        <f>Data_input!$F1697*10%</f>
        <v>350</v>
      </c>
      <c r="J1697" s="14">
        <f>SUM(Table1[[#This Row],[COGS]:[OPERATIONAL COST]])</f>
        <v>2800</v>
      </c>
      <c r="K1697" s="14">
        <f>Data_input!$F1697-Data_input!$G1697-Data_input!$H1697-Data_input!$I1697</f>
        <v>700</v>
      </c>
      <c r="L1697" s="8" t="s">
        <v>2945</v>
      </c>
      <c r="M1697" s="16" t="str">
        <f>TEXT(Table1[[#This Row],[DATE]],"mmm")</f>
        <v>Jun</v>
      </c>
      <c r="N1697" s="7">
        <f t="shared" si="80"/>
        <v>2022</v>
      </c>
      <c r="O1697" s="7">
        <f>IF(COUNTIF(B$4:$B1697,B1697)=1,1,0)</f>
        <v>0</v>
      </c>
      <c r="P1697" s="8" t="s">
        <v>2919</v>
      </c>
      <c r="Q1697" s="9"/>
    </row>
    <row r="1698" spans="1:17" x14ac:dyDescent="0.25">
      <c r="A1698" s="17">
        <v>44739</v>
      </c>
      <c r="B1698" s="11" t="s">
        <v>1413</v>
      </c>
      <c r="C1698" s="11" t="s">
        <v>2923</v>
      </c>
      <c r="D1698" s="7">
        <v>1</v>
      </c>
      <c r="E1698" s="12">
        <f t="shared" si="78"/>
        <v>2500</v>
      </c>
      <c r="F1698" s="13">
        <f t="shared" si="79"/>
        <v>2500</v>
      </c>
      <c r="G1698" s="14">
        <f>Data_input!$F1698*IF(Data_input!$E1698&lt;3000,70%,60%)</f>
        <v>1750</v>
      </c>
      <c r="H1698" s="14">
        <f>Data_input!$F1698*10%</f>
        <v>250</v>
      </c>
      <c r="I1698" s="14">
        <f>Data_input!$F1698*10%</f>
        <v>250</v>
      </c>
      <c r="J1698" s="14">
        <f>SUM(Table1[[#This Row],[COGS]:[OPERATIONAL COST]])</f>
        <v>2250</v>
      </c>
      <c r="K1698" s="14">
        <f>Data_input!$F1698-Data_input!$G1698-Data_input!$H1698-Data_input!$I1698</f>
        <v>250</v>
      </c>
      <c r="L1698" s="15" t="s">
        <v>2944</v>
      </c>
      <c r="M1698" s="16" t="str">
        <f>TEXT(Table1[[#This Row],[DATE]],"mmm")</f>
        <v>Jun</v>
      </c>
      <c r="N1698" s="7">
        <f t="shared" si="80"/>
        <v>2022</v>
      </c>
      <c r="O1698" s="7">
        <f>IF(COUNTIF(B$4:$B1698,B1698)=1,1,0)</f>
        <v>1</v>
      </c>
      <c r="P1698" s="8" t="s">
        <v>2918</v>
      </c>
      <c r="Q1698" s="9"/>
    </row>
    <row r="1699" spans="1:17" x14ac:dyDescent="0.25">
      <c r="A1699" s="17">
        <v>44739</v>
      </c>
      <c r="B1699" s="11" t="s">
        <v>1414</v>
      </c>
      <c r="C1699" s="11" t="s">
        <v>2929</v>
      </c>
      <c r="D1699" s="7">
        <v>6</v>
      </c>
      <c r="E1699" s="12">
        <f t="shared" si="78"/>
        <v>3200</v>
      </c>
      <c r="F1699" s="13">
        <f t="shared" si="79"/>
        <v>19200</v>
      </c>
      <c r="G1699" s="14">
        <f>Data_input!$F1699*IF(Data_input!$E1699&lt;3000,70%,60%)</f>
        <v>11520</v>
      </c>
      <c r="H1699" s="14">
        <f>Data_input!$F1699*10%</f>
        <v>1920</v>
      </c>
      <c r="I1699" s="14">
        <f>Data_input!$F1699*10%</f>
        <v>1920</v>
      </c>
      <c r="J1699" s="14">
        <f>SUM(Table1[[#This Row],[COGS]:[OPERATIONAL COST]])</f>
        <v>15360</v>
      </c>
      <c r="K1699" s="14">
        <f>Data_input!$F1699-Data_input!$G1699-Data_input!$H1699-Data_input!$I1699</f>
        <v>3840</v>
      </c>
      <c r="L1699" s="8" t="s">
        <v>2946</v>
      </c>
      <c r="M1699" s="16" t="str">
        <f>TEXT(Table1[[#This Row],[DATE]],"mmm")</f>
        <v>Jun</v>
      </c>
      <c r="N1699" s="7">
        <f t="shared" si="80"/>
        <v>2022</v>
      </c>
      <c r="O1699" s="7">
        <f>IF(COUNTIF(B$4:$B1699,B1699)=1,1,0)</f>
        <v>1</v>
      </c>
      <c r="P1699" s="8" t="s">
        <v>2918</v>
      </c>
      <c r="Q1699" s="9"/>
    </row>
    <row r="1700" spans="1:17" x14ac:dyDescent="0.25">
      <c r="A1700" s="17">
        <v>44739</v>
      </c>
      <c r="B1700" s="11" t="s">
        <v>1415</v>
      </c>
      <c r="C1700" s="11" t="s">
        <v>2929</v>
      </c>
      <c r="D1700" s="7">
        <v>1</v>
      </c>
      <c r="E1700" s="12">
        <f t="shared" si="78"/>
        <v>3200</v>
      </c>
      <c r="F1700" s="13">
        <f t="shared" si="79"/>
        <v>3200</v>
      </c>
      <c r="G1700" s="14">
        <f>Data_input!$F1700*IF(Data_input!$E1700&lt;3000,70%,60%)</f>
        <v>1920</v>
      </c>
      <c r="H1700" s="14">
        <f>Data_input!$F1700*10%</f>
        <v>320</v>
      </c>
      <c r="I1700" s="14">
        <f>Data_input!$F1700*10%</f>
        <v>320</v>
      </c>
      <c r="J1700" s="14">
        <f>SUM(Table1[[#This Row],[COGS]:[OPERATIONAL COST]])</f>
        <v>2560</v>
      </c>
      <c r="K1700" s="14">
        <f>Data_input!$F1700-Data_input!$G1700-Data_input!$H1700-Data_input!$I1700</f>
        <v>640</v>
      </c>
      <c r="L1700" s="15" t="s">
        <v>2947</v>
      </c>
      <c r="M1700" s="16" t="str">
        <f>TEXT(Table1[[#This Row],[DATE]],"mmm")</f>
        <v>Jun</v>
      </c>
      <c r="N1700" s="7">
        <f t="shared" si="80"/>
        <v>2022</v>
      </c>
      <c r="O1700" s="7">
        <f>IF(COUNTIF(B$4:$B1700,B1700)=1,1,0)</f>
        <v>1</v>
      </c>
      <c r="P1700" s="8" t="s">
        <v>2918</v>
      </c>
      <c r="Q1700" s="9"/>
    </row>
    <row r="1701" spans="1:17" x14ac:dyDescent="0.25">
      <c r="A1701" s="17">
        <v>44739</v>
      </c>
      <c r="B1701" s="11" t="s">
        <v>1416</v>
      </c>
      <c r="C1701" s="11" t="s">
        <v>2924</v>
      </c>
      <c r="D1701" s="7">
        <v>1</v>
      </c>
      <c r="E1701" s="12">
        <f t="shared" si="78"/>
        <v>3500</v>
      </c>
      <c r="F1701" s="13">
        <f t="shared" si="79"/>
        <v>3500</v>
      </c>
      <c r="G1701" s="14">
        <f>Data_input!$F1701*IF(Data_input!$E1701&lt;3000,70%,60%)</f>
        <v>2100</v>
      </c>
      <c r="H1701" s="14">
        <f>Data_input!$F1701*10%</f>
        <v>350</v>
      </c>
      <c r="I1701" s="14">
        <f>Data_input!$F1701*10%</f>
        <v>350</v>
      </c>
      <c r="J1701" s="14">
        <f>SUM(Table1[[#This Row],[COGS]:[OPERATIONAL COST]])</f>
        <v>2800</v>
      </c>
      <c r="K1701" s="14">
        <f>Data_input!$F1701-Data_input!$G1701-Data_input!$H1701-Data_input!$I1701</f>
        <v>700</v>
      </c>
      <c r="L1701" s="8" t="s">
        <v>2945</v>
      </c>
      <c r="M1701" s="16" t="str">
        <f>TEXT(Table1[[#This Row],[DATE]],"mmm")</f>
        <v>Jun</v>
      </c>
      <c r="N1701" s="7">
        <f t="shared" si="80"/>
        <v>2022</v>
      </c>
      <c r="O1701" s="7">
        <f>IF(COUNTIF(B$4:$B1701,B1701)=1,1,0)</f>
        <v>1</v>
      </c>
      <c r="P1701" s="8" t="s">
        <v>2918</v>
      </c>
      <c r="Q1701" s="9"/>
    </row>
    <row r="1702" spans="1:17" x14ac:dyDescent="0.25">
      <c r="A1702" s="17">
        <v>44739</v>
      </c>
      <c r="B1702" s="11" t="s">
        <v>1417</v>
      </c>
      <c r="C1702" s="11" t="s">
        <v>2927</v>
      </c>
      <c r="D1702" s="7">
        <v>30</v>
      </c>
      <c r="E1702" s="12">
        <f t="shared" si="78"/>
        <v>500</v>
      </c>
      <c r="F1702" s="13">
        <f t="shared" si="79"/>
        <v>15000</v>
      </c>
      <c r="G1702" s="14">
        <f>Data_input!$F1702*IF(Data_input!$E1702&lt;3000,70%,60%)</f>
        <v>10500</v>
      </c>
      <c r="H1702" s="14">
        <f>Data_input!$F1702*10%</f>
        <v>1500</v>
      </c>
      <c r="I1702" s="14">
        <f>Data_input!$F1702*10%</f>
        <v>1500</v>
      </c>
      <c r="J1702" s="14">
        <f>SUM(Table1[[#This Row],[COGS]:[OPERATIONAL COST]])</f>
        <v>13500</v>
      </c>
      <c r="K1702" s="14">
        <f>Data_input!$F1702-Data_input!$G1702-Data_input!$H1702-Data_input!$I1702</f>
        <v>1500</v>
      </c>
      <c r="L1702" s="15" t="s">
        <v>2943</v>
      </c>
      <c r="M1702" s="16" t="str">
        <f>TEXT(Table1[[#This Row],[DATE]],"mmm")</f>
        <v>Jun</v>
      </c>
      <c r="N1702" s="7">
        <f t="shared" si="80"/>
        <v>2022</v>
      </c>
      <c r="O1702" s="7">
        <f>IF(COUNTIF(B$4:$B1702,B1702)=1,1,0)</f>
        <v>1</v>
      </c>
      <c r="P1702" s="8" t="s">
        <v>2919</v>
      </c>
      <c r="Q1702" s="9"/>
    </row>
    <row r="1703" spans="1:17" x14ac:dyDescent="0.25">
      <c r="A1703" s="17">
        <v>44739</v>
      </c>
      <c r="B1703" s="11" t="s">
        <v>1418</v>
      </c>
      <c r="C1703" s="11" t="s">
        <v>2923</v>
      </c>
      <c r="D1703" s="7">
        <v>3</v>
      </c>
      <c r="E1703" s="12">
        <f t="shared" si="78"/>
        <v>2500</v>
      </c>
      <c r="F1703" s="13">
        <f t="shared" si="79"/>
        <v>7500</v>
      </c>
      <c r="G1703" s="14">
        <f>Data_input!$F1703*IF(Data_input!$E1703&lt;3000,70%,60%)</f>
        <v>5250</v>
      </c>
      <c r="H1703" s="14">
        <f>Data_input!$F1703*10%</f>
        <v>750</v>
      </c>
      <c r="I1703" s="14">
        <f>Data_input!$F1703*10%</f>
        <v>750</v>
      </c>
      <c r="J1703" s="14">
        <f>SUM(Table1[[#This Row],[COGS]:[OPERATIONAL COST]])</f>
        <v>6750</v>
      </c>
      <c r="K1703" s="14">
        <f>Data_input!$F1703-Data_input!$G1703-Data_input!$H1703-Data_input!$I1703</f>
        <v>750</v>
      </c>
      <c r="L1703" s="8" t="s">
        <v>2948</v>
      </c>
      <c r="M1703" s="16" t="str">
        <f>TEXT(Table1[[#This Row],[DATE]],"mmm")</f>
        <v>Jun</v>
      </c>
      <c r="N1703" s="7">
        <f t="shared" si="80"/>
        <v>2022</v>
      </c>
      <c r="O1703" s="7">
        <f>IF(COUNTIF(B$4:$B1703,B1703)=1,1,0)</f>
        <v>1</v>
      </c>
      <c r="P1703" s="8" t="s">
        <v>2919</v>
      </c>
      <c r="Q1703" s="9"/>
    </row>
    <row r="1704" spans="1:17" x14ac:dyDescent="0.25">
      <c r="A1704" s="17">
        <v>44739</v>
      </c>
      <c r="B1704" s="11" t="s">
        <v>1419</v>
      </c>
      <c r="C1704" s="11" t="s">
        <v>2925</v>
      </c>
      <c r="D1704" s="7">
        <v>4</v>
      </c>
      <c r="E1704" s="12">
        <f t="shared" si="78"/>
        <v>1200</v>
      </c>
      <c r="F1704" s="13">
        <f t="shared" si="79"/>
        <v>4800</v>
      </c>
      <c r="G1704" s="14">
        <f>Data_input!$F1704*IF(Data_input!$E1704&lt;3000,70%,60%)</f>
        <v>3360</v>
      </c>
      <c r="H1704" s="14">
        <f>Data_input!$F1704*10%</f>
        <v>480</v>
      </c>
      <c r="I1704" s="14">
        <f>Data_input!$F1704*10%</f>
        <v>480</v>
      </c>
      <c r="J1704" s="14">
        <f>SUM(Table1[[#This Row],[COGS]:[OPERATIONAL COST]])</f>
        <v>4320</v>
      </c>
      <c r="K1704" s="14">
        <f>Data_input!$F1704-Data_input!$G1704-Data_input!$H1704-Data_input!$I1704</f>
        <v>480</v>
      </c>
      <c r="L1704" s="15" t="s">
        <v>2944</v>
      </c>
      <c r="M1704" s="16" t="str">
        <f>TEXT(Table1[[#This Row],[DATE]],"mmm")</f>
        <v>Jun</v>
      </c>
      <c r="N1704" s="7">
        <f t="shared" si="80"/>
        <v>2022</v>
      </c>
      <c r="O1704" s="7">
        <f>IF(COUNTIF(B$4:$B1704,B1704)=1,1,0)</f>
        <v>1</v>
      </c>
      <c r="P1704" s="8" t="s">
        <v>2919</v>
      </c>
      <c r="Q1704" s="9"/>
    </row>
    <row r="1705" spans="1:17" x14ac:dyDescent="0.25">
      <c r="A1705" s="17">
        <v>44739</v>
      </c>
      <c r="B1705" s="11" t="s">
        <v>1420</v>
      </c>
      <c r="C1705" s="11" t="s">
        <v>2920</v>
      </c>
      <c r="D1705" s="7">
        <v>1</v>
      </c>
      <c r="E1705" s="12">
        <f t="shared" si="78"/>
        <v>1000</v>
      </c>
      <c r="F1705" s="13">
        <f t="shared" si="79"/>
        <v>1000</v>
      </c>
      <c r="G1705" s="14">
        <f>Data_input!$F1705*IF(Data_input!$E1705&lt;3000,70%,60%)</f>
        <v>700</v>
      </c>
      <c r="H1705" s="14">
        <f>Data_input!$F1705*10%</f>
        <v>100</v>
      </c>
      <c r="I1705" s="14">
        <f>Data_input!$F1705*10%</f>
        <v>100</v>
      </c>
      <c r="J1705" s="14">
        <f>SUM(Table1[[#This Row],[COGS]:[OPERATIONAL COST]])</f>
        <v>900</v>
      </c>
      <c r="K1705" s="14">
        <f>Data_input!$F1705-Data_input!$G1705-Data_input!$H1705-Data_input!$I1705</f>
        <v>100</v>
      </c>
      <c r="L1705" s="8" t="s">
        <v>2945</v>
      </c>
      <c r="M1705" s="16" t="str">
        <f>TEXT(Table1[[#This Row],[DATE]],"mmm")</f>
        <v>Jun</v>
      </c>
      <c r="N1705" s="7">
        <f t="shared" si="80"/>
        <v>2022</v>
      </c>
      <c r="O1705" s="7">
        <f>IF(COUNTIF(B$4:$B1705,B1705)=1,1,0)</f>
        <v>1</v>
      </c>
      <c r="P1705" s="8" t="s">
        <v>2918</v>
      </c>
      <c r="Q1705" s="9"/>
    </row>
    <row r="1706" spans="1:17" x14ac:dyDescent="0.25">
      <c r="A1706" s="17">
        <v>44740</v>
      </c>
      <c r="B1706" s="11" t="s">
        <v>1421</v>
      </c>
      <c r="C1706" s="11" t="s">
        <v>2930</v>
      </c>
      <c r="D1706" s="7">
        <v>2</v>
      </c>
      <c r="E1706" s="12">
        <f t="shared" si="78"/>
        <v>4000</v>
      </c>
      <c r="F1706" s="13">
        <f t="shared" si="79"/>
        <v>8000</v>
      </c>
      <c r="G1706" s="14">
        <f>Data_input!$F1706*IF(Data_input!$E1706&lt;3000,70%,60%)</f>
        <v>4800</v>
      </c>
      <c r="H1706" s="14">
        <f>Data_input!$F1706*10%</f>
        <v>800</v>
      </c>
      <c r="I1706" s="14">
        <f>Data_input!$F1706*10%</f>
        <v>800</v>
      </c>
      <c r="J1706" s="14">
        <f>SUM(Table1[[#This Row],[COGS]:[OPERATIONAL COST]])</f>
        <v>6400</v>
      </c>
      <c r="K1706" s="14">
        <f>Data_input!$F1706-Data_input!$G1706-Data_input!$H1706-Data_input!$I1706</f>
        <v>1600</v>
      </c>
      <c r="L1706" s="15" t="s">
        <v>2943</v>
      </c>
      <c r="M1706" s="16" t="str">
        <f>TEXT(Table1[[#This Row],[DATE]],"mmm")</f>
        <v>Jun</v>
      </c>
      <c r="N1706" s="7">
        <f t="shared" si="80"/>
        <v>2022</v>
      </c>
      <c r="O1706" s="7">
        <f>IF(COUNTIF(B$4:$B1706,B1706)=1,1,0)</f>
        <v>1</v>
      </c>
      <c r="P1706" s="8" t="s">
        <v>2919</v>
      </c>
      <c r="Q1706" s="9"/>
    </row>
    <row r="1707" spans="1:17" x14ac:dyDescent="0.25">
      <c r="A1707" s="17">
        <v>44740</v>
      </c>
      <c r="B1707" s="11" t="s">
        <v>1422</v>
      </c>
      <c r="C1707" s="11" t="s">
        <v>2920</v>
      </c>
      <c r="D1707" s="7">
        <v>4</v>
      </c>
      <c r="E1707" s="12">
        <f t="shared" si="78"/>
        <v>1000</v>
      </c>
      <c r="F1707" s="13">
        <f t="shared" si="79"/>
        <v>4000</v>
      </c>
      <c r="G1707" s="14">
        <f>Data_input!$F1707*IF(Data_input!$E1707&lt;3000,70%,60%)</f>
        <v>2800</v>
      </c>
      <c r="H1707" s="14">
        <f>Data_input!$F1707*10%</f>
        <v>400</v>
      </c>
      <c r="I1707" s="14">
        <f>Data_input!$F1707*10%</f>
        <v>400</v>
      </c>
      <c r="J1707" s="14">
        <f>SUM(Table1[[#This Row],[COGS]:[OPERATIONAL COST]])</f>
        <v>3600</v>
      </c>
      <c r="K1707" s="14">
        <f>Data_input!$F1707-Data_input!$G1707-Data_input!$H1707-Data_input!$I1707</f>
        <v>400</v>
      </c>
      <c r="L1707" s="8" t="s">
        <v>2948</v>
      </c>
      <c r="M1707" s="16" t="str">
        <f>TEXT(Table1[[#This Row],[DATE]],"mmm")</f>
        <v>Jun</v>
      </c>
      <c r="N1707" s="7">
        <f t="shared" si="80"/>
        <v>2022</v>
      </c>
      <c r="O1707" s="7">
        <f>IF(COUNTIF(B$4:$B1707,B1707)=1,1,0)</f>
        <v>1</v>
      </c>
      <c r="P1707" s="8" t="s">
        <v>2919</v>
      </c>
      <c r="Q1707" s="9"/>
    </row>
    <row r="1708" spans="1:17" x14ac:dyDescent="0.25">
      <c r="A1708" s="17">
        <v>44740</v>
      </c>
      <c r="B1708" s="11" t="s">
        <v>1423</v>
      </c>
      <c r="C1708" s="11" t="s">
        <v>2924</v>
      </c>
      <c r="D1708" s="7">
        <v>1</v>
      </c>
      <c r="E1708" s="12">
        <f t="shared" si="78"/>
        <v>3500</v>
      </c>
      <c r="F1708" s="13">
        <f t="shared" si="79"/>
        <v>3500</v>
      </c>
      <c r="G1708" s="14">
        <f>Data_input!$F1708*IF(Data_input!$E1708&lt;3000,70%,60%)</f>
        <v>2100</v>
      </c>
      <c r="H1708" s="14">
        <f>Data_input!$F1708*10%</f>
        <v>350</v>
      </c>
      <c r="I1708" s="14">
        <f>Data_input!$F1708*10%</f>
        <v>350</v>
      </c>
      <c r="J1708" s="14">
        <f>SUM(Table1[[#This Row],[COGS]:[OPERATIONAL COST]])</f>
        <v>2800</v>
      </c>
      <c r="K1708" s="14">
        <f>Data_input!$F1708-Data_input!$G1708-Data_input!$H1708-Data_input!$I1708</f>
        <v>700</v>
      </c>
      <c r="L1708" s="15" t="s">
        <v>2944</v>
      </c>
      <c r="M1708" s="16" t="str">
        <f>TEXT(Table1[[#This Row],[DATE]],"mmm")</f>
        <v>Jun</v>
      </c>
      <c r="N1708" s="7">
        <f t="shared" si="80"/>
        <v>2022</v>
      </c>
      <c r="O1708" s="7">
        <f>IF(COUNTIF(B$4:$B1708,B1708)=1,1,0)</f>
        <v>1</v>
      </c>
      <c r="P1708" s="8" t="s">
        <v>2919</v>
      </c>
      <c r="Q1708" s="9"/>
    </row>
    <row r="1709" spans="1:17" x14ac:dyDescent="0.25">
      <c r="A1709" s="17">
        <v>44740</v>
      </c>
      <c r="B1709" s="11" t="s">
        <v>1424</v>
      </c>
      <c r="C1709" s="11" t="s">
        <v>2923</v>
      </c>
      <c r="D1709" s="7">
        <v>1</v>
      </c>
      <c r="E1709" s="12">
        <f t="shared" si="78"/>
        <v>2500</v>
      </c>
      <c r="F1709" s="13">
        <f t="shared" si="79"/>
        <v>2500</v>
      </c>
      <c r="G1709" s="14">
        <f>Data_input!$F1709*IF(Data_input!$E1709&lt;3000,70%,60%)</f>
        <v>1750</v>
      </c>
      <c r="H1709" s="14">
        <f>Data_input!$F1709*10%</f>
        <v>250</v>
      </c>
      <c r="I1709" s="14">
        <f>Data_input!$F1709*10%</f>
        <v>250</v>
      </c>
      <c r="J1709" s="14">
        <f>SUM(Table1[[#This Row],[COGS]:[OPERATIONAL COST]])</f>
        <v>2250</v>
      </c>
      <c r="K1709" s="14">
        <f>Data_input!$F1709-Data_input!$G1709-Data_input!$H1709-Data_input!$I1709</f>
        <v>250</v>
      </c>
      <c r="L1709" s="8" t="s">
        <v>2948</v>
      </c>
      <c r="M1709" s="16" t="str">
        <f>TEXT(Table1[[#This Row],[DATE]],"mmm")</f>
        <v>Jun</v>
      </c>
      <c r="N1709" s="7">
        <f t="shared" si="80"/>
        <v>2022</v>
      </c>
      <c r="O1709" s="7">
        <f>IF(COUNTIF(B$4:$B1709,B1709)=1,1,0)</f>
        <v>1</v>
      </c>
      <c r="P1709" s="8" t="s">
        <v>2918</v>
      </c>
      <c r="Q1709" s="9"/>
    </row>
    <row r="1710" spans="1:17" x14ac:dyDescent="0.25">
      <c r="A1710" s="17">
        <v>44740</v>
      </c>
      <c r="B1710" s="11" t="s">
        <v>1425</v>
      </c>
      <c r="C1710" s="11" t="s">
        <v>2923</v>
      </c>
      <c r="D1710" s="7">
        <v>3</v>
      </c>
      <c r="E1710" s="12">
        <f t="shared" si="78"/>
        <v>2500</v>
      </c>
      <c r="F1710" s="13">
        <f t="shared" si="79"/>
        <v>7500</v>
      </c>
      <c r="G1710" s="14">
        <f>Data_input!$F1710*IF(Data_input!$E1710&lt;3000,70%,60%)</f>
        <v>5250</v>
      </c>
      <c r="H1710" s="14">
        <f>Data_input!$F1710*10%</f>
        <v>750</v>
      </c>
      <c r="I1710" s="14">
        <f>Data_input!$F1710*10%</f>
        <v>750</v>
      </c>
      <c r="J1710" s="14">
        <f>SUM(Table1[[#This Row],[COGS]:[OPERATIONAL COST]])</f>
        <v>6750</v>
      </c>
      <c r="K1710" s="14">
        <f>Data_input!$F1710-Data_input!$G1710-Data_input!$H1710-Data_input!$I1710</f>
        <v>750</v>
      </c>
      <c r="L1710" s="15" t="s">
        <v>2944</v>
      </c>
      <c r="M1710" s="16" t="str">
        <f>TEXT(Table1[[#This Row],[DATE]],"mmm")</f>
        <v>Jun</v>
      </c>
      <c r="N1710" s="7">
        <f t="shared" si="80"/>
        <v>2022</v>
      </c>
      <c r="O1710" s="7">
        <f>IF(COUNTIF(B$4:$B1710,B1710)=1,1,0)</f>
        <v>1</v>
      </c>
      <c r="P1710" s="8" t="s">
        <v>2919</v>
      </c>
      <c r="Q1710" s="9"/>
    </row>
    <row r="1711" spans="1:17" x14ac:dyDescent="0.25">
      <c r="A1711" s="17">
        <v>44740</v>
      </c>
      <c r="B1711" s="11" t="s">
        <v>1426</v>
      </c>
      <c r="C1711" s="11" t="s">
        <v>2920</v>
      </c>
      <c r="D1711" s="7">
        <v>2</v>
      </c>
      <c r="E1711" s="12">
        <f t="shared" si="78"/>
        <v>1000</v>
      </c>
      <c r="F1711" s="13">
        <f t="shared" si="79"/>
        <v>2000</v>
      </c>
      <c r="G1711" s="14">
        <f>Data_input!$F1711*IF(Data_input!$E1711&lt;3000,70%,60%)</f>
        <v>1400</v>
      </c>
      <c r="H1711" s="14">
        <f>Data_input!$F1711*10%</f>
        <v>200</v>
      </c>
      <c r="I1711" s="14">
        <f>Data_input!$F1711*10%</f>
        <v>200</v>
      </c>
      <c r="J1711" s="14">
        <f>SUM(Table1[[#This Row],[COGS]:[OPERATIONAL COST]])</f>
        <v>1800</v>
      </c>
      <c r="K1711" s="14">
        <f>Data_input!$F1711-Data_input!$G1711-Data_input!$H1711-Data_input!$I1711</f>
        <v>200</v>
      </c>
      <c r="L1711" s="8" t="s">
        <v>2946</v>
      </c>
      <c r="M1711" s="16" t="str">
        <f>TEXT(Table1[[#This Row],[DATE]],"mmm")</f>
        <v>Jun</v>
      </c>
      <c r="N1711" s="7">
        <f t="shared" si="80"/>
        <v>2022</v>
      </c>
      <c r="O1711" s="7">
        <f>IF(COUNTIF(B$4:$B1711,B1711)=1,1,0)</f>
        <v>1</v>
      </c>
      <c r="P1711" s="8" t="s">
        <v>2919</v>
      </c>
      <c r="Q1711" s="9"/>
    </row>
    <row r="1712" spans="1:17" x14ac:dyDescent="0.25">
      <c r="A1712" s="17">
        <v>44740</v>
      </c>
      <c r="B1712" s="11" t="s">
        <v>1427</v>
      </c>
      <c r="C1712" s="11" t="s">
        <v>2923</v>
      </c>
      <c r="D1712" s="7">
        <v>3</v>
      </c>
      <c r="E1712" s="12">
        <f t="shared" si="78"/>
        <v>2500</v>
      </c>
      <c r="F1712" s="13">
        <f t="shared" si="79"/>
        <v>7500</v>
      </c>
      <c r="G1712" s="14">
        <f>Data_input!$F1712*IF(Data_input!$E1712&lt;3000,70%,60%)</f>
        <v>5250</v>
      </c>
      <c r="H1712" s="14">
        <f>Data_input!$F1712*10%</f>
        <v>750</v>
      </c>
      <c r="I1712" s="14">
        <f>Data_input!$F1712*10%</f>
        <v>750</v>
      </c>
      <c r="J1712" s="14">
        <f>SUM(Table1[[#This Row],[COGS]:[OPERATIONAL COST]])</f>
        <v>6750</v>
      </c>
      <c r="K1712" s="14">
        <f>Data_input!$F1712-Data_input!$G1712-Data_input!$H1712-Data_input!$I1712</f>
        <v>750</v>
      </c>
      <c r="L1712" s="15" t="s">
        <v>2947</v>
      </c>
      <c r="M1712" s="16" t="str">
        <f>TEXT(Table1[[#This Row],[DATE]],"mmm")</f>
        <v>Jun</v>
      </c>
      <c r="N1712" s="7">
        <f t="shared" si="80"/>
        <v>2022</v>
      </c>
      <c r="O1712" s="7">
        <f>IF(COUNTIF(B$4:$B1712,B1712)=1,1,0)</f>
        <v>1</v>
      </c>
      <c r="P1712" s="8" t="s">
        <v>2919</v>
      </c>
      <c r="Q1712" s="9"/>
    </row>
    <row r="1713" spans="1:17" x14ac:dyDescent="0.25">
      <c r="A1713" s="17">
        <v>44740</v>
      </c>
      <c r="B1713" s="11" t="s">
        <v>1428</v>
      </c>
      <c r="C1713" s="11" t="s">
        <v>2924</v>
      </c>
      <c r="D1713" s="7">
        <v>1</v>
      </c>
      <c r="E1713" s="12">
        <f t="shared" si="78"/>
        <v>3500</v>
      </c>
      <c r="F1713" s="13">
        <f t="shared" si="79"/>
        <v>3500</v>
      </c>
      <c r="G1713" s="14">
        <f>Data_input!$F1713*IF(Data_input!$E1713&lt;3000,70%,60%)</f>
        <v>2100</v>
      </c>
      <c r="H1713" s="14">
        <f>Data_input!$F1713*10%</f>
        <v>350</v>
      </c>
      <c r="I1713" s="14">
        <f>Data_input!$F1713*10%</f>
        <v>350</v>
      </c>
      <c r="J1713" s="14">
        <f>SUM(Table1[[#This Row],[COGS]:[OPERATIONAL COST]])</f>
        <v>2800</v>
      </c>
      <c r="K1713" s="14">
        <f>Data_input!$F1713-Data_input!$G1713-Data_input!$H1713-Data_input!$I1713</f>
        <v>700</v>
      </c>
      <c r="L1713" s="8" t="s">
        <v>2944</v>
      </c>
      <c r="M1713" s="16" t="str">
        <f>TEXT(Table1[[#This Row],[DATE]],"mmm")</f>
        <v>Jun</v>
      </c>
      <c r="N1713" s="7">
        <f t="shared" si="80"/>
        <v>2022</v>
      </c>
      <c r="O1713" s="7">
        <f>IF(COUNTIF(B$4:$B1713,B1713)=1,1,0)</f>
        <v>1</v>
      </c>
      <c r="P1713" s="8" t="s">
        <v>2919</v>
      </c>
      <c r="Q1713" s="9"/>
    </row>
    <row r="1714" spans="1:17" x14ac:dyDescent="0.25">
      <c r="A1714" s="17">
        <v>44740</v>
      </c>
      <c r="B1714" s="11" t="s">
        <v>1428</v>
      </c>
      <c r="C1714" s="11" t="s">
        <v>2925</v>
      </c>
      <c r="D1714" s="7">
        <v>6</v>
      </c>
      <c r="E1714" s="12">
        <f t="shared" si="78"/>
        <v>1200</v>
      </c>
      <c r="F1714" s="13">
        <f t="shared" si="79"/>
        <v>7200</v>
      </c>
      <c r="G1714" s="14">
        <f>Data_input!$F1714*IF(Data_input!$E1714&lt;3000,70%,60%)</f>
        <v>5040</v>
      </c>
      <c r="H1714" s="14">
        <f>Data_input!$F1714*10%</f>
        <v>720</v>
      </c>
      <c r="I1714" s="14">
        <f>Data_input!$F1714*10%</f>
        <v>720</v>
      </c>
      <c r="J1714" s="14">
        <f>SUM(Table1[[#This Row],[COGS]:[OPERATIONAL COST]])</f>
        <v>6480</v>
      </c>
      <c r="K1714" s="14">
        <f>Data_input!$F1714-Data_input!$G1714-Data_input!$H1714-Data_input!$I1714</f>
        <v>720</v>
      </c>
      <c r="L1714" s="15" t="s">
        <v>2944</v>
      </c>
      <c r="M1714" s="16" t="str">
        <f>TEXT(Table1[[#This Row],[DATE]],"mmm")</f>
        <v>Jun</v>
      </c>
      <c r="N1714" s="7">
        <f t="shared" si="80"/>
        <v>2022</v>
      </c>
      <c r="O1714" s="7">
        <f>IF(COUNTIF(B$4:$B1714,B1714)=1,1,0)</f>
        <v>0</v>
      </c>
      <c r="P1714" s="8" t="s">
        <v>2919</v>
      </c>
      <c r="Q1714" s="9"/>
    </row>
    <row r="1715" spans="1:17" x14ac:dyDescent="0.25">
      <c r="A1715" s="17">
        <v>44740</v>
      </c>
      <c r="B1715" s="11" t="s">
        <v>1428</v>
      </c>
      <c r="C1715" s="11" t="s">
        <v>2926</v>
      </c>
      <c r="D1715" s="7">
        <v>8</v>
      </c>
      <c r="E1715" s="12">
        <f t="shared" si="78"/>
        <v>450</v>
      </c>
      <c r="F1715" s="13">
        <f t="shared" si="79"/>
        <v>3600</v>
      </c>
      <c r="G1715" s="14">
        <f>Data_input!$F1715*IF(Data_input!$E1715&lt;3000,70%,60%)</f>
        <v>2520</v>
      </c>
      <c r="H1715" s="14">
        <f>Data_input!$F1715*10%</f>
        <v>360</v>
      </c>
      <c r="I1715" s="14">
        <f>Data_input!$F1715*10%</f>
        <v>360</v>
      </c>
      <c r="J1715" s="14">
        <f>SUM(Table1[[#This Row],[COGS]:[OPERATIONAL COST]])</f>
        <v>3240</v>
      </c>
      <c r="K1715" s="14">
        <f>Data_input!$F1715-Data_input!$G1715-Data_input!$H1715-Data_input!$I1715</f>
        <v>360</v>
      </c>
      <c r="L1715" s="8" t="s">
        <v>2944</v>
      </c>
      <c r="M1715" s="16" t="str">
        <f>TEXT(Table1[[#This Row],[DATE]],"mmm")</f>
        <v>Jun</v>
      </c>
      <c r="N1715" s="7">
        <f t="shared" si="80"/>
        <v>2022</v>
      </c>
      <c r="O1715" s="7">
        <f>IF(COUNTIF(B$4:$B1715,B1715)=1,1,0)</f>
        <v>0</v>
      </c>
      <c r="P1715" s="8" t="s">
        <v>2919</v>
      </c>
      <c r="Q1715" s="9"/>
    </row>
    <row r="1716" spans="1:17" x14ac:dyDescent="0.25">
      <c r="A1716" s="17">
        <v>44741</v>
      </c>
      <c r="B1716" s="11" t="s">
        <v>1429</v>
      </c>
      <c r="C1716" s="11" t="s">
        <v>2927</v>
      </c>
      <c r="D1716" s="7">
        <v>9</v>
      </c>
      <c r="E1716" s="12">
        <f t="shared" si="78"/>
        <v>500</v>
      </c>
      <c r="F1716" s="13">
        <f t="shared" si="79"/>
        <v>4500</v>
      </c>
      <c r="G1716" s="14">
        <f>Data_input!$F1716*IF(Data_input!$E1716&lt;3000,70%,60%)</f>
        <v>3150</v>
      </c>
      <c r="H1716" s="14">
        <f>Data_input!$F1716*10%</f>
        <v>450</v>
      </c>
      <c r="I1716" s="14">
        <f>Data_input!$F1716*10%</f>
        <v>450</v>
      </c>
      <c r="J1716" s="14">
        <f>SUM(Table1[[#This Row],[COGS]:[OPERATIONAL COST]])</f>
        <v>4050</v>
      </c>
      <c r="K1716" s="14">
        <f>Data_input!$F1716-Data_input!$G1716-Data_input!$H1716-Data_input!$I1716</f>
        <v>450</v>
      </c>
      <c r="L1716" s="15" t="s">
        <v>2944</v>
      </c>
      <c r="M1716" s="16" t="str">
        <f>TEXT(Table1[[#This Row],[DATE]],"mmm")</f>
        <v>Jun</v>
      </c>
      <c r="N1716" s="7">
        <f t="shared" si="80"/>
        <v>2022</v>
      </c>
      <c r="O1716" s="7">
        <f>IF(COUNTIF(B$4:$B1716,B1716)=1,1,0)</f>
        <v>1</v>
      </c>
      <c r="P1716" s="8" t="s">
        <v>2919</v>
      </c>
      <c r="Q1716" s="9"/>
    </row>
    <row r="1717" spans="1:17" x14ac:dyDescent="0.25">
      <c r="A1717" s="17">
        <v>44741</v>
      </c>
      <c r="B1717" s="11" t="s">
        <v>1430</v>
      </c>
      <c r="C1717" s="11" t="s">
        <v>2928</v>
      </c>
      <c r="D1717" s="7">
        <v>10</v>
      </c>
      <c r="E1717" s="12">
        <f t="shared" si="78"/>
        <v>1000</v>
      </c>
      <c r="F1717" s="13">
        <f t="shared" si="79"/>
        <v>10000</v>
      </c>
      <c r="G1717" s="14">
        <f>Data_input!$F1717*IF(Data_input!$E1717&lt;3000,70%,60%)</f>
        <v>7000</v>
      </c>
      <c r="H1717" s="14">
        <f>Data_input!$F1717*10%</f>
        <v>1000</v>
      </c>
      <c r="I1717" s="14">
        <f>Data_input!$F1717*10%</f>
        <v>1000</v>
      </c>
      <c r="J1717" s="14">
        <f>SUM(Table1[[#This Row],[COGS]:[OPERATIONAL COST]])</f>
        <v>9000</v>
      </c>
      <c r="K1717" s="14">
        <f>Data_input!$F1717-Data_input!$G1717-Data_input!$H1717-Data_input!$I1717</f>
        <v>1000</v>
      </c>
      <c r="L1717" s="8" t="s">
        <v>2945</v>
      </c>
      <c r="M1717" s="16" t="str">
        <f>TEXT(Table1[[#This Row],[DATE]],"mmm")</f>
        <v>Jun</v>
      </c>
      <c r="N1717" s="7">
        <f t="shared" si="80"/>
        <v>2022</v>
      </c>
      <c r="O1717" s="7">
        <f>IF(COUNTIF(B$4:$B1717,B1717)=1,1,0)</f>
        <v>1</v>
      </c>
      <c r="P1717" s="8" t="s">
        <v>2918</v>
      </c>
      <c r="Q1717" s="9"/>
    </row>
    <row r="1718" spans="1:17" x14ac:dyDescent="0.25">
      <c r="A1718" s="17">
        <v>44741</v>
      </c>
      <c r="B1718" s="11" t="s">
        <v>1431</v>
      </c>
      <c r="C1718" s="11" t="s">
        <v>2929</v>
      </c>
      <c r="D1718" s="7">
        <v>12</v>
      </c>
      <c r="E1718" s="12">
        <f t="shared" si="78"/>
        <v>3200</v>
      </c>
      <c r="F1718" s="13">
        <f t="shared" si="79"/>
        <v>38400</v>
      </c>
      <c r="G1718" s="14">
        <f>Data_input!$F1718*IF(Data_input!$E1718&lt;3000,70%,60%)</f>
        <v>23040</v>
      </c>
      <c r="H1718" s="14">
        <f>Data_input!$F1718*10%</f>
        <v>3840</v>
      </c>
      <c r="I1718" s="14">
        <f>Data_input!$F1718*10%</f>
        <v>3840</v>
      </c>
      <c r="J1718" s="14">
        <f>SUM(Table1[[#This Row],[COGS]:[OPERATIONAL COST]])</f>
        <v>30720</v>
      </c>
      <c r="K1718" s="14">
        <f>Data_input!$F1718-Data_input!$G1718-Data_input!$H1718-Data_input!$I1718</f>
        <v>7680</v>
      </c>
      <c r="L1718" s="15" t="s">
        <v>2943</v>
      </c>
      <c r="M1718" s="16" t="str">
        <f>TEXT(Table1[[#This Row],[DATE]],"mmm")</f>
        <v>Jun</v>
      </c>
      <c r="N1718" s="7">
        <f t="shared" si="80"/>
        <v>2022</v>
      </c>
      <c r="O1718" s="7">
        <f>IF(COUNTIF(B$4:$B1718,B1718)=1,1,0)</f>
        <v>1</v>
      </c>
      <c r="P1718" s="8" t="s">
        <v>2919</v>
      </c>
      <c r="Q1718" s="9"/>
    </row>
    <row r="1719" spans="1:17" x14ac:dyDescent="0.25">
      <c r="A1719" s="17">
        <v>44741</v>
      </c>
      <c r="B1719" s="11" t="s">
        <v>1432</v>
      </c>
      <c r="C1719" s="11" t="s">
        <v>2930</v>
      </c>
      <c r="D1719" s="7">
        <v>5</v>
      </c>
      <c r="E1719" s="12">
        <f t="shared" si="78"/>
        <v>4000</v>
      </c>
      <c r="F1719" s="13">
        <f t="shared" si="79"/>
        <v>20000</v>
      </c>
      <c r="G1719" s="14">
        <f>Data_input!$F1719*IF(Data_input!$E1719&lt;3000,70%,60%)</f>
        <v>12000</v>
      </c>
      <c r="H1719" s="14">
        <f>Data_input!$F1719*10%</f>
        <v>2000</v>
      </c>
      <c r="I1719" s="14">
        <f>Data_input!$F1719*10%</f>
        <v>2000</v>
      </c>
      <c r="J1719" s="14">
        <f>SUM(Table1[[#This Row],[COGS]:[OPERATIONAL COST]])</f>
        <v>16000</v>
      </c>
      <c r="K1719" s="14">
        <f>Data_input!$F1719-Data_input!$G1719-Data_input!$H1719-Data_input!$I1719</f>
        <v>4000</v>
      </c>
      <c r="L1719" s="8" t="s">
        <v>2948</v>
      </c>
      <c r="M1719" s="16" t="str">
        <f>TEXT(Table1[[#This Row],[DATE]],"mmm")</f>
        <v>Jun</v>
      </c>
      <c r="N1719" s="7">
        <f t="shared" si="80"/>
        <v>2022</v>
      </c>
      <c r="O1719" s="7">
        <f>IF(COUNTIF(B$4:$B1719,B1719)=1,1,0)</f>
        <v>1</v>
      </c>
      <c r="P1719" s="8" t="s">
        <v>2919</v>
      </c>
      <c r="Q1719" s="9"/>
    </row>
    <row r="1720" spans="1:17" x14ac:dyDescent="0.25">
      <c r="A1720" s="17">
        <v>44741</v>
      </c>
      <c r="B1720" s="11" t="s">
        <v>1433</v>
      </c>
      <c r="C1720" s="11" t="s">
        <v>2930</v>
      </c>
      <c r="D1720" s="7">
        <v>1</v>
      </c>
      <c r="E1720" s="12">
        <f t="shared" si="78"/>
        <v>4000</v>
      </c>
      <c r="F1720" s="13">
        <f t="shared" si="79"/>
        <v>4000</v>
      </c>
      <c r="G1720" s="14">
        <f>Data_input!$F1720*IF(Data_input!$E1720&lt;3000,70%,60%)</f>
        <v>2400</v>
      </c>
      <c r="H1720" s="14">
        <f>Data_input!$F1720*10%</f>
        <v>400</v>
      </c>
      <c r="I1720" s="14">
        <f>Data_input!$F1720*10%</f>
        <v>400</v>
      </c>
      <c r="J1720" s="14">
        <f>SUM(Table1[[#This Row],[COGS]:[OPERATIONAL COST]])</f>
        <v>3200</v>
      </c>
      <c r="K1720" s="14">
        <f>Data_input!$F1720-Data_input!$G1720-Data_input!$H1720-Data_input!$I1720</f>
        <v>800</v>
      </c>
      <c r="L1720" s="15" t="s">
        <v>2944</v>
      </c>
      <c r="M1720" s="16" t="str">
        <f>TEXT(Table1[[#This Row],[DATE]],"mmm")</f>
        <v>Jun</v>
      </c>
      <c r="N1720" s="7">
        <f t="shared" si="80"/>
        <v>2022</v>
      </c>
      <c r="O1720" s="7">
        <f>IF(COUNTIF(B$4:$B1720,B1720)=1,1,0)</f>
        <v>1</v>
      </c>
      <c r="P1720" s="8" t="s">
        <v>2919</v>
      </c>
      <c r="Q1720" s="9"/>
    </row>
    <row r="1721" spans="1:17" x14ac:dyDescent="0.25">
      <c r="A1721" s="17">
        <v>44741</v>
      </c>
      <c r="B1721" s="11" t="s">
        <v>1434</v>
      </c>
      <c r="C1721" s="11" t="s">
        <v>2930</v>
      </c>
      <c r="D1721" s="7">
        <v>1</v>
      </c>
      <c r="E1721" s="12">
        <f t="shared" si="78"/>
        <v>4000</v>
      </c>
      <c r="F1721" s="13">
        <f t="shared" si="79"/>
        <v>4000</v>
      </c>
      <c r="G1721" s="14">
        <f>Data_input!$F1721*IF(Data_input!$E1721&lt;3000,70%,60%)</f>
        <v>2400</v>
      </c>
      <c r="H1721" s="14">
        <f>Data_input!$F1721*10%</f>
        <v>400</v>
      </c>
      <c r="I1721" s="14">
        <f>Data_input!$F1721*10%</f>
        <v>400</v>
      </c>
      <c r="J1721" s="14">
        <f>SUM(Table1[[#This Row],[COGS]:[OPERATIONAL COST]])</f>
        <v>3200</v>
      </c>
      <c r="K1721" s="14">
        <f>Data_input!$F1721-Data_input!$G1721-Data_input!$H1721-Data_input!$I1721</f>
        <v>800</v>
      </c>
      <c r="L1721" s="8" t="s">
        <v>2945</v>
      </c>
      <c r="M1721" s="16" t="str">
        <f>TEXT(Table1[[#This Row],[DATE]],"mmm")</f>
        <v>Jun</v>
      </c>
      <c r="N1721" s="7">
        <f t="shared" si="80"/>
        <v>2022</v>
      </c>
      <c r="O1721" s="7">
        <f>IF(COUNTIF(B$4:$B1721,B1721)=1,1,0)</f>
        <v>1</v>
      </c>
      <c r="P1721" s="8" t="s">
        <v>2919</v>
      </c>
      <c r="Q1721" s="9"/>
    </row>
    <row r="1722" spans="1:17" x14ac:dyDescent="0.25">
      <c r="A1722" s="17">
        <v>44741</v>
      </c>
      <c r="B1722" s="11" t="s">
        <v>1435</v>
      </c>
      <c r="C1722" s="11" t="s">
        <v>2924</v>
      </c>
      <c r="D1722" s="7">
        <v>1</v>
      </c>
      <c r="E1722" s="12">
        <f t="shared" si="78"/>
        <v>3500</v>
      </c>
      <c r="F1722" s="13">
        <f t="shared" si="79"/>
        <v>3500</v>
      </c>
      <c r="G1722" s="14">
        <f>Data_input!$F1722*IF(Data_input!$E1722&lt;3000,70%,60%)</f>
        <v>2100</v>
      </c>
      <c r="H1722" s="14">
        <f>Data_input!$F1722*10%</f>
        <v>350</v>
      </c>
      <c r="I1722" s="14">
        <f>Data_input!$F1722*10%</f>
        <v>350</v>
      </c>
      <c r="J1722" s="14">
        <f>SUM(Table1[[#This Row],[COGS]:[OPERATIONAL COST]])</f>
        <v>2800</v>
      </c>
      <c r="K1722" s="14">
        <f>Data_input!$F1722-Data_input!$G1722-Data_input!$H1722-Data_input!$I1722</f>
        <v>700</v>
      </c>
      <c r="L1722" s="15" t="s">
        <v>2943</v>
      </c>
      <c r="M1722" s="16" t="str">
        <f>TEXT(Table1[[#This Row],[DATE]],"mmm")</f>
        <v>Jun</v>
      </c>
      <c r="N1722" s="7">
        <f t="shared" si="80"/>
        <v>2022</v>
      </c>
      <c r="O1722" s="7">
        <f>IF(COUNTIF(B$4:$B1722,B1722)=1,1,0)</f>
        <v>1</v>
      </c>
      <c r="P1722" s="8" t="s">
        <v>2918</v>
      </c>
      <c r="Q1722" s="9"/>
    </row>
    <row r="1723" spans="1:17" x14ac:dyDescent="0.25">
      <c r="A1723" s="17">
        <v>44741</v>
      </c>
      <c r="B1723" s="11" t="s">
        <v>1436</v>
      </c>
      <c r="C1723" s="11" t="s">
        <v>2925</v>
      </c>
      <c r="D1723" s="7">
        <v>2</v>
      </c>
      <c r="E1723" s="12">
        <f t="shared" si="78"/>
        <v>1200</v>
      </c>
      <c r="F1723" s="13">
        <f t="shared" si="79"/>
        <v>2400</v>
      </c>
      <c r="G1723" s="14">
        <f>Data_input!$F1723*IF(Data_input!$E1723&lt;3000,70%,60%)</f>
        <v>1680</v>
      </c>
      <c r="H1723" s="14">
        <f>Data_input!$F1723*10%</f>
        <v>240</v>
      </c>
      <c r="I1723" s="14">
        <f>Data_input!$F1723*10%</f>
        <v>240</v>
      </c>
      <c r="J1723" s="14">
        <f>SUM(Table1[[#This Row],[COGS]:[OPERATIONAL COST]])</f>
        <v>2160</v>
      </c>
      <c r="K1723" s="14">
        <f>Data_input!$F1723-Data_input!$G1723-Data_input!$H1723-Data_input!$I1723</f>
        <v>240</v>
      </c>
      <c r="L1723" s="8" t="s">
        <v>2948</v>
      </c>
      <c r="M1723" s="16" t="str">
        <f>TEXT(Table1[[#This Row],[DATE]],"mmm")</f>
        <v>Jun</v>
      </c>
      <c r="N1723" s="7">
        <f t="shared" si="80"/>
        <v>2022</v>
      </c>
      <c r="O1723" s="7">
        <f>IF(COUNTIF(B$4:$B1723,B1723)=1,1,0)</f>
        <v>1</v>
      </c>
      <c r="P1723" s="8" t="s">
        <v>2918</v>
      </c>
      <c r="Q1723" s="9"/>
    </row>
    <row r="1724" spans="1:17" x14ac:dyDescent="0.25">
      <c r="A1724" s="17">
        <v>44742</v>
      </c>
      <c r="B1724" s="11" t="s">
        <v>1437</v>
      </c>
      <c r="C1724" s="11" t="s">
        <v>2926</v>
      </c>
      <c r="D1724" s="7">
        <v>5</v>
      </c>
      <c r="E1724" s="12">
        <f t="shared" si="78"/>
        <v>450</v>
      </c>
      <c r="F1724" s="13">
        <f t="shared" si="79"/>
        <v>2250</v>
      </c>
      <c r="G1724" s="14">
        <f>Data_input!$F1724*IF(Data_input!$E1724&lt;3000,70%,60%)</f>
        <v>1575</v>
      </c>
      <c r="H1724" s="14">
        <f>Data_input!$F1724*10%</f>
        <v>225</v>
      </c>
      <c r="I1724" s="14">
        <f>Data_input!$F1724*10%</f>
        <v>225</v>
      </c>
      <c r="J1724" s="14">
        <f>SUM(Table1[[#This Row],[COGS]:[OPERATIONAL COST]])</f>
        <v>2025</v>
      </c>
      <c r="K1724" s="14">
        <f>Data_input!$F1724-Data_input!$G1724-Data_input!$H1724-Data_input!$I1724</f>
        <v>225</v>
      </c>
      <c r="L1724" s="15" t="s">
        <v>2944</v>
      </c>
      <c r="M1724" s="16" t="str">
        <f>TEXT(Table1[[#This Row],[DATE]],"mmm")</f>
        <v>Jun</v>
      </c>
      <c r="N1724" s="7">
        <f t="shared" si="80"/>
        <v>2022</v>
      </c>
      <c r="O1724" s="7">
        <f>IF(COUNTIF(B$4:$B1724,B1724)=1,1,0)</f>
        <v>1</v>
      </c>
      <c r="P1724" s="8" t="s">
        <v>2919</v>
      </c>
      <c r="Q1724" s="9"/>
    </row>
    <row r="1725" spans="1:17" x14ac:dyDescent="0.25">
      <c r="A1725" s="17">
        <v>44742</v>
      </c>
      <c r="B1725" s="11" t="s">
        <v>1438</v>
      </c>
      <c r="C1725" s="11" t="s">
        <v>2927</v>
      </c>
      <c r="D1725" s="7">
        <v>7</v>
      </c>
      <c r="E1725" s="12">
        <f t="shared" si="78"/>
        <v>500</v>
      </c>
      <c r="F1725" s="13">
        <f t="shared" si="79"/>
        <v>3500</v>
      </c>
      <c r="G1725" s="14">
        <f>Data_input!$F1725*IF(Data_input!$E1725&lt;3000,70%,60%)</f>
        <v>2450</v>
      </c>
      <c r="H1725" s="14">
        <f>Data_input!$F1725*10%</f>
        <v>350</v>
      </c>
      <c r="I1725" s="14">
        <f>Data_input!$F1725*10%</f>
        <v>350</v>
      </c>
      <c r="J1725" s="14">
        <f>SUM(Table1[[#This Row],[COGS]:[OPERATIONAL COST]])</f>
        <v>3150</v>
      </c>
      <c r="K1725" s="14">
        <f>Data_input!$F1725-Data_input!$G1725-Data_input!$H1725-Data_input!$I1725</f>
        <v>350</v>
      </c>
      <c r="L1725" s="8" t="s">
        <v>2946</v>
      </c>
      <c r="M1725" s="16" t="str">
        <f>TEXT(Table1[[#This Row],[DATE]],"mmm")</f>
        <v>Jun</v>
      </c>
      <c r="N1725" s="7">
        <f t="shared" si="80"/>
        <v>2022</v>
      </c>
      <c r="O1725" s="7">
        <f>IF(COUNTIF(B$4:$B1725,B1725)=1,1,0)</f>
        <v>1</v>
      </c>
      <c r="P1725" s="8" t="s">
        <v>2919</v>
      </c>
      <c r="Q1725" s="9"/>
    </row>
    <row r="1726" spans="1:17" x14ac:dyDescent="0.25">
      <c r="A1726" s="17">
        <v>44742</v>
      </c>
      <c r="B1726" s="11" t="s">
        <v>1439</v>
      </c>
      <c r="C1726" s="11" t="s">
        <v>2928</v>
      </c>
      <c r="D1726" s="7">
        <v>8</v>
      </c>
      <c r="E1726" s="12">
        <f t="shared" si="78"/>
        <v>1000</v>
      </c>
      <c r="F1726" s="13">
        <f t="shared" si="79"/>
        <v>8000</v>
      </c>
      <c r="G1726" s="14">
        <f>Data_input!$F1726*IF(Data_input!$E1726&lt;3000,70%,60%)</f>
        <v>5600</v>
      </c>
      <c r="H1726" s="14">
        <f>Data_input!$F1726*10%</f>
        <v>800</v>
      </c>
      <c r="I1726" s="14">
        <f>Data_input!$F1726*10%</f>
        <v>800</v>
      </c>
      <c r="J1726" s="14">
        <f>SUM(Table1[[#This Row],[COGS]:[OPERATIONAL COST]])</f>
        <v>7200</v>
      </c>
      <c r="K1726" s="14">
        <f>Data_input!$F1726-Data_input!$G1726-Data_input!$H1726-Data_input!$I1726</f>
        <v>800</v>
      </c>
      <c r="L1726" s="15" t="s">
        <v>2947</v>
      </c>
      <c r="M1726" s="16" t="str">
        <f>TEXT(Table1[[#This Row],[DATE]],"mmm")</f>
        <v>Jun</v>
      </c>
      <c r="N1726" s="7">
        <f t="shared" si="80"/>
        <v>2022</v>
      </c>
      <c r="O1726" s="7">
        <f>IF(COUNTIF(B$4:$B1726,B1726)=1,1,0)</f>
        <v>1</v>
      </c>
      <c r="P1726" s="8" t="s">
        <v>2919</v>
      </c>
      <c r="Q1726" s="9"/>
    </row>
    <row r="1727" spans="1:17" x14ac:dyDescent="0.25">
      <c r="A1727" s="17">
        <v>44742</v>
      </c>
      <c r="B1727" s="11" t="s">
        <v>1440</v>
      </c>
      <c r="C1727" s="11" t="s">
        <v>2928</v>
      </c>
      <c r="D1727" s="7">
        <v>1</v>
      </c>
      <c r="E1727" s="12">
        <f t="shared" si="78"/>
        <v>1000</v>
      </c>
      <c r="F1727" s="13">
        <f t="shared" si="79"/>
        <v>1000</v>
      </c>
      <c r="G1727" s="14">
        <f>Data_input!$F1727*IF(Data_input!$E1727&lt;3000,70%,60%)</f>
        <v>700</v>
      </c>
      <c r="H1727" s="14">
        <f>Data_input!$F1727*10%</f>
        <v>100</v>
      </c>
      <c r="I1727" s="14">
        <f>Data_input!$F1727*10%</f>
        <v>100</v>
      </c>
      <c r="J1727" s="14">
        <f>SUM(Table1[[#This Row],[COGS]:[OPERATIONAL COST]])</f>
        <v>900</v>
      </c>
      <c r="K1727" s="14">
        <f>Data_input!$F1727-Data_input!$G1727-Data_input!$H1727-Data_input!$I1727</f>
        <v>100</v>
      </c>
      <c r="L1727" s="8" t="s">
        <v>2945</v>
      </c>
      <c r="M1727" s="16" t="str">
        <f>TEXT(Table1[[#This Row],[DATE]],"mmm")</f>
        <v>Jun</v>
      </c>
      <c r="N1727" s="7">
        <f t="shared" si="80"/>
        <v>2022</v>
      </c>
      <c r="O1727" s="7">
        <f>IF(COUNTIF(B$4:$B1727,B1727)=1,1,0)</f>
        <v>1</v>
      </c>
      <c r="P1727" s="8" t="s">
        <v>2919</v>
      </c>
      <c r="Q1727" s="9"/>
    </row>
    <row r="1728" spans="1:17" x14ac:dyDescent="0.25">
      <c r="A1728" s="17">
        <v>44742</v>
      </c>
      <c r="B1728" s="11" t="s">
        <v>1441</v>
      </c>
      <c r="C1728" s="11" t="s">
        <v>2928</v>
      </c>
      <c r="D1728" s="7">
        <v>1</v>
      </c>
      <c r="E1728" s="12">
        <f t="shared" si="78"/>
        <v>1000</v>
      </c>
      <c r="F1728" s="13">
        <f t="shared" si="79"/>
        <v>1000</v>
      </c>
      <c r="G1728" s="14">
        <f>Data_input!$F1728*IF(Data_input!$E1728&lt;3000,70%,60%)</f>
        <v>700</v>
      </c>
      <c r="H1728" s="14">
        <f>Data_input!$F1728*10%</f>
        <v>100</v>
      </c>
      <c r="I1728" s="14">
        <f>Data_input!$F1728*10%</f>
        <v>100</v>
      </c>
      <c r="J1728" s="14">
        <f>SUM(Table1[[#This Row],[COGS]:[OPERATIONAL COST]])</f>
        <v>900</v>
      </c>
      <c r="K1728" s="14">
        <f>Data_input!$F1728-Data_input!$G1728-Data_input!$H1728-Data_input!$I1728</f>
        <v>100</v>
      </c>
      <c r="L1728" s="15" t="s">
        <v>2943</v>
      </c>
      <c r="M1728" s="16" t="str">
        <f>TEXT(Table1[[#This Row],[DATE]],"mmm")</f>
        <v>Jun</v>
      </c>
      <c r="N1728" s="7">
        <f t="shared" si="80"/>
        <v>2022</v>
      </c>
      <c r="O1728" s="7">
        <f>IF(COUNTIF(B$4:$B1728,B1728)=1,1,0)</f>
        <v>1</v>
      </c>
      <c r="P1728" s="8" t="s">
        <v>2919</v>
      </c>
      <c r="Q1728" s="9"/>
    </row>
    <row r="1729" spans="1:17" x14ac:dyDescent="0.25">
      <c r="A1729" s="17">
        <v>44742</v>
      </c>
      <c r="B1729" s="11" t="s">
        <v>1442</v>
      </c>
      <c r="C1729" s="11" t="s">
        <v>2929</v>
      </c>
      <c r="D1729" s="7">
        <v>2</v>
      </c>
      <c r="E1729" s="12">
        <f t="shared" si="78"/>
        <v>3200</v>
      </c>
      <c r="F1729" s="13">
        <f t="shared" si="79"/>
        <v>6400</v>
      </c>
      <c r="G1729" s="14">
        <f>Data_input!$F1729*IF(Data_input!$E1729&lt;3000,70%,60%)</f>
        <v>3840</v>
      </c>
      <c r="H1729" s="14">
        <f>Data_input!$F1729*10%</f>
        <v>640</v>
      </c>
      <c r="I1729" s="14">
        <f>Data_input!$F1729*10%</f>
        <v>640</v>
      </c>
      <c r="J1729" s="14">
        <f>SUM(Table1[[#This Row],[COGS]:[OPERATIONAL COST]])</f>
        <v>5120</v>
      </c>
      <c r="K1729" s="14">
        <f>Data_input!$F1729-Data_input!$G1729-Data_input!$H1729-Data_input!$I1729</f>
        <v>1280</v>
      </c>
      <c r="L1729" s="8" t="s">
        <v>2948</v>
      </c>
      <c r="M1729" s="16" t="str">
        <f>TEXT(Table1[[#This Row],[DATE]],"mmm")</f>
        <v>Jun</v>
      </c>
      <c r="N1729" s="7">
        <f t="shared" si="80"/>
        <v>2022</v>
      </c>
      <c r="O1729" s="7">
        <f>IF(COUNTIF(B$4:$B1729,B1729)=1,1,0)</f>
        <v>1</v>
      </c>
      <c r="P1729" s="8" t="s">
        <v>2918</v>
      </c>
      <c r="Q1729" s="9"/>
    </row>
    <row r="1730" spans="1:17" x14ac:dyDescent="0.25">
      <c r="A1730" s="17">
        <v>44742</v>
      </c>
      <c r="B1730" s="11" t="s">
        <v>1443</v>
      </c>
      <c r="C1730" s="11" t="s">
        <v>2930</v>
      </c>
      <c r="D1730" s="7">
        <v>3</v>
      </c>
      <c r="E1730" s="12">
        <f t="shared" si="78"/>
        <v>4000</v>
      </c>
      <c r="F1730" s="13">
        <f t="shared" si="79"/>
        <v>12000</v>
      </c>
      <c r="G1730" s="14">
        <f>Data_input!$F1730*IF(Data_input!$E1730&lt;3000,70%,60%)</f>
        <v>7200</v>
      </c>
      <c r="H1730" s="14">
        <f>Data_input!$F1730*10%</f>
        <v>1200</v>
      </c>
      <c r="I1730" s="14">
        <f>Data_input!$F1730*10%</f>
        <v>1200</v>
      </c>
      <c r="J1730" s="14">
        <f>SUM(Table1[[#This Row],[COGS]:[OPERATIONAL COST]])</f>
        <v>9600</v>
      </c>
      <c r="K1730" s="14">
        <f>Data_input!$F1730-Data_input!$G1730-Data_input!$H1730-Data_input!$I1730</f>
        <v>2400</v>
      </c>
      <c r="L1730" s="15" t="s">
        <v>2944</v>
      </c>
      <c r="M1730" s="16" t="str">
        <f>TEXT(Table1[[#This Row],[DATE]],"mmm")</f>
        <v>Jun</v>
      </c>
      <c r="N1730" s="7">
        <f t="shared" si="80"/>
        <v>2022</v>
      </c>
      <c r="O1730" s="7">
        <f>IF(COUNTIF(B$4:$B1730,B1730)=1,1,0)</f>
        <v>1</v>
      </c>
      <c r="P1730" s="8" t="s">
        <v>2919</v>
      </c>
      <c r="Q1730" s="9"/>
    </row>
    <row r="1731" spans="1:17" x14ac:dyDescent="0.25">
      <c r="A1731" s="17">
        <v>44742</v>
      </c>
      <c r="B1731" s="11" t="s">
        <v>1444</v>
      </c>
      <c r="C1731" s="11" t="s">
        <v>2930</v>
      </c>
      <c r="D1731" s="7">
        <v>4</v>
      </c>
      <c r="E1731" s="12">
        <f t="shared" si="78"/>
        <v>4000</v>
      </c>
      <c r="F1731" s="13">
        <f t="shared" si="79"/>
        <v>16000</v>
      </c>
      <c r="G1731" s="14">
        <f>Data_input!$F1731*IF(Data_input!$E1731&lt;3000,70%,60%)</f>
        <v>9600</v>
      </c>
      <c r="H1731" s="14">
        <f>Data_input!$F1731*10%</f>
        <v>1600</v>
      </c>
      <c r="I1731" s="14">
        <f>Data_input!$F1731*10%</f>
        <v>1600</v>
      </c>
      <c r="J1731" s="14">
        <f>SUM(Table1[[#This Row],[COGS]:[OPERATIONAL COST]])</f>
        <v>12800</v>
      </c>
      <c r="K1731" s="14">
        <f>Data_input!$F1731-Data_input!$G1731-Data_input!$H1731-Data_input!$I1731</f>
        <v>3200</v>
      </c>
      <c r="L1731" s="8" t="s">
        <v>2946</v>
      </c>
      <c r="M1731" s="16" t="str">
        <f>TEXT(Table1[[#This Row],[DATE]],"mmm")</f>
        <v>Jun</v>
      </c>
      <c r="N1731" s="7">
        <f t="shared" si="80"/>
        <v>2022</v>
      </c>
      <c r="O1731" s="7">
        <f>IF(COUNTIF(B$4:$B1731,B1731)=1,1,0)</f>
        <v>1</v>
      </c>
      <c r="P1731" s="8" t="s">
        <v>2919</v>
      </c>
      <c r="Q1731" s="9"/>
    </row>
    <row r="1732" spans="1:17" x14ac:dyDescent="0.25">
      <c r="A1732" s="17">
        <v>44742</v>
      </c>
      <c r="B1732" s="11" t="s">
        <v>1444</v>
      </c>
      <c r="C1732" s="11" t="s">
        <v>2930</v>
      </c>
      <c r="D1732" s="7">
        <v>4</v>
      </c>
      <c r="E1732" s="12">
        <f t="shared" ref="E1732:E1795" si="81">VLOOKUP(C1732,$R$4:$S$12,2,FALSE)</f>
        <v>4000</v>
      </c>
      <c r="F1732" s="13">
        <f t="shared" ref="F1732:F1795" si="82">D1732*E1732</f>
        <v>16000</v>
      </c>
      <c r="G1732" s="14">
        <f>Data_input!$F1732*IF(Data_input!$E1732&lt;3000,70%,60%)</f>
        <v>9600</v>
      </c>
      <c r="H1732" s="14">
        <f>Data_input!$F1732*10%</f>
        <v>1600</v>
      </c>
      <c r="I1732" s="14">
        <f>Data_input!$F1732*10%</f>
        <v>1600</v>
      </c>
      <c r="J1732" s="14">
        <f>SUM(Table1[[#This Row],[COGS]:[OPERATIONAL COST]])</f>
        <v>12800</v>
      </c>
      <c r="K1732" s="14">
        <f>Data_input!$F1732-Data_input!$G1732-Data_input!$H1732-Data_input!$I1732</f>
        <v>3200</v>
      </c>
      <c r="L1732" s="15" t="s">
        <v>2946</v>
      </c>
      <c r="M1732" s="16" t="str">
        <f>TEXT(Table1[[#This Row],[DATE]],"mmm")</f>
        <v>Jun</v>
      </c>
      <c r="N1732" s="7">
        <f t="shared" ref="N1732:N1795" si="83">YEAR(A1732)</f>
        <v>2022</v>
      </c>
      <c r="O1732" s="7">
        <f>IF(COUNTIF(B$4:$B1732,B1732)=1,1,0)</f>
        <v>0</v>
      </c>
      <c r="P1732" s="8" t="s">
        <v>2919</v>
      </c>
      <c r="Q1732" s="9"/>
    </row>
    <row r="1733" spans="1:17" x14ac:dyDescent="0.25">
      <c r="A1733" s="17">
        <v>44742</v>
      </c>
      <c r="B1733" s="11" t="s">
        <v>1444</v>
      </c>
      <c r="C1733" s="11" t="s">
        <v>2924</v>
      </c>
      <c r="D1733" s="7">
        <v>1</v>
      </c>
      <c r="E1733" s="12">
        <f t="shared" si="81"/>
        <v>3500</v>
      </c>
      <c r="F1733" s="13">
        <f t="shared" si="82"/>
        <v>3500</v>
      </c>
      <c r="G1733" s="14">
        <f>Data_input!$F1733*IF(Data_input!$E1733&lt;3000,70%,60%)</f>
        <v>2100</v>
      </c>
      <c r="H1733" s="14">
        <f>Data_input!$F1733*10%</f>
        <v>350</v>
      </c>
      <c r="I1733" s="14">
        <f>Data_input!$F1733*10%</f>
        <v>350</v>
      </c>
      <c r="J1733" s="14">
        <f>SUM(Table1[[#This Row],[COGS]:[OPERATIONAL COST]])</f>
        <v>2800</v>
      </c>
      <c r="K1733" s="14">
        <f>Data_input!$F1733-Data_input!$G1733-Data_input!$H1733-Data_input!$I1733</f>
        <v>700</v>
      </c>
      <c r="L1733" s="8" t="s">
        <v>2946</v>
      </c>
      <c r="M1733" s="16" t="str">
        <f>TEXT(Table1[[#This Row],[DATE]],"mmm")</f>
        <v>Jun</v>
      </c>
      <c r="N1733" s="7">
        <f t="shared" si="83"/>
        <v>2022</v>
      </c>
      <c r="O1733" s="7">
        <f>IF(COUNTIF(B$4:$B1733,B1733)=1,1,0)</f>
        <v>0</v>
      </c>
      <c r="P1733" s="8" t="s">
        <v>2919</v>
      </c>
      <c r="Q1733" s="9"/>
    </row>
    <row r="1734" spans="1:17" x14ac:dyDescent="0.25">
      <c r="A1734" s="17">
        <v>44742</v>
      </c>
      <c r="B1734" s="11" t="s">
        <v>1444</v>
      </c>
      <c r="C1734" s="11" t="s">
        <v>2925</v>
      </c>
      <c r="D1734" s="7">
        <v>1</v>
      </c>
      <c r="E1734" s="12">
        <f t="shared" si="81"/>
        <v>1200</v>
      </c>
      <c r="F1734" s="13">
        <f t="shared" si="82"/>
        <v>1200</v>
      </c>
      <c r="G1734" s="14">
        <f>Data_input!$F1734*IF(Data_input!$E1734&lt;3000,70%,60%)</f>
        <v>840</v>
      </c>
      <c r="H1734" s="14">
        <f>Data_input!$F1734*10%</f>
        <v>120</v>
      </c>
      <c r="I1734" s="14">
        <f>Data_input!$F1734*10%</f>
        <v>120</v>
      </c>
      <c r="J1734" s="14">
        <f>SUM(Table1[[#This Row],[COGS]:[OPERATIONAL COST]])</f>
        <v>1080</v>
      </c>
      <c r="K1734" s="14">
        <f>Data_input!$F1734-Data_input!$G1734-Data_input!$H1734-Data_input!$I1734</f>
        <v>120</v>
      </c>
      <c r="L1734" s="15" t="s">
        <v>2946</v>
      </c>
      <c r="M1734" s="16" t="str">
        <f>TEXT(Table1[[#This Row],[DATE]],"mmm")</f>
        <v>Jun</v>
      </c>
      <c r="N1734" s="7">
        <f t="shared" si="83"/>
        <v>2022</v>
      </c>
      <c r="O1734" s="7">
        <f>IF(COUNTIF(B$4:$B1734,B1734)=1,1,0)</f>
        <v>0</v>
      </c>
      <c r="P1734" s="8" t="s">
        <v>2919</v>
      </c>
      <c r="Q1734" s="9"/>
    </row>
    <row r="1735" spans="1:17" x14ac:dyDescent="0.25">
      <c r="A1735" s="17">
        <v>44742</v>
      </c>
      <c r="B1735" s="11" t="s">
        <v>1444</v>
      </c>
      <c r="C1735" s="11" t="s">
        <v>2926</v>
      </c>
      <c r="D1735" s="7">
        <v>1</v>
      </c>
      <c r="E1735" s="12">
        <f t="shared" si="81"/>
        <v>450</v>
      </c>
      <c r="F1735" s="13">
        <f t="shared" si="82"/>
        <v>450</v>
      </c>
      <c r="G1735" s="14">
        <f>Data_input!$F1735*IF(Data_input!$E1735&lt;3000,70%,60%)</f>
        <v>315</v>
      </c>
      <c r="H1735" s="14">
        <f>Data_input!$F1735*10%</f>
        <v>45</v>
      </c>
      <c r="I1735" s="14">
        <f>Data_input!$F1735*10%</f>
        <v>45</v>
      </c>
      <c r="J1735" s="14">
        <f>SUM(Table1[[#This Row],[COGS]:[OPERATIONAL COST]])</f>
        <v>405</v>
      </c>
      <c r="K1735" s="14">
        <f>Data_input!$F1735-Data_input!$G1735-Data_input!$H1735-Data_input!$I1735</f>
        <v>45</v>
      </c>
      <c r="L1735" s="8" t="s">
        <v>2946</v>
      </c>
      <c r="M1735" s="16" t="str">
        <f>TEXT(Table1[[#This Row],[DATE]],"mmm")</f>
        <v>Jun</v>
      </c>
      <c r="N1735" s="7">
        <f t="shared" si="83"/>
        <v>2022</v>
      </c>
      <c r="O1735" s="7">
        <f>IF(COUNTIF(B$4:$B1735,B1735)=1,1,0)</f>
        <v>0</v>
      </c>
      <c r="P1735" s="8" t="s">
        <v>2919</v>
      </c>
      <c r="Q1735" s="9"/>
    </row>
    <row r="1736" spans="1:17" x14ac:dyDescent="0.25">
      <c r="A1736" s="17">
        <v>44742</v>
      </c>
      <c r="B1736" s="11" t="s">
        <v>1444</v>
      </c>
      <c r="C1736" s="11" t="s">
        <v>2927</v>
      </c>
      <c r="D1736" s="7">
        <v>2</v>
      </c>
      <c r="E1736" s="12">
        <f t="shared" si="81"/>
        <v>500</v>
      </c>
      <c r="F1736" s="13">
        <f t="shared" si="82"/>
        <v>1000</v>
      </c>
      <c r="G1736" s="14">
        <f>Data_input!$F1736*IF(Data_input!$E1736&lt;3000,70%,60%)</f>
        <v>700</v>
      </c>
      <c r="H1736" s="14">
        <f>Data_input!$F1736*10%</f>
        <v>100</v>
      </c>
      <c r="I1736" s="14">
        <f>Data_input!$F1736*10%</f>
        <v>100</v>
      </c>
      <c r="J1736" s="14">
        <f>SUM(Table1[[#This Row],[COGS]:[OPERATIONAL COST]])</f>
        <v>900</v>
      </c>
      <c r="K1736" s="14">
        <f>Data_input!$F1736-Data_input!$G1736-Data_input!$H1736-Data_input!$I1736</f>
        <v>100</v>
      </c>
      <c r="L1736" s="15" t="s">
        <v>2946</v>
      </c>
      <c r="M1736" s="16" t="str">
        <f>TEXT(Table1[[#This Row],[DATE]],"mmm")</f>
        <v>Jun</v>
      </c>
      <c r="N1736" s="7">
        <f t="shared" si="83"/>
        <v>2022</v>
      </c>
      <c r="O1736" s="7">
        <f>IF(COUNTIF(B$4:$B1736,B1736)=1,1,0)</f>
        <v>0</v>
      </c>
      <c r="P1736" s="8" t="s">
        <v>2919</v>
      </c>
      <c r="Q1736" s="9"/>
    </row>
    <row r="1737" spans="1:17" x14ac:dyDescent="0.25">
      <c r="A1737" s="17">
        <v>44742</v>
      </c>
      <c r="B1737" s="11" t="s">
        <v>1445</v>
      </c>
      <c r="C1737" s="11" t="s">
        <v>2928</v>
      </c>
      <c r="D1737" s="7">
        <v>2</v>
      </c>
      <c r="E1737" s="12">
        <f t="shared" si="81"/>
        <v>1000</v>
      </c>
      <c r="F1737" s="13">
        <f t="shared" si="82"/>
        <v>2000</v>
      </c>
      <c r="G1737" s="14">
        <f>Data_input!$F1737*IF(Data_input!$E1737&lt;3000,70%,60%)</f>
        <v>1400</v>
      </c>
      <c r="H1737" s="14">
        <f>Data_input!$F1737*10%</f>
        <v>200</v>
      </c>
      <c r="I1737" s="14">
        <f>Data_input!$F1737*10%</f>
        <v>200</v>
      </c>
      <c r="J1737" s="14">
        <f>SUM(Table1[[#This Row],[COGS]:[OPERATIONAL COST]])</f>
        <v>1800</v>
      </c>
      <c r="K1737" s="14">
        <f>Data_input!$F1737-Data_input!$G1737-Data_input!$H1737-Data_input!$I1737</f>
        <v>200</v>
      </c>
      <c r="L1737" s="8" t="s">
        <v>2948</v>
      </c>
      <c r="M1737" s="16" t="str">
        <f>TEXT(Table1[[#This Row],[DATE]],"mmm")</f>
        <v>Jun</v>
      </c>
      <c r="N1737" s="7">
        <f t="shared" si="83"/>
        <v>2022</v>
      </c>
      <c r="O1737" s="7">
        <f>IF(COUNTIF(B$4:$B1737,B1737)=1,1,0)</f>
        <v>1</v>
      </c>
      <c r="P1737" s="8" t="s">
        <v>2919</v>
      </c>
      <c r="Q1737" s="9"/>
    </row>
    <row r="1738" spans="1:17" x14ac:dyDescent="0.25">
      <c r="A1738" s="17">
        <v>44742</v>
      </c>
      <c r="B1738" s="11" t="s">
        <v>1445</v>
      </c>
      <c r="C1738" s="11" t="s">
        <v>2928</v>
      </c>
      <c r="D1738" s="7">
        <v>3</v>
      </c>
      <c r="E1738" s="12">
        <f t="shared" si="81"/>
        <v>1000</v>
      </c>
      <c r="F1738" s="13">
        <f t="shared" si="82"/>
        <v>3000</v>
      </c>
      <c r="G1738" s="14">
        <f>Data_input!$F1738*IF(Data_input!$E1738&lt;3000,70%,60%)</f>
        <v>2100</v>
      </c>
      <c r="H1738" s="14">
        <f>Data_input!$F1738*10%</f>
        <v>300</v>
      </c>
      <c r="I1738" s="14">
        <f>Data_input!$F1738*10%</f>
        <v>300</v>
      </c>
      <c r="J1738" s="14">
        <f>SUM(Table1[[#This Row],[COGS]:[OPERATIONAL COST]])</f>
        <v>2700</v>
      </c>
      <c r="K1738" s="14">
        <f>Data_input!$F1738-Data_input!$G1738-Data_input!$H1738-Data_input!$I1738</f>
        <v>300</v>
      </c>
      <c r="L1738" s="15" t="s">
        <v>2948</v>
      </c>
      <c r="M1738" s="16" t="str">
        <f>TEXT(Table1[[#This Row],[DATE]],"mmm")</f>
        <v>Jun</v>
      </c>
      <c r="N1738" s="7">
        <f t="shared" si="83"/>
        <v>2022</v>
      </c>
      <c r="O1738" s="7">
        <f>IF(COUNTIF(B$4:$B1738,B1738)=1,1,0)</f>
        <v>0</v>
      </c>
      <c r="P1738" s="8" t="s">
        <v>2919</v>
      </c>
      <c r="Q1738" s="9"/>
    </row>
    <row r="1739" spans="1:17" x14ac:dyDescent="0.25">
      <c r="A1739" s="17">
        <v>44743</v>
      </c>
      <c r="B1739" s="11" t="s">
        <v>1445</v>
      </c>
      <c r="C1739" s="11" t="s">
        <v>2930</v>
      </c>
      <c r="D1739" s="7">
        <v>8</v>
      </c>
      <c r="E1739" s="12">
        <f t="shared" si="81"/>
        <v>4000</v>
      </c>
      <c r="F1739" s="13">
        <f t="shared" si="82"/>
        <v>32000</v>
      </c>
      <c r="G1739" s="14">
        <f>Data_input!$F1739*IF(Data_input!$E1739&lt;3000,70%,60%)</f>
        <v>19200</v>
      </c>
      <c r="H1739" s="14">
        <f>Data_input!$F1739*10%</f>
        <v>3200</v>
      </c>
      <c r="I1739" s="14">
        <f>Data_input!$F1739*10%</f>
        <v>3200</v>
      </c>
      <c r="J1739" s="14">
        <f>SUM(Table1[[#This Row],[COGS]:[OPERATIONAL COST]])</f>
        <v>25600</v>
      </c>
      <c r="K1739" s="14">
        <f>Data_input!$F1739-Data_input!$G1739-Data_input!$H1739-Data_input!$I1739</f>
        <v>6400</v>
      </c>
      <c r="L1739" s="8" t="s">
        <v>2948</v>
      </c>
      <c r="M1739" s="16" t="str">
        <f>TEXT(Table1[[#This Row],[DATE]],"mmm")</f>
        <v>Jul</v>
      </c>
      <c r="N1739" s="7">
        <f t="shared" si="83"/>
        <v>2022</v>
      </c>
      <c r="O1739" s="7">
        <f>IF(COUNTIF(B$4:$B1739,B1739)=1,1,0)</f>
        <v>0</v>
      </c>
      <c r="P1739" s="8" t="s">
        <v>2919</v>
      </c>
      <c r="Q1739" s="9"/>
    </row>
    <row r="1740" spans="1:17" x14ac:dyDescent="0.25">
      <c r="A1740" s="17">
        <v>44743</v>
      </c>
      <c r="B1740" s="11" t="s">
        <v>1446</v>
      </c>
      <c r="C1740" s="11" t="s">
        <v>2920</v>
      </c>
      <c r="D1740" s="7">
        <v>9</v>
      </c>
      <c r="E1740" s="12">
        <f t="shared" si="81"/>
        <v>1000</v>
      </c>
      <c r="F1740" s="13">
        <f t="shared" si="82"/>
        <v>9000</v>
      </c>
      <c r="G1740" s="14">
        <f>Data_input!$F1740*IF(Data_input!$E1740&lt;3000,70%,60%)</f>
        <v>6300</v>
      </c>
      <c r="H1740" s="14">
        <f>Data_input!$F1740*10%</f>
        <v>900</v>
      </c>
      <c r="I1740" s="14">
        <f>Data_input!$F1740*10%</f>
        <v>900</v>
      </c>
      <c r="J1740" s="14">
        <f>SUM(Table1[[#This Row],[COGS]:[OPERATIONAL COST]])</f>
        <v>8100</v>
      </c>
      <c r="K1740" s="14">
        <f>Data_input!$F1740-Data_input!$G1740-Data_input!$H1740-Data_input!$I1740</f>
        <v>900</v>
      </c>
      <c r="L1740" s="15" t="s">
        <v>2943</v>
      </c>
      <c r="M1740" s="16" t="str">
        <f>TEXT(Table1[[#This Row],[DATE]],"mmm")</f>
        <v>Jul</v>
      </c>
      <c r="N1740" s="7">
        <f t="shared" si="83"/>
        <v>2022</v>
      </c>
      <c r="O1740" s="7">
        <f>IF(COUNTIF(B$4:$B1740,B1740)=1,1,0)</f>
        <v>1</v>
      </c>
      <c r="P1740" s="8" t="s">
        <v>2919</v>
      </c>
      <c r="Q1740" s="9"/>
    </row>
    <row r="1741" spans="1:17" x14ac:dyDescent="0.25">
      <c r="A1741" s="17">
        <v>44743</v>
      </c>
      <c r="B1741" s="11" t="s">
        <v>1447</v>
      </c>
      <c r="C1741" s="11" t="s">
        <v>2923</v>
      </c>
      <c r="D1741" s="7">
        <v>1</v>
      </c>
      <c r="E1741" s="12">
        <f t="shared" si="81"/>
        <v>2500</v>
      </c>
      <c r="F1741" s="13">
        <f t="shared" si="82"/>
        <v>2500</v>
      </c>
      <c r="G1741" s="14">
        <f>Data_input!$F1741*IF(Data_input!$E1741&lt;3000,70%,60%)</f>
        <v>1750</v>
      </c>
      <c r="H1741" s="14">
        <f>Data_input!$F1741*10%</f>
        <v>250</v>
      </c>
      <c r="I1741" s="14">
        <f>Data_input!$F1741*10%</f>
        <v>250</v>
      </c>
      <c r="J1741" s="14">
        <f>SUM(Table1[[#This Row],[COGS]:[OPERATIONAL COST]])</f>
        <v>2250</v>
      </c>
      <c r="K1741" s="14">
        <f>Data_input!$F1741-Data_input!$G1741-Data_input!$H1741-Data_input!$I1741</f>
        <v>250</v>
      </c>
      <c r="L1741" s="8" t="s">
        <v>2948</v>
      </c>
      <c r="M1741" s="16" t="str">
        <f>TEXT(Table1[[#This Row],[DATE]],"mmm")</f>
        <v>Jul</v>
      </c>
      <c r="N1741" s="7">
        <f t="shared" si="83"/>
        <v>2022</v>
      </c>
      <c r="O1741" s="7">
        <f>IF(COUNTIF(B$4:$B1741,B1741)=1,1,0)</f>
        <v>1</v>
      </c>
      <c r="P1741" s="8" t="s">
        <v>2919</v>
      </c>
      <c r="Q1741" s="9"/>
    </row>
    <row r="1742" spans="1:17" x14ac:dyDescent="0.25">
      <c r="A1742" s="17">
        <v>44743</v>
      </c>
      <c r="B1742" s="11" t="s">
        <v>1448</v>
      </c>
      <c r="C1742" s="11" t="s">
        <v>2920</v>
      </c>
      <c r="D1742" s="7">
        <v>3</v>
      </c>
      <c r="E1742" s="12">
        <f t="shared" si="81"/>
        <v>1000</v>
      </c>
      <c r="F1742" s="13">
        <f t="shared" si="82"/>
        <v>3000</v>
      </c>
      <c r="G1742" s="14">
        <f>Data_input!$F1742*IF(Data_input!$E1742&lt;3000,70%,60%)</f>
        <v>2100</v>
      </c>
      <c r="H1742" s="14">
        <f>Data_input!$F1742*10%</f>
        <v>300</v>
      </c>
      <c r="I1742" s="14">
        <f>Data_input!$F1742*10%</f>
        <v>300</v>
      </c>
      <c r="J1742" s="14">
        <f>SUM(Table1[[#This Row],[COGS]:[OPERATIONAL COST]])</f>
        <v>2700</v>
      </c>
      <c r="K1742" s="14">
        <f>Data_input!$F1742-Data_input!$G1742-Data_input!$H1742-Data_input!$I1742</f>
        <v>300</v>
      </c>
      <c r="L1742" s="15" t="s">
        <v>2944</v>
      </c>
      <c r="M1742" s="16" t="str">
        <f>TEXT(Table1[[#This Row],[DATE]],"mmm")</f>
        <v>Jul</v>
      </c>
      <c r="N1742" s="7">
        <f t="shared" si="83"/>
        <v>2022</v>
      </c>
      <c r="O1742" s="7">
        <f>IF(COUNTIF(B$4:$B1742,B1742)=1,1,0)</f>
        <v>1</v>
      </c>
      <c r="P1742" s="8" t="s">
        <v>2919</v>
      </c>
      <c r="Q1742" s="9"/>
    </row>
    <row r="1743" spans="1:17" x14ac:dyDescent="0.25">
      <c r="A1743" s="17">
        <v>44743</v>
      </c>
      <c r="B1743" s="11" t="s">
        <v>1449</v>
      </c>
      <c r="C1743" s="11" t="s">
        <v>2923</v>
      </c>
      <c r="D1743" s="7">
        <v>6</v>
      </c>
      <c r="E1743" s="12">
        <f t="shared" si="81"/>
        <v>2500</v>
      </c>
      <c r="F1743" s="13">
        <f t="shared" si="82"/>
        <v>15000</v>
      </c>
      <c r="G1743" s="14">
        <f>Data_input!$F1743*IF(Data_input!$E1743&lt;3000,70%,60%)</f>
        <v>10500</v>
      </c>
      <c r="H1743" s="14">
        <f>Data_input!$F1743*10%</f>
        <v>1500</v>
      </c>
      <c r="I1743" s="14">
        <f>Data_input!$F1743*10%</f>
        <v>1500</v>
      </c>
      <c r="J1743" s="14">
        <f>SUM(Table1[[#This Row],[COGS]:[OPERATIONAL COST]])</f>
        <v>13500</v>
      </c>
      <c r="K1743" s="14">
        <f>Data_input!$F1743-Data_input!$G1743-Data_input!$H1743-Data_input!$I1743</f>
        <v>1500</v>
      </c>
      <c r="L1743" s="8" t="s">
        <v>2946</v>
      </c>
      <c r="M1743" s="16" t="str">
        <f>TEXT(Table1[[#This Row],[DATE]],"mmm")</f>
        <v>Jul</v>
      </c>
      <c r="N1743" s="7">
        <f t="shared" si="83"/>
        <v>2022</v>
      </c>
      <c r="O1743" s="7">
        <f>IF(COUNTIF(B$4:$B1743,B1743)=1,1,0)</f>
        <v>1</v>
      </c>
      <c r="P1743" s="8" t="s">
        <v>2919</v>
      </c>
      <c r="Q1743" s="9"/>
    </row>
    <row r="1744" spans="1:17" x14ac:dyDescent="0.25">
      <c r="A1744" s="17">
        <v>44743</v>
      </c>
      <c r="B1744" s="11" t="s">
        <v>1450</v>
      </c>
      <c r="C1744" s="11" t="s">
        <v>2930</v>
      </c>
      <c r="D1744" s="7">
        <v>1</v>
      </c>
      <c r="E1744" s="12">
        <f t="shared" si="81"/>
        <v>4000</v>
      </c>
      <c r="F1744" s="13">
        <f t="shared" si="82"/>
        <v>4000</v>
      </c>
      <c r="G1744" s="14">
        <f>Data_input!$F1744*IF(Data_input!$E1744&lt;3000,70%,60%)</f>
        <v>2400</v>
      </c>
      <c r="H1744" s="14">
        <f>Data_input!$F1744*10%</f>
        <v>400</v>
      </c>
      <c r="I1744" s="14">
        <f>Data_input!$F1744*10%</f>
        <v>400</v>
      </c>
      <c r="J1744" s="14">
        <f>SUM(Table1[[#This Row],[COGS]:[OPERATIONAL COST]])</f>
        <v>3200</v>
      </c>
      <c r="K1744" s="14">
        <f>Data_input!$F1744-Data_input!$G1744-Data_input!$H1744-Data_input!$I1744</f>
        <v>800</v>
      </c>
      <c r="L1744" s="15" t="s">
        <v>2947</v>
      </c>
      <c r="M1744" s="16" t="str">
        <f>TEXT(Table1[[#This Row],[DATE]],"mmm")</f>
        <v>Jul</v>
      </c>
      <c r="N1744" s="7">
        <f t="shared" si="83"/>
        <v>2022</v>
      </c>
      <c r="O1744" s="7">
        <f>IF(COUNTIF(B$4:$B1744,B1744)=1,1,0)</f>
        <v>1</v>
      </c>
      <c r="P1744" s="8" t="s">
        <v>2918</v>
      </c>
      <c r="Q1744" s="9"/>
    </row>
    <row r="1745" spans="1:17" x14ac:dyDescent="0.25">
      <c r="A1745" s="17">
        <v>44743</v>
      </c>
      <c r="B1745" s="11" t="s">
        <v>1451</v>
      </c>
      <c r="C1745" s="11" t="s">
        <v>2924</v>
      </c>
      <c r="D1745" s="7">
        <v>1</v>
      </c>
      <c r="E1745" s="12">
        <f t="shared" si="81"/>
        <v>3500</v>
      </c>
      <c r="F1745" s="13">
        <f t="shared" si="82"/>
        <v>3500</v>
      </c>
      <c r="G1745" s="14">
        <f>Data_input!$F1745*IF(Data_input!$E1745&lt;3000,70%,60%)</f>
        <v>2100</v>
      </c>
      <c r="H1745" s="14">
        <f>Data_input!$F1745*10%</f>
        <v>350</v>
      </c>
      <c r="I1745" s="14">
        <f>Data_input!$F1745*10%</f>
        <v>350</v>
      </c>
      <c r="J1745" s="14">
        <f>SUM(Table1[[#This Row],[COGS]:[OPERATIONAL COST]])</f>
        <v>2800</v>
      </c>
      <c r="K1745" s="14">
        <f>Data_input!$F1745-Data_input!$G1745-Data_input!$H1745-Data_input!$I1745</f>
        <v>700</v>
      </c>
      <c r="L1745" s="8" t="s">
        <v>2945</v>
      </c>
      <c r="M1745" s="16" t="str">
        <f>TEXT(Table1[[#This Row],[DATE]],"mmm")</f>
        <v>Jul</v>
      </c>
      <c r="N1745" s="7">
        <f t="shared" si="83"/>
        <v>2022</v>
      </c>
      <c r="O1745" s="7">
        <f>IF(COUNTIF(B$4:$B1745,B1745)=1,1,0)</f>
        <v>1</v>
      </c>
      <c r="P1745" s="8" t="s">
        <v>2918</v>
      </c>
      <c r="Q1745" s="9"/>
    </row>
    <row r="1746" spans="1:17" x14ac:dyDescent="0.25">
      <c r="A1746" s="17">
        <v>44743</v>
      </c>
      <c r="B1746" s="11" t="s">
        <v>1452</v>
      </c>
      <c r="C1746" s="11" t="s">
        <v>2925</v>
      </c>
      <c r="D1746" s="7">
        <v>7</v>
      </c>
      <c r="E1746" s="12">
        <f t="shared" si="81"/>
        <v>1200</v>
      </c>
      <c r="F1746" s="13">
        <f t="shared" si="82"/>
        <v>8400</v>
      </c>
      <c r="G1746" s="14">
        <f>Data_input!$F1746*IF(Data_input!$E1746&lt;3000,70%,60%)</f>
        <v>5880</v>
      </c>
      <c r="H1746" s="14">
        <f>Data_input!$F1746*10%</f>
        <v>840</v>
      </c>
      <c r="I1746" s="14">
        <f>Data_input!$F1746*10%</f>
        <v>840</v>
      </c>
      <c r="J1746" s="14">
        <f>SUM(Table1[[#This Row],[COGS]:[OPERATIONAL COST]])</f>
        <v>7560</v>
      </c>
      <c r="K1746" s="14">
        <f>Data_input!$F1746-Data_input!$G1746-Data_input!$H1746-Data_input!$I1746</f>
        <v>840</v>
      </c>
      <c r="L1746" s="15" t="s">
        <v>2943</v>
      </c>
      <c r="M1746" s="16" t="str">
        <f>TEXT(Table1[[#This Row],[DATE]],"mmm")</f>
        <v>Jul</v>
      </c>
      <c r="N1746" s="7">
        <f t="shared" si="83"/>
        <v>2022</v>
      </c>
      <c r="O1746" s="7">
        <f>IF(COUNTIF(B$4:$B1746,B1746)=1,1,0)</f>
        <v>1</v>
      </c>
      <c r="P1746" s="8" t="s">
        <v>2918</v>
      </c>
      <c r="Q1746" s="9"/>
    </row>
    <row r="1747" spans="1:17" x14ac:dyDescent="0.25">
      <c r="A1747" s="17">
        <v>44744</v>
      </c>
      <c r="B1747" s="11" t="s">
        <v>1453</v>
      </c>
      <c r="C1747" s="11" t="s">
        <v>2926</v>
      </c>
      <c r="D1747" s="7">
        <v>4</v>
      </c>
      <c r="E1747" s="12">
        <f t="shared" si="81"/>
        <v>450</v>
      </c>
      <c r="F1747" s="13">
        <f t="shared" si="82"/>
        <v>1800</v>
      </c>
      <c r="G1747" s="14">
        <f>Data_input!$F1747*IF(Data_input!$E1747&lt;3000,70%,60%)</f>
        <v>1260</v>
      </c>
      <c r="H1747" s="14">
        <f>Data_input!$F1747*10%</f>
        <v>180</v>
      </c>
      <c r="I1747" s="14">
        <f>Data_input!$F1747*10%</f>
        <v>180</v>
      </c>
      <c r="J1747" s="14">
        <f>SUM(Table1[[#This Row],[COGS]:[OPERATIONAL COST]])</f>
        <v>1620</v>
      </c>
      <c r="K1747" s="14">
        <f>Data_input!$F1747-Data_input!$G1747-Data_input!$H1747-Data_input!$I1747</f>
        <v>180</v>
      </c>
      <c r="L1747" s="8" t="s">
        <v>2948</v>
      </c>
      <c r="M1747" s="16" t="str">
        <f>TEXT(Table1[[#This Row],[DATE]],"mmm")</f>
        <v>Jul</v>
      </c>
      <c r="N1747" s="7">
        <f t="shared" si="83"/>
        <v>2022</v>
      </c>
      <c r="O1747" s="7">
        <f>IF(COUNTIF(B$4:$B1747,B1747)=1,1,0)</f>
        <v>1</v>
      </c>
      <c r="P1747" s="8" t="s">
        <v>2918</v>
      </c>
      <c r="Q1747" s="9"/>
    </row>
    <row r="1748" spans="1:17" x14ac:dyDescent="0.25">
      <c r="A1748" s="17">
        <v>44744</v>
      </c>
      <c r="B1748" s="11" t="s">
        <v>1454</v>
      </c>
      <c r="C1748" s="11" t="s">
        <v>2920</v>
      </c>
      <c r="D1748" s="7">
        <v>1</v>
      </c>
      <c r="E1748" s="12">
        <f t="shared" si="81"/>
        <v>1000</v>
      </c>
      <c r="F1748" s="13">
        <f t="shared" si="82"/>
        <v>1000</v>
      </c>
      <c r="G1748" s="14">
        <f>Data_input!$F1748*IF(Data_input!$E1748&lt;3000,70%,60%)</f>
        <v>700</v>
      </c>
      <c r="H1748" s="14">
        <f>Data_input!$F1748*10%</f>
        <v>100</v>
      </c>
      <c r="I1748" s="14">
        <f>Data_input!$F1748*10%</f>
        <v>100</v>
      </c>
      <c r="J1748" s="14">
        <f>SUM(Table1[[#This Row],[COGS]:[OPERATIONAL COST]])</f>
        <v>900</v>
      </c>
      <c r="K1748" s="14">
        <f>Data_input!$F1748-Data_input!$G1748-Data_input!$H1748-Data_input!$I1748</f>
        <v>100</v>
      </c>
      <c r="L1748" s="15" t="s">
        <v>2944</v>
      </c>
      <c r="M1748" s="16" t="str">
        <f>TEXT(Table1[[#This Row],[DATE]],"mmm")</f>
        <v>Jul</v>
      </c>
      <c r="N1748" s="7">
        <f t="shared" si="83"/>
        <v>2022</v>
      </c>
      <c r="O1748" s="7">
        <f>IF(COUNTIF(B$4:$B1748,B1748)=1,1,0)</f>
        <v>1</v>
      </c>
      <c r="P1748" s="8" t="s">
        <v>2919</v>
      </c>
      <c r="Q1748" s="9"/>
    </row>
    <row r="1749" spans="1:17" x14ac:dyDescent="0.25">
      <c r="A1749" s="17">
        <v>44744</v>
      </c>
      <c r="B1749" s="11" t="s">
        <v>1455</v>
      </c>
      <c r="C1749" s="11" t="s">
        <v>2930</v>
      </c>
      <c r="D1749" s="7">
        <v>5</v>
      </c>
      <c r="E1749" s="12">
        <f t="shared" si="81"/>
        <v>4000</v>
      </c>
      <c r="F1749" s="13">
        <f t="shared" si="82"/>
        <v>20000</v>
      </c>
      <c r="G1749" s="14">
        <f>Data_input!$F1749*IF(Data_input!$E1749&lt;3000,70%,60%)</f>
        <v>12000</v>
      </c>
      <c r="H1749" s="14">
        <f>Data_input!$F1749*10%</f>
        <v>2000</v>
      </c>
      <c r="I1749" s="14">
        <f>Data_input!$F1749*10%</f>
        <v>2000</v>
      </c>
      <c r="J1749" s="14">
        <f>SUM(Table1[[#This Row],[COGS]:[OPERATIONAL COST]])</f>
        <v>16000</v>
      </c>
      <c r="K1749" s="14">
        <f>Data_input!$F1749-Data_input!$G1749-Data_input!$H1749-Data_input!$I1749</f>
        <v>4000</v>
      </c>
      <c r="L1749" s="8" t="s">
        <v>2946</v>
      </c>
      <c r="M1749" s="16" t="str">
        <f>TEXT(Table1[[#This Row],[DATE]],"mmm")</f>
        <v>Jul</v>
      </c>
      <c r="N1749" s="7">
        <f t="shared" si="83"/>
        <v>2022</v>
      </c>
      <c r="O1749" s="7">
        <f>IF(COUNTIF(B$4:$B1749,B1749)=1,1,0)</f>
        <v>1</v>
      </c>
      <c r="P1749" s="8" t="s">
        <v>2919</v>
      </c>
      <c r="Q1749" s="9"/>
    </row>
    <row r="1750" spans="1:17" x14ac:dyDescent="0.25">
      <c r="A1750" s="17">
        <v>44744</v>
      </c>
      <c r="B1750" s="11" t="s">
        <v>1456</v>
      </c>
      <c r="C1750" s="11" t="s">
        <v>2923</v>
      </c>
      <c r="D1750" s="7">
        <v>1</v>
      </c>
      <c r="E1750" s="12">
        <f t="shared" si="81"/>
        <v>2500</v>
      </c>
      <c r="F1750" s="13">
        <f t="shared" si="82"/>
        <v>2500</v>
      </c>
      <c r="G1750" s="14">
        <f>Data_input!$F1750*IF(Data_input!$E1750&lt;3000,70%,60%)</f>
        <v>1750</v>
      </c>
      <c r="H1750" s="14">
        <f>Data_input!$F1750*10%</f>
        <v>250</v>
      </c>
      <c r="I1750" s="14">
        <f>Data_input!$F1750*10%</f>
        <v>250</v>
      </c>
      <c r="J1750" s="14">
        <f>SUM(Table1[[#This Row],[COGS]:[OPERATIONAL COST]])</f>
        <v>2250</v>
      </c>
      <c r="K1750" s="14">
        <f>Data_input!$F1750-Data_input!$G1750-Data_input!$H1750-Data_input!$I1750</f>
        <v>250</v>
      </c>
      <c r="L1750" s="15" t="s">
        <v>2947</v>
      </c>
      <c r="M1750" s="16" t="str">
        <f>TEXT(Table1[[#This Row],[DATE]],"mmm")</f>
        <v>Jul</v>
      </c>
      <c r="N1750" s="7">
        <f t="shared" si="83"/>
        <v>2022</v>
      </c>
      <c r="O1750" s="7">
        <f>IF(COUNTIF(B$4:$B1750,B1750)=1,1,0)</f>
        <v>1</v>
      </c>
      <c r="P1750" s="8" t="s">
        <v>2918</v>
      </c>
      <c r="Q1750" s="9"/>
    </row>
    <row r="1751" spans="1:17" x14ac:dyDescent="0.25">
      <c r="A1751" s="17">
        <v>44744</v>
      </c>
      <c r="B1751" s="11" t="s">
        <v>1457</v>
      </c>
      <c r="C1751" s="11" t="s">
        <v>2924</v>
      </c>
      <c r="D1751" s="7">
        <v>1</v>
      </c>
      <c r="E1751" s="12">
        <f t="shared" si="81"/>
        <v>3500</v>
      </c>
      <c r="F1751" s="13">
        <f t="shared" si="82"/>
        <v>3500</v>
      </c>
      <c r="G1751" s="14">
        <f>Data_input!$F1751*IF(Data_input!$E1751&lt;3000,70%,60%)</f>
        <v>2100</v>
      </c>
      <c r="H1751" s="14">
        <f>Data_input!$F1751*10%</f>
        <v>350</v>
      </c>
      <c r="I1751" s="14">
        <f>Data_input!$F1751*10%</f>
        <v>350</v>
      </c>
      <c r="J1751" s="14">
        <f>SUM(Table1[[#This Row],[COGS]:[OPERATIONAL COST]])</f>
        <v>2800</v>
      </c>
      <c r="K1751" s="14">
        <f>Data_input!$F1751-Data_input!$G1751-Data_input!$H1751-Data_input!$I1751</f>
        <v>700</v>
      </c>
      <c r="L1751" s="8" t="s">
        <v>2948</v>
      </c>
      <c r="M1751" s="16" t="str">
        <f>TEXT(Table1[[#This Row],[DATE]],"mmm")</f>
        <v>Jul</v>
      </c>
      <c r="N1751" s="7">
        <f t="shared" si="83"/>
        <v>2022</v>
      </c>
      <c r="O1751" s="7">
        <f>IF(COUNTIF(B$4:$B1751,B1751)=1,1,0)</f>
        <v>1</v>
      </c>
      <c r="P1751" s="8" t="s">
        <v>2919</v>
      </c>
      <c r="Q1751" s="9"/>
    </row>
    <row r="1752" spans="1:17" x14ac:dyDescent="0.25">
      <c r="A1752" s="17">
        <v>44744</v>
      </c>
      <c r="B1752" s="11" t="s">
        <v>1458</v>
      </c>
      <c r="C1752" s="11" t="s">
        <v>2928</v>
      </c>
      <c r="D1752" s="7">
        <v>1</v>
      </c>
      <c r="E1752" s="12">
        <f t="shared" si="81"/>
        <v>1000</v>
      </c>
      <c r="F1752" s="13">
        <f t="shared" si="82"/>
        <v>1000</v>
      </c>
      <c r="G1752" s="14">
        <f>Data_input!$F1752*IF(Data_input!$E1752&lt;3000,70%,60%)</f>
        <v>700</v>
      </c>
      <c r="H1752" s="14">
        <f>Data_input!$F1752*10%</f>
        <v>100</v>
      </c>
      <c r="I1752" s="14">
        <f>Data_input!$F1752*10%</f>
        <v>100</v>
      </c>
      <c r="J1752" s="14">
        <f>SUM(Table1[[#This Row],[COGS]:[OPERATIONAL COST]])</f>
        <v>900</v>
      </c>
      <c r="K1752" s="14">
        <f>Data_input!$F1752-Data_input!$G1752-Data_input!$H1752-Data_input!$I1752</f>
        <v>100</v>
      </c>
      <c r="L1752" s="15" t="s">
        <v>2944</v>
      </c>
      <c r="M1752" s="16" t="str">
        <f>TEXT(Table1[[#This Row],[DATE]],"mmm")</f>
        <v>Jul</v>
      </c>
      <c r="N1752" s="7">
        <f t="shared" si="83"/>
        <v>2022</v>
      </c>
      <c r="O1752" s="7">
        <f>IF(COUNTIF(B$4:$B1752,B1752)=1,1,0)</f>
        <v>1</v>
      </c>
      <c r="P1752" s="8" t="s">
        <v>2919</v>
      </c>
      <c r="Q1752" s="9"/>
    </row>
    <row r="1753" spans="1:17" x14ac:dyDescent="0.25">
      <c r="A1753" s="17">
        <v>44744</v>
      </c>
      <c r="B1753" s="11" t="s">
        <v>1459</v>
      </c>
      <c r="C1753" s="11" t="s">
        <v>2926</v>
      </c>
      <c r="D1753" s="7">
        <v>1</v>
      </c>
      <c r="E1753" s="12">
        <f t="shared" si="81"/>
        <v>450</v>
      </c>
      <c r="F1753" s="13">
        <f t="shared" si="82"/>
        <v>450</v>
      </c>
      <c r="G1753" s="14">
        <f>Data_input!$F1753*IF(Data_input!$E1753&lt;3000,70%,60%)</f>
        <v>315</v>
      </c>
      <c r="H1753" s="14">
        <f>Data_input!$F1753*10%</f>
        <v>45</v>
      </c>
      <c r="I1753" s="14">
        <f>Data_input!$F1753*10%</f>
        <v>45</v>
      </c>
      <c r="J1753" s="14">
        <f>SUM(Table1[[#This Row],[COGS]:[OPERATIONAL COST]])</f>
        <v>405</v>
      </c>
      <c r="K1753" s="14">
        <f>Data_input!$F1753-Data_input!$G1753-Data_input!$H1753-Data_input!$I1753</f>
        <v>45</v>
      </c>
      <c r="L1753" s="8" t="s">
        <v>2946</v>
      </c>
      <c r="M1753" s="16" t="str">
        <f>TEXT(Table1[[#This Row],[DATE]],"mmm")</f>
        <v>Jul</v>
      </c>
      <c r="N1753" s="7">
        <f t="shared" si="83"/>
        <v>2022</v>
      </c>
      <c r="O1753" s="7">
        <f>IF(COUNTIF(B$4:$B1753,B1753)=1,1,0)</f>
        <v>1</v>
      </c>
      <c r="P1753" s="8" t="s">
        <v>2919</v>
      </c>
      <c r="Q1753" s="9"/>
    </row>
    <row r="1754" spans="1:17" x14ac:dyDescent="0.25">
      <c r="A1754" s="17">
        <v>44744</v>
      </c>
      <c r="B1754" s="11" t="s">
        <v>1460</v>
      </c>
      <c r="C1754" s="11" t="s">
        <v>2927</v>
      </c>
      <c r="D1754" s="7">
        <v>5</v>
      </c>
      <c r="E1754" s="12">
        <f t="shared" si="81"/>
        <v>500</v>
      </c>
      <c r="F1754" s="13">
        <f t="shared" si="82"/>
        <v>2500</v>
      </c>
      <c r="G1754" s="14">
        <f>Data_input!$F1754*IF(Data_input!$E1754&lt;3000,70%,60%)</f>
        <v>1750</v>
      </c>
      <c r="H1754" s="14">
        <f>Data_input!$F1754*10%</f>
        <v>250</v>
      </c>
      <c r="I1754" s="14">
        <f>Data_input!$F1754*10%</f>
        <v>250</v>
      </c>
      <c r="J1754" s="14">
        <f>SUM(Table1[[#This Row],[COGS]:[OPERATIONAL COST]])</f>
        <v>2250</v>
      </c>
      <c r="K1754" s="14">
        <f>Data_input!$F1754-Data_input!$G1754-Data_input!$H1754-Data_input!$I1754</f>
        <v>250</v>
      </c>
      <c r="L1754" s="15" t="s">
        <v>2948</v>
      </c>
      <c r="M1754" s="16" t="str">
        <f>TEXT(Table1[[#This Row],[DATE]],"mmm")</f>
        <v>Jul</v>
      </c>
      <c r="N1754" s="7">
        <f t="shared" si="83"/>
        <v>2022</v>
      </c>
      <c r="O1754" s="7">
        <f>IF(COUNTIF(B$4:$B1754,B1754)=1,1,0)</f>
        <v>1</v>
      </c>
      <c r="P1754" s="8" t="s">
        <v>2919</v>
      </c>
      <c r="Q1754" s="9"/>
    </row>
    <row r="1755" spans="1:17" x14ac:dyDescent="0.25">
      <c r="A1755" s="17">
        <v>44744</v>
      </c>
      <c r="B1755" s="11" t="s">
        <v>1460</v>
      </c>
      <c r="C1755" s="11" t="s">
        <v>2927</v>
      </c>
      <c r="D1755" s="7">
        <v>1</v>
      </c>
      <c r="E1755" s="12">
        <f t="shared" si="81"/>
        <v>500</v>
      </c>
      <c r="F1755" s="13">
        <f t="shared" si="82"/>
        <v>500</v>
      </c>
      <c r="G1755" s="14">
        <f>Data_input!$F1755*IF(Data_input!$E1755&lt;3000,70%,60%)</f>
        <v>350</v>
      </c>
      <c r="H1755" s="14">
        <f>Data_input!$F1755*10%</f>
        <v>50</v>
      </c>
      <c r="I1755" s="14">
        <f>Data_input!$F1755*10%</f>
        <v>50</v>
      </c>
      <c r="J1755" s="14">
        <f>SUM(Table1[[#This Row],[COGS]:[OPERATIONAL COST]])</f>
        <v>450</v>
      </c>
      <c r="K1755" s="14">
        <f>Data_input!$F1755-Data_input!$G1755-Data_input!$H1755-Data_input!$I1755</f>
        <v>50</v>
      </c>
      <c r="L1755" s="8" t="s">
        <v>2948</v>
      </c>
      <c r="M1755" s="16" t="str">
        <f>TEXT(Table1[[#This Row],[DATE]],"mmm")</f>
        <v>Jul</v>
      </c>
      <c r="N1755" s="7">
        <f t="shared" si="83"/>
        <v>2022</v>
      </c>
      <c r="O1755" s="7">
        <f>IF(COUNTIF(B$4:$B1755,B1755)=1,1,0)</f>
        <v>0</v>
      </c>
      <c r="P1755" s="8" t="s">
        <v>2919</v>
      </c>
      <c r="Q1755" s="9"/>
    </row>
    <row r="1756" spans="1:17" x14ac:dyDescent="0.25">
      <c r="A1756" s="17">
        <v>44744</v>
      </c>
      <c r="B1756" s="11" t="s">
        <v>1460</v>
      </c>
      <c r="C1756" s="11" t="s">
        <v>2920</v>
      </c>
      <c r="D1756" s="7">
        <v>3</v>
      </c>
      <c r="E1756" s="12">
        <f t="shared" si="81"/>
        <v>1000</v>
      </c>
      <c r="F1756" s="13">
        <f t="shared" si="82"/>
        <v>3000</v>
      </c>
      <c r="G1756" s="14">
        <f>Data_input!$F1756*IF(Data_input!$E1756&lt;3000,70%,60%)</f>
        <v>2100</v>
      </c>
      <c r="H1756" s="14">
        <f>Data_input!$F1756*10%</f>
        <v>300</v>
      </c>
      <c r="I1756" s="14">
        <f>Data_input!$F1756*10%</f>
        <v>300</v>
      </c>
      <c r="J1756" s="14">
        <f>SUM(Table1[[#This Row],[COGS]:[OPERATIONAL COST]])</f>
        <v>2700</v>
      </c>
      <c r="K1756" s="14">
        <f>Data_input!$F1756-Data_input!$G1756-Data_input!$H1756-Data_input!$I1756</f>
        <v>300</v>
      </c>
      <c r="L1756" s="15" t="s">
        <v>2948</v>
      </c>
      <c r="M1756" s="16" t="str">
        <f>TEXT(Table1[[#This Row],[DATE]],"mmm")</f>
        <v>Jul</v>
      </c>
      <c r="N1756" s="7">
        <f t="shared" si="83"/>
        <v>2022</v>
      </c>
      <c r="O1756" s="7">
        <f>IF(COUNTIF(B$4:$B1756,B1756)=1,1,0)</f>
        <v>0</v>
      </c>
      <c r="P1756" s="8" t="s">
        <v>2919</v>
      </c>
      <c r="Q1756" s="9"/>
    </row>
    <row r="1757" spans="1:17" x14ac:dyDescent="0.25">
      <c r="A1757" s="17">
        <v>44745</v>
      </c>
      <c r="B1757" s="11" t="s">
        <v>1461</v>
      </c>
      <c r="C1757" s="11" t="s">
        <v>2924</v>
      </c>
      <c r="D1757" s="7">
        <v>1</v>
      </c>
      <c r="E1757" s="12">
        <f t="shared" si="81"/>
        <v>3500</v>
      </c>
      <c r="F1757" s="13">
        <f t="shared" si="82"/>
        <v>3500</v>
      </c>
      <c r="G1757" s="14">
        <f>Data_input!$F1757*IF(Data_input!$E1757&lt;3000,70%,60%)</f>
        <v>2100</v>
      </c>
      <c r="H1757" s="14">
        <f>Data_input!$F1757*10%</f>
        <v>350</v>
      </c>
      <c r="I1757" s="14">
        <f>Data_input!$F1757*10%</f>
        <v>350</v>
      </c>
      <c r="J1757" s="14">
        <f>SUM(Table1[[#This Row],[COGS]:[OPERATIONAL COST]])</f>
        <v>2800</v>
      </c>
      <c r="K1757" s="14">
        <f>Data_input!$F1757-Data_input!$G1757-Data_input!$H1757-Data_input!$I1757</f>
        <v>700</v>
      </c>
      <c r="L1757" s="8" t="s">
        <v>2948</v>
      </c>
      <c r="M1757" s="16" t="str">
        <f>TEXT(Table1[[#This Row],[DATE]],"mmm")</f>
        <v>Jul</v>
      </c>
      <c r="N1757" s="7">
        <f t="shared" si="83"/>
        <v>2022</v>
      </c>
      <c r="O1757" s="7">
        <f>IF(COUNTIF(B$4:$B1757,B1757)=1,1,0)</f>
        <v>1</v>
      </c>
      <c r="P1757" s="8" t="s">
        <v>2919</v>
      </c>
      <c r="Q1757" s="9"/>
    </row>
    <row r="1758" spans="1:17" x14ac:dyDescent="0.25">
      <c r="A1758" s="17">
        <v>44745</v>
      </c>
      <c r="B1758" s="11" t="s">
        <v>1462</v>
      </c>
      <c r="C1758" s="11" t="s">
        <v>2923</v>
      </c>
      <c r="D1758" s="7">
        <v>1</v>
      </c>
      <c r="E1758" s="12">
        <f t="shared" si="81"/>
        <v>2500</v>
      </c>
      <c r="F1758" s="13">
        <f t="shared" si="82"/>
        <v>2500</v>
      </c>
      <c r="G1758" s="14">
        <f>Data_input!$F1758*IF(Data_input!$E1758&lt;3000,70%,60%)</f>
        <v>1750</v>
      </c>
      <c r="H1758" s="14">
        <f>Data_input!$F1758*10%</f>
        <v>250</v>
      </c>
      <c r="I1758" s="14">
        <f>Data_input!$F1758*10%</f>
        <v>250</v>
      </c>
      <c r="J1758" s="14">
        <f>SUM(Table1[[#This Row],[COGS]:[OPERATIONAL COST]])</f>
        <v>2250</v>
      </c>
      <c r="K1758" s="14">
        <f>Data_input!$F1758-Data_input!$G1758-Data_input!$H1758-Data_input!$I1758</f>
        <v>250</v>
      </c>
      <c r="L1758" s="15" t="s">
        <v>2944</v>
      </c>
      <c r="M1758" s="16" t="str">
        <f>TEXT(Table1[[#This Row],[DATE]],"mmm")</f>
        <v>Jul</v>
      </c>
      <c r="N1758" s="7">
        <f t="shared" si="83"/>
        <v>2022</v>
      </c>
      <c r="O1758" s="7">
        <f>IF(COUNTIF(B$4:$B1758,B1758)=1,1,0)</f>
        <v>1</v>
      </c>
      <c r="P1758" s="8" t="s">
        <v>2919</v>
      </c>
      <c r="Q1758" s="9"/>
    </row>
    <row r="1759" spans="1:17" x14ac:dyDescent="0.25">
      <c r="A1759" s="17">
        <v>44745</v>
      </c>
      <c r="B1759" s="11" t="s">
        <v>1463</v>
      </c>
      <c r="C1759" s="11" t="s">
        <v>2929</v>
      </c>
      <c r="D1759" s="7">
        <v>1</v>
      </c>
      <c r="E1759" s="12">
        <f t="shared" si="81"/>
        <v>3200</v>
      </c>
      <c r="F1759" s="13">
        <f t="shared" si="82"/>
        <v>3200</v>
      </c>
      <c r="G1759" s="14">
        <f>Data_input!$F1759*IF(Data_input!$E1759&lt;3000,70%,60%)</f>
        <v>1920</v>
      </c>
      <c r="H1759" s="14">
        <f>Data_input!$F1759*10%</f>
        <v>320</v>
      </c>
      <c r="I1759" s="14">
        <f>Data_input!$F1759*10%</f>
        <v>320</v>
      </c>
      <c r="J1759" s="14">
        <f>SUM(Table1[[#This Row],[COGS]:[OPERATIONAL COST]])</f>
        <v>2560</v>
      </c>
      <c r="K1759" s="14">
        <f>Data_input!$F1759-Data_input!$G1759-Data_input!$H1759-Data_input!$I1759</f>
        <v>640</v>
      </c>
      <c r="L1759" s="8" t="s">
        <v>2945</v>
      </c>
      <c r="M1759" s="16" t="str">
        <f>TEXT(Table1[[#This Row],[DATE]],"mmm")</f>
        <v>Jul</v>
      </c>
      <c r="N1759" s="7">
        <f t="shared" si="83"/>
        <v>2022</v>
      </c>
      <c r="O1759" s="7">
        <f>IF(COUNTIF(B$4:$B1759,B1759)=1,1,0)</f>
        <v>1</v>
      </c>
      <c r="P1759" s="8" t="s">
        <v>2919</v>
      </c>
      <c r="Q1759" s="9"/>
    </row>
    <row r="1760" spans="1:17" x14ac:dyDescent="0.25">
      <c r="A1760" s="17">
        <v>44745</v>
      </c>
      <c r="B1760" s="11" t="s">
        <v>1464</v>
      </c>
      <c r="C1760" s="11" t="s">
        <v>2929</v>
      </c>
      <c r="D1760" s="7">
        <v>3</v>
      </c>
      <c r="E1760" s="12">
        <f t="shared" si="81"/>
        <v>3200</v>
      </c>
      <c r="F1760" s="13">
        <f t="shared" si="82"/>
        <v>9600</v>
      </c>
      <c r="G1760" s="14">
        <f>Data_input!$F1760*IF(Data_input!$E1760&lt;3000,70%,60%)</f>
        <v>5760</v>
      </c>
      <c r="H1760" s="14">
        <f>Data_input!$F1760*10%</f>
        <v>960</v>
      </c>
      <c r="I1760" s="14">
        <f>Data_input!$F1760*10%</f>
        <v>960</v>
      </c>
      <c r="J1760" s="14">
        <f>SUM(Table1[[#This Row],[COGS]:[OPERATIONAL COST]])</f>
        <v>7680</v>
      </c>
      <c r="K1760" s="14">
        <f>Data_input!$F1760-Data_input!$G1760-Data_input!$H1760-Data_input!$I1760</f>
        <v>1920</v>
      </c>
      <c r="L1760" s="15" t="s">
        <v>2943</v>
      </c>
      <c r="M1760" s="16" t="str">
        <f>TEXT(Table1[[#This Row],[DATE]],"mmm")</f>
        <v>Jul</v>
      </c>
      <c r="N1760" s="7">
        <f t="shared" si="83"/>
        <v>2022</v>
      </c>
      <c r="O1760" s="7">
        <f>IF(COUNTIF(B$4:$B1760,B1760)=1,1,0)</f>
        <v>1</v>
      </c>
      <c r="P1760" s="8" t="s">
        <v>2919</v>
      </c>
      <c r="Q1760" s="9"/>
    </row>
    <row r="1761" spans="1:17" x14ac:dyDescent="0.25">
      <c r="A1761" s="17">
        <v>44745</v>
      </c>
      <c r="B1761" s="11" t="s">
        <v>1465</v>
      </c>
      <c r="C1761" s="11" t="s">
        <v>2924</v>
      </c>
      <c r="D1761" s="7">
        <v>1</v>
      </c>
      <c r="E1761" s="12">
        <f t="shared" si="81"/>
        <v>3500</v>
      </c>
      <c r="F1761" s="13">
        <f t="shared" si="82"/>
        <v>3500</v>
      </c>
      <c r="G1761" s="14">
        <f>Data_input!$F1761*IF(Data_input!$E1761&lt;3000,70%,60%)</f>
        <v>2100</v>
      </c>
      <c r="H1761" s="14">
        <f>Data_input!$F1761*10%</f>
        <v>350</v>
      </c>
      <c r="I1761" s="14">
        <f>Data_input!$F1761*10%</f>
        <v>350</v>
      </c>
      <c r="J1761" s="14">
        <f>SUM(Table1[[#This Row],[COGS]:[OPERATIONAL COST]])</f>
        <v>2800</v>
      </c>
      <c r="K1761" s="14">
        <f>Data_input!$F1761-Data_input!$G1761-Data_input!$H1761-Data_input!$I1761</f>
        <v>700</v>
      </c>
      <c r="L1761" s="8" t="s">
        <v>2948</v>
      </c>
      <c r="M1761" s="16" t="str">
        <f>TEXT(Table1[[#This Row],[DATE]],"mmm")</f>
        <v>Jul</v>
      </c>
      <c r="N1761" s="7">
        <f t="shared" si="83"/>
        <v>2022</v>
      </c>
      <c r="O1761" s="7">
        <f>IF(COUNTIF(B$4:$B1761,B1761)=1,1,0)</f>
        <v>1</v>
      </c>
      <c r="P1761" s="8" t="s">
        <v>2918</v>
      </c>
      <c r="Q1761" s="9"/>
    </row>
    <row r="1762" spans="1:17" x14ac:dyDescent="0.25">
      <c r="A1762" s="17">
        <v>44745</v>
      </c>
      <c r="B1762" s="11" t="s">
        <v>1466</v>
      </c>
      <c r="C1762" s="11" t="s">
        <v>2927</v>
      </c>
      <c r="D1762" s="7">
        <v>1</v>
      </c>
      <c r="E1762" s="12">
        <f t="shared" si="81"/>
        <v>500</v>
      </c>
      <c r="F1762" s="13">
        <f t="shared" si="82"/>
        <v>500</v>
      </c>
      <c r="G1762" s="14">
        <f>Data_input!$F1762*IF(Data_input!$E1762&lt;3000,70%,60%)</f>
        <v>350</v>
      </c>
      <c r="H1762" s="14">
        <f>Data_input!$F1762*10%</f>
        <v>50</v>
      </c>
      <c r="I1762" s="14">
        <f>Data_input!$F1762*10%</f>
        <v>50</v>
      </c>
      <c r="J1762" s="14">
        <f>SUM(Table1[[#This Row],[COGS]:[OPERATIONAL COST]])</f>
        <v>450</v>
      </c>
      <c r="K1762" s="14">
        <f>Data_input!$F1762-Data_input!$G1762-Data_input!$H1762-Data_input!$I1762</f>
        <v>50</v>
      </c>
      <c r="L1762" s="15" t="s">
        <v>2944</v>
      </c>
      <c r="M1762" s="16" t="str">
        <f>TEXT(Table1[[#This Row],[DATE]],"mmm")</f>
        <v>Jul</v>
      </c>
      <c r="N1762" s="7">
        <f t="shared" si="83"/>
        <v>2022</v>
      </c>
      <c r="O1762" s="7">
        <f>IF(COUNTIF(B$4:$B1762,B1762)=1,1,0)</f>
        <v>1</v>
      </c>
      <c r="P1762" s="8" t="s">
        <v>2919</v>
      </c>
      <c r="Q1762" s="9"/>
    </row>
    <row r="1763" spans="1:17" x14ac:dyDescent="0.25">
      <c r="A1763" s="17">
        <v>44745</v>
      </c>
      <c r="B1763" s="11" t="s">
        <v>1467</v>
      </c>
      <c r="C1763" s="11" t="s">
        <v>2923</v>
      </c>
      <c r="D1763" s="7">
        <v>4</v>
      </c>
      <c r="E1763" s="12">
        <f t="shared" si="81"/>
        <v>2500</v>
      </c>
      <c r="F1763" s="13">
        <f t="shared" si="82"/>
        <v>10000</v>
      </c>
      <c r="G1763" s="14">
        <f>Data_input!$F1763*IF(Data_input!$E1763&lt;3000,70%,60%)</f>
        <v>7000</v>
      </c>
      <c r="H1763" s="14">
        <f>Data_input!$F1763*10%</f>
        <v>1000</v>
      </c>
      <c r="I1763" s="14">
        <f>Data_input!$F1763*10%</f>
        <v>1000</v>
      </c>
      <c r="J1763" s="14">
        <f>SUM(Table1[[#This Row],[COGS]:[OPERATIONAL COST]])</f>
        <v>9000</v>
      </c>
      <c r="K1763" s="14">
        <f>Data_input!$F1763-Data_input!$G1763-Data_input!$H1763-Data_input!$I1763</f>
        <v>1000</v>
      </c>
      <c r="L1763" s="8" t="s">
        <v>2948</v>
      </c>
      <c r="M1763" s="16" t="str">
        <f>TEXT(Table1[[#This Row],[DATE]],"mmm")</f>
        <v>Jul</v>
      </c>
      <c r="N1763" s="7">
        <f t="shared" si="83"/>
        <v>2022</v>
      </c>
      <c r="O1763" s="7">
        <f>IF(COUNTIF(B$4:$B1763,B1763)=1,1,0)</f>
        <v>1</v>
      </c>
      <c r="P1763" s="8" t="s">
        <v>2918</v>
      </c>
      <c r="Q1763" s="9"/>
    </row>
    <row r="1764" spans="1:17" x14ac:dyDescent="0.25">
      <c r="A1764" s="17">
        <v>44745</v>
      </c>
      <c r="B1764" s="11" t="s">
        <v>1468</v>
      </c>
      <c r="C1764" s="11" t="s">
        <v>2925</v>
      </c>
      <c r="D1764" s="7">
        <v>1</v>
      </c>
      <c r="E1764" s="12">
        <f t="shared" si="81"/>
        <v>1200</v>
      </c>
      <c r="F1764" s="13">
        <f t="shared" si="82"/>
        <v>1200</v>
      </c>
      <c r="G1764" s="14">
        <f>Data_input!$F1764*IF(Data_input!$E1764&lt;3000,70%,60%)</f>
        <v>840</v>
      </c>
      <c r="H1764" s="14">
        <f>Data_input!$F1764*10%</f>
        <v>120</v>
      </c>
      <c r="I1764" s="14">
        <f>Data_input!$F1764*10%</f>
        <v>120</v>
      </c>
      <c r="J1764" s="14">
        <f>SUM(Table1[[#This Row],[COGS]:[OPERATIONAL COST]])</f>
        <v>1080</v>
      </c>
      <c r="K1764" s="14">
        <f>Data_input!$F1764-Data_input!$G1764-Data_input!$H1764-Data_input!$I1764</f>
        <v>120</v>
      </c>
      <c r="L1764" s="15" t="s">
        <v>2944</v>
      </c>
      <c r="M1764" s="16" t="str">
        <f>TEXT(Table1[[#This Row],[DATE]],"mmm")</f>
        <v>Jul</v>
      </c>
      <c r="N1764" s="7">
        <f t="shared" si="83"/>
        <v>2022</v>
      </c>
      <c r="O1764" s="7">
        <f>IF(COUNTIF(B$4:$B1764,B1764)=1,1,0)</f>
        <v>1</v>
      </c>
      <c r="P1764" s="8" t="s">
        <v>2919</v>
      </c>
      <c r="Q1764" s="9"/>
    </row>
    <row r="1765" spans="1:17" x14ac:dyDescent="0.25">
      <c r="A1765" s="17">
        <v>44746</v>
      </c>
      <c r="B1765" s="11" t="s">
        <v>1469</v>
      </c>
      <c r="C1765" s="11" t="s">
        <v>2920</v>
      </c>
      <c r="D1765" s="7">
        <v>2</v>
      </c>
      <c r="E1765" s="12">
        <f t="shared" si="81"/>
        <v>1000</v>
      </c>
      <c r="F1765" s="13">
        <f t="shared" si="82"/>
        <v>2000</v>
      </c>
      <c r="G1765" s="14">
        <f>Data_input!$F1765*IF(Data_input!$E1765&lt;3000,70%,60%)</f>
        <v>1400</v>
      </c>
      <c r="H1765" s="14">
        <f>Data_input!$F1765*10%</f>
        <v>200</v>
      </c>
      <c r="I1765" s="14">
        <f>Data_input!$F1765*10%</f>
        <v>200</v>
      </c>
      <c r="J1765" s="14">
        <f>SUM(Table1[[#This Row],[COGS]:[OPERATIONAL COST]])</f>
        <v>1800</v>
      </c>
      <c r="K1765" s="14">
        <f>Data_input!$F1765-Data_input!$G1765-Data_input!$H1765-Data_input!$I1765</f>
        <v>200</v>
      </c>
      <c r="L1765" s="8" t="s">
        <v>2946</v>
      </c>
      <c r="M1765" s="16" t="str">
        <f>TEXT(Table1[[#This Row],[DATE]],"mmm")</f>
        <v>Jul</v>
      </c>
      <c r="N1765" s="7">
        <f t="shared" si="83"/>
        <v>2022</v>
      </c>
      <c r="O1765" s="7">
        <f>IF(COUNTIF(B$4:$B1765,B1765)=1,1,0)</f>
        <v>1</v>
      </c>
      <c r="P1765" s="8" t="s">
        <v>2919</v>
      </c>
      <c r="Q1765" s="9"/>
    </row>
    <row r="1766" spans="1:17" x14ac:dyDescent="0.25">
      <c r="A1766" s="17">
        <v>44746</v>
      </c>
      <c r="B1766" s="11" t="s">
        <v>1470</v>
      </c>
      <c r="C1766" s="11" t="s">
        <v>2930</v>
      </c>
      <c r="D1766" s="7">
        <v>1</v>
      </c>
      <c r="E1766" s="12">
        <f t="shared" si="81"/>
        <v>4000</v>
      </c>
      <c r="F1766" s="13">
        <f t="shared" si="82"/>
        <v>4000</v>
      </c>
      <c r="G1766" s="14">
        <f>Data_input!$F1766*IF(Data_input!$E1766&lt;3000,70%,60%)</f>
        <v>2400</v>
      </c>
      <c r="H1766" s="14">
        <f>Data_input!$F1766*10%</f>
        <v>400</v>
      </c>
      <c r="I1766" s="14">
        <f>Data_input!$F1766*10%</f>
        <v>400</v>
      </c>
      <c r="J1766" s="14">
        <f>SUM(Table1[[#This Row],[COGS]:[OPERATIONAL COST]])</f>
        <v>3200</v>
      </c>
      <c r="K1766" s="14">
        <f>Data_input!$F1766-Data_input!$G1766-Data_input!$H1766-Data_input!$I1766</f>
        <v>800</v>
      </c>
      <c r="L1766" s="15" t="s">
        <v>2947</v>
      </c>
      <c r="M1766" s="16" t="str">
        <f>TEXT(Table1[[#This Row],[DATE]],"mmm")</f>
        <v>Jul</v>
      </c>
      <c r="N1766" s="7">
        <f t="shared" si="83"/>
        <v>2022</v>
      </c>
      <c r="O1766" s="7">
        <f>IF(COUNTIF(B$4:$B1766,B1766)=1,1,0)</f>
        <v>1</v>
      </c>
      <c r="P1766" s="8" t="s">
        <v>2919</v>
      </c>
      <c r="Q1766" s="9"/>
    </row>
    <row r="1767" spans="1:17" x14ac:dyDescent="0.25">
      <c r="A1767" s="17">
        <v>44746</v>
      </c>
      <c r="B1767" s="11" t="s">
        <v>1471</v>
      </c>
      <c r="C1767" s="11" t="s">
        <v>2923</v>
      </c>
      <c r="D1767" s="7">
        <v>2</v>
      </c>
      <c r="E1767" s="12">
        <f t="shared" si="81"/>
        <v>2500</v>
      </c>
      <c r="F1767" s="13">
        <f t="shared" si="82"/>
        <v>5000</v>
      </c>
      <c r="G1767" s="14">
        <f>Data_input!$F1767*IF(Data_input!$E1767&lt;3000,70%,60%)</f>
        <v>3500</v>
      </c>
      <c r="H1767" s="14">
        <f>Data_input!$F1767*10%</f>
        <v>500</v>
      </c>
      <c r="I1767" s="14">
        <f>Data_input!$F1767*10%</f>
        <v>500</v>
      </c>
      <c r="J1767" s="14">
        <f>SUM(Table1[[#This Row],[COGS]:[OPERATIONAL COST]])</f>
        <v>4500</v>
      </c>
      <c r="K1767" s="14">
        <f>Data_input!$F1767-Data_input!$G1767-Data_input!$H1767-Data_input!$I1767</f>
        <v>500</v>
      </c>
      <c r="L1767" s="8" t="s">
        <v>2945</v>
      </c>
      <c r="M1767" s="16" t="str">
        <f>TEXT(Table1[[#This Row],[DATE]],"mmm")</f>
        <v>Jul</v>
      </c>
      <c r="N1767" s="7">
        <f t="shared" si="83"/>
        <v>2022</v>
      </c>
      <c r="O1767" s="7">
        <f>IF(COUNTIF(B$4:$B1767,B1767)=1,1,0)</f>
        <v>1</v>
      </c>
      <c r="P1767" s="8" t="s">
        <v>2919</v>
      </c>
      <c r="Q1767" s="9"/>
    </row>
    <row r="1768" spans="1:17" x14ac:dyDescent="0.25">
      <c r="A1768" s="17">
        <v>44746</v>
      </c>
      <c r="B1768" s="11" t="s">
        <v>1472</v>
      </c>
      <c r="C1768" s="11" t="s">
        <v>2924</v>
      </c>
      <c r="D1768" s="7">
        <v>1</v>
      </c>
      <c r="E1768" s="12">
        <f t="shared" si="81"/>
        <v>3500</v>
      </c>
      <c r="F1768" s="13">
        <f t="shared" si="82"/>
        <v>3500</v>
      </c>
      <c r="G1768" s="14">
        <f>Data_input!$F1768*IF(Data_input!$E1768&lt;3000,70%,60%)</f>
        <v>2100</v>
      </c>
      <c r="H1768" s="14">
        <f>Data_input!$F1768*10%</f>
        <v>350</v>
      </c>
      <c r="I1768" s="14">
        <f>Data_input!$F1768*10%</f>
        <v>350</v>
      </c>
      <c r="J1768" s="14">
        <f>SUM(Table1[[#This Row],[COGS]:[OPERATIONAL COST]])</f>
        <v>2800</v>
      </c>
      <c r="K1768" s="14">
        <f>Data_input!$F1768-Data_input!$G1768-Data_input!$H1768-Data_input!$I1768</f>
        <v>700</v>
      </c>
      <c r="L1768" s="15" t="s">
        <v>2943</v>
      </c>
      <c r="M1768" s="16" t="str">
        <f>TEXT(Table1[[#This Row],[DATE]],"mmm")</f>
        <v>Jul</v>
      </c>
      <c r="N1768" s="7">
        <f t="shared" si="83"/>
        <v>2022</v>
      </c>
      <c r="O1768" s="7">
        <f>IF(COUNTIF(B$4:$B1768,B1768)=1,1,0)</f>
        <v>1</v>
      </c>
      <c r="P1768" s="8" t="s">
        <v>2918</v>
      </c>
      <c r="Q1768" s="9"/>
    </row>
    <row r="1769" spans="1:17" x14ac:dyDescent="0.25">
      <c r="A1769" s="17">
        <v>44746</v>
      </c>
      <c r="B1769" s="11" t="s">
        <v>1473</v>
      </c>
      <c r="C1769" s="11" t="s">
        <v>2928</v>
      </c>
      <c r="D1769" s="7">
        <v>3</v>
      </c>
      <c r="E1769" s="12">
        <f t="shared" si="81"/>
        <v>1000</v>
      </c>
      <c r="F1769" s="13">
        <f t="shared" si="82"/>
        <v>3000</v>
      </c>
      <c r="G1769" s="14">
        <f>Data_input!$F1769*IF(Data_input!$E1769&lt;3000,70%,60%)</f>
        <v>2100</v>
      </c>
      <c r="H1769" s="14">
        <f>Data_input!$F1769*10%</f>
        <v>300</v>
      </c>
      <c r="I1769" s="14">
        <f>Data_input!$F1769*10%</f>
        <v>300</v>
      </c>
      <c r="J1769" s="14">
        <f>SUM(Table1[[#This Row],[COGS]:[OPERATIONAL COST]])</f>
        <v>2700</v>
      </c>
      <c r="K1769" s="14">
        <f>Data_input!$F1769-Data_input!$G1769-Data_input!$H1769-Data_input!$I1769</f>
        <v>300</v>
      </c>
      <c r="L1769" s="8" t="s">
        <v>2948</v>
      </c>
      <c r="M1769" s="16" t="str">
        <f>TEXT(Table1[[#This Row],[DATE]],"mmm")</f>
        <v>Jul</v>
      </c>
      <c r="N1769" s="7">
        <f t="shared" si="83"/>
        <v>2022</v>
      </c>
      <c r="O1769" s="7">
        <f>IF(COUNTIF(B$4:$B1769,B1769)=1,1,0)</f>
        <v>1</v>
      </c>
      <c r="P1769" s="8" t="s">
        <v>2918</v>
      </c>
      <c r="Q1769" s="9"/>
    </row>
    <row r="1770" spans="1:17" x14ac:dyDescent="0.25">
      <c r="A1770" s="17">
        <v>44746</v>
      </c>
      <c r="B1770" s="11" t="s">
        <v>1474</v>
      </c>
      <c r="C1770" s="11" t="s">
        <v>2920</v>
      </c>
      <c r="D1770" s="7">
        <v>1</v>
      </c>
      <c r="E1770" s="12">
        <f t="shared" si="81"/>
        <v>1000</v>
      </c>
      <c r="F1770" s="13">
        <f t="shared" si="82"/>
        <v>1000</v>
      </c>
      <c r="G1770" s="14">
        <f>Data_input!$F1770*IF(Data_input!$E1770&lt;3000,70%,60%)</f>
        <v>700</v>
      </c>
      <c r="H1770" s="14">
        <f>Data_input!$F1770*10%</f>
        <v>100</v>
      </c>
      <c r="I1770" s="14">
        <f>Data_input!$F1770*10%</f>
        <v>100</v>
      </c>
      <c r="J1770" s="14">
        <f>SUM(Table1[[#This Row],[COGS]:[OPERATIONAL COST]])</f>
        <v>900</v>
      </c>
      <c r="K1770" s="14">
        <f>Data_input!$F1770-Data_input!$G1770-Data_input!$H1770-Data_input!$I1770</f>
        <v>100</v>
      </c>
      <c r="L1770" s="15" t="s">
        <v>2944</v>
      </c>
      <c r="M1770" s="16" t="str">
        <f>TEXT(Table1[[#This Row],[DATE]],"mmm")</f>
        <v>Jul</v>
      </c>
      <c r="N1770" s="7">
        <f t="shared" si="83"/>
        <v>2022</v>
      </c>
      <c r="O1770" s="7">
        <f>IF(COUNTIF(B$4:$B1770,B1770)=1,1,0)</f>
        <v>1</v>
      </c>
      <c r="P1770" s="8" t="s">
        <v>2918</v>
      </c>
      <c r="Q1770" s="9"/>
    </row>
    <row r="1771" spans="1:17" x14ac:dyDescent="0.25">
      <c r="A1771" s="17">
        <v>44746</v>
      </c>
      <c r="B1771" s="11" t="s">
        <v>1475</v>
      </c>
      <c r="C1771" s="11" t="s">
        <v>2923</v>
      </c>
      <c r="D1771" s="7">
        <v>2</v>
      </c>
      <c r="E1771" s="12">
        <f t="shared" si="81"/>
        <v>2500</v>
      </c>
      <c r="F1771" s="13">
        <f t="shared" si="82"/>
        <v>5000</v>
      </c>
      <c r="G1771" s="14">
        <f>Data_input!$F1771*IF(Data_input!$E1771&lt;3000,70%,60%)</f>
        <v>3500</v>
      </c>
      <c r="H1771" s="14">
        <f>Data_input!$F1771*10%</f>
        <v>500</v>
      </c>
      <c r="I1771" s="14">
        <f>Data_input!$F1771*10%</f>
        <v>500</v>
      </c>
      <c r="J1771" s="14">
        <f>SUM(Table1[[#This Row],[COGS]:[OPERATIONAL COST]])</f>
        <v>4500</v>
      </c>
      <c r="K1771" s="14">
        <f>Data_input!$F1771-Data_input!$G1771-Data_input!$H1771-Data_input!$I1771</f>
        <v>500</v>
      </c>
      <c r="L1771" s="8" t="s">
        <v>2945</v>
      </c>
      <c r="M1771" s="16" t="str">
        <f>TEXT(Table1[[#This Row],[DATE]],"mmm")</f>
        <v>Jul</v>
      </c>
      <c r="N1771" s="7">
        <f t="shared" si="83"/>
        <v>2022</v>
      </c>
      <c r="O1771" s="7">
        <f>IF(COUNTIF(B$4:$B1771,B1771)=1,1,0)</f>
        <v>1</v>
      </c>
      <c r="P1771" s="8" t="s">
        <v>2919</v>
      </c>
      <c r="Q1771" s="9"/>
    </row>
    <row r="1772" spans="1:17" x14ac:dyDescent="0.25">
      <c r="A1772" s="17">
        <v>44746</v>
      </c>
      <c r="B1772" s="11" t="s">
        <v>1476</v>
      </c>
      <c r="C1772" s="11" t="s">
        <v>2920</v>
      </c>
      <c r="D1772" s="7">
        <v>4</v>
      </c>
      <c r="E1772" s="12">
        <f t="shared" si="81"/>
        <v>1000</v>
      </c>
      <c r="F1772" s="13">
        <f t="shared" si="82"/>
        <v>4000</v>
      </c>
      <c r="G1772" s="14">
        <f>Data_input!$F1772*IF(Data_input!$E1772&lt;3000,70%,60%)</f>
        <v>2800</v>
      </c>
      <c r="H1772" s="14">
        <f>Data_input!$F1772*10%</f>
        <v>400</v>
      </c>
      <c r="I1772" s="14">
        <f>Data_input!$F1772*10%</f>
        <v>400</v>
      </c>
      <c r="J1772" s="14">
        <f>SUM(Table1[[#This Row],[COGS]:[OPERATIONAL COST]])</f>
        <v>3600</v>
      </c>
      <c r="K1772" s="14">
        <f>Data_input!$F1772-Data_input!$G1772-Data_input!$H1772-Data_input!$I1772</f>
        <v>400</v>
      </c>
      <c r="L1772" s="15" t="s">
        <v>2943</v>
      </c>
      <c r="M1772" s="16" t="str">
        <f>TEXT(Table1[[#This Row],[DATE]],"mmm")</f>
        <v>Jul</v>
      </c>
      <c r="N1772" s="7">
        <f t="shared" si="83"/>
        <v>2022</v>
      </c>
      <c r="O1772" s="7">
        <f>IF(COUNTIF(B$4:$B1772,B1772)=1,1,0)</f>
        <v>1</v>
      </c>
      <c r="P1772" s="8" t="s">
        <v>2918</v>
      </c>
      <c r="Q1772" s="9"/>
    </row>
    <row r="1773" spans="1:17" x14ac:dyDescent="0.25">
      <c r="A1773" s="17">
        <v>44746</v>
      </c>
      <c r="B1773" s="11" t="s">
        <v>1476</v>
      </c>
      <c r="C1773" s="11" t="s">
        <v>2920</v>
      </c>
      <c r="D1773" s="7">
        <v>3</v>
      </c>
      <c r="E1773" s="12">
        <f t="shared" si="81"/>
        <v>1000</v>
      </c>
      <c r="F1773" s="13">
        <f t="shared" si="82"/>
        <v>3000</v>
      </c>
      <c r="G1773" s="14">
        <f>Data_input!$F1773*IF(Data_input!$E1773&lt;3000,70%,60%)</f>
        <v>2100</v>
      </c>
      <c r="H1773" s="14">
        <f>Data_input!$F1773*10%</f>
        <v>300</v>
      </c>
      <c r="I1773" s="14">
        <f>Data_input!$F1773*10%</f>
        <v>300</v>
      </c>
      <c r="J1773" s="14">
        <f>SUM(Table1[[#This Row],[COGS]:[OPERATIONAL COST]])</f>
        <v>2700</v>
      </c>
      <c r="K1773" s="14">
        <f>Data_input!$F1773-Data_input!$G1773-Data_input!$H1773-Data_input!$I1773</f>
        <v>300</v>
      </c>
      <c r="L1773" s="8" t="s">
        <v>2943</v>
      </c>
      <c r="M1773" s="16" t="str">
        <f>TEXT(Table1[[#This Row],[DATE]],"mmm")</f>
        <v>Jul</v>
      </c>
      <c r="N1773" s="7">
        <f t="shared" si="83"/>
        <v>2022</v>
      </c>
      <c r="O1773" s="7">
        <f>IF(COUNTIF(B$4:$B1773,B1773)=1,1,0)</f>
        <v>0</v>
      </c>
      <c r="P1773" s="8" t="s">
        <v>2919</v>
      </c>
      <c r="Q1773" s="9"/>
    </row>
    <row r="1774" spans="1:17" x14ac:dyDescent="0.25">
      <c r="A1774" s="17">
        <v>44746</v>
      </c>
      <c r="B1774" s="11" t="s">
        <v>1477</v>
      </c>
      <c r="C1774" s="11" t="s">
        <v>2923</v>
      </c>
      <c r="D1774" s="7">
        <v>1</v>
      </c>
      <c r="E1774" s="12">
        <f t="shared" si="81"/>
        <v>2500</v>
      </c>
      <c r="F1774" s="13">
        <f t="shared" si="82"/>
        <v>2500</v>
      </c>
      <c r="G1774" s="14">
        <f>Data_input!$F1774*IF(Data_input!$E1774&lt;3000,70%,60%)</f>
        <v>1750</v>
      </c>
      <c r="H1774" s="14">
        <f>Data_input!$F1774*10%</f>
        <v>250</v>
      </c>
      <c r="I1774" s="14">
        <f>Data_input!$F1774*10%</f>
        <v>250</v>
      </c>
      <c r="J1774" s="14">
        <f>SUM(Table1[[#This Row],[COGS]:[OPERATIONAL COST]])</f>
        <v>2250</v>
      </c>
      <c r="K1774" s="14">
        <f>Data_input!$F1774-Data_input!$G1774-Data_input!$H1774-Data_input!$I1774</f>
        <v>250</v>
      </c>
      <c r="L1774" s="15" t="s">
        <v>2944</v>
      </c>
      <c r="M1774" s="16" t="str">
        <f>TEXT(Table1[[#This Row],[DATE]],"mmm")</f>
        <v>Jul</v>
      </c>
      <c r="N1774" s="7">
        <f t="shared" si="83"/>
        <v>2022</v>
      </c>
      <c r="O1774" s="7">
        <f>IF(COUNTIF(B$4:$B1774,B1774)=1,1,0)</f>
        <v>1</v>
      </c>
      <c r="P1774" s="8" t="s">
        <v>2919</v>
      </c>
      <c r="Q1774" s="9"/>
    </row>
    <row r="1775" spans="1:17" x14ac:dyDescent="0.25">
      <c r="A1775" s="17">
        <v>44747</v>
      </c>
      <c r="B1775" s="11" t="s">
        <v>1477</v>
      </c>
      <c r="C1775" s="11" t="s">
        <v>2924</v>
      </c>
      <c r="D1775" s="7">
        <v>1</v>
      </c>
      <c r="E1775" s="12">
        <f t="shared" si="81"/>
        <v>3500</v>
      </c>
      <c r="F1775" s="13">
        <f t="shared" si="82"/>
        <v>3500</v>
      </c>
      <c r="G1775" s="14">
        <f>Data_input!$F1775*IF(Data_input!$E1775&lt;3000,70%,60%)</f>
        <v>2100</v>
      </c>
      <c r="H1775" s="14">
        <f>Data_input!$F1775*10%</f>
        <v>350</v>
      </c>
      <c r="I1775" s="14">
        <f>Data_input!$F1775*10%</f>
        <v>350</v>
      </c>
      <c r="J1775" s="14">
        <f>SUM(Table1[[#This Row],[COGS]:[OPERATIONAL COST]])</f>
        <v>2800</v>
      </c>
      <c r="K1775" s="14">
        <f>Data_input!$F1775-Data_input!$G1775-Data_input!$H1775-Data_input!$I1775</f>
        <v>700</v>
      </c>
      <c r="L1775" s="8" t="s">
        <v>2944</v>
      </c>
      <c r="M1775" s="16" t="str">
        <f>TEXT(Table1[[#This Row],[DATE]],"mmm")</f>
        <v>Jul</v>
      </c>
      <c r="N1775" s="7">
        <f t="shared" si="83"/>
        <v>2022</v>
      </c>
      <c r="O1775" s="7">
        <f>IF(COUNTIF(B$4:$B1775,B1775)=1,1,0)</f>
        <v>0</v>
      </c>
      <c r="P1775" s="8" t="s">
        <v>2919</v>
      </c>
      <c r="Q1775" s="9"/>
    </row>
    <row r="1776" spans="1:17" x14ac:dyDescent="0.25">
      <c r="A1776" s="17">
        <v>44747</v>
      </c>
      <c r="B1776" s="11" t="s">
        <v>1478</v>
      </c>
      <c r="C1776" s="11" t="s">
        <v>2925</v>
      </c>
      <c r="D1776" s="7">
        <v>4</v>
      </c>
      <c r="E1776" s="12">
        <f t="shared" si="81"/>
        <v>1200</v>
      </c>
      <c r="F1776" s="13">
        <f t="shared" si="82"/>
        <v>4800</v>
      </c>
      <c r="G1776" s="14">
        <f>Data_input!$F1776*IF(Data_input!$E1776&lt;3000,70%,60%)</f>
        <v>3360</v>
      </c>
      <c r="H1776" s="14">
        <f>Data_input!$F1776*10%</f>
        <v>480</v>
      </c>
      <c r="I1776" s="14">
        <f>Data_input!$F1776*10%</f>
        <v>480</v>
      </c>
      <c r="J1776" s="14">
        <f>SUM(Table1[[#This Row],[COGS]:[OPERATIONAL COST]])</f>
        <v>4320</v>
      </c>
      <c r="K1776" s="14">
        <f>Data_input!$F1776-Data_input!$G1776-Data_input!$H1776-Data_input!$I1776</f>
        <v>480</v>
      </c>
      <c r="L1776" s="15" t="s">
        <v>2943</v>
      </c>
      <c r="M1776" s="16" t="str">
        <f>TEXT(Table1[[#This Row],[DATE]],"mmm")</f>
        <v>Jul</v>
      </c>
      <c r="N1776" s="7">
        <f t="shared" si="83"/>
        <v>2022</v>
      </c>
      <c r="O1776" s="7">
        <f>IF(COUNTIF(B$4:$B1776,B1776)=1,1,0)</f>
        <v>1</v>
      </c>
      <c r="P1776" s="8" t="s">
        <v>2919</v>
      </c>
      <c r="Q1776" s="9"/>
    </row>
    <row r="1777" spans="1:17" x14ac:dyDescent="0.25">
      <c r="A1777" s="17">
        <v>44747</v>
      </c>
      <c r="B1777" s="11" t="s">
        <v>1479</v>
      </c>
      <c r="C1777" s="11" t="s">
        <v>2926</v>
      </c>
      <c r="D1777" s="7">
        <v>5</v>
      </c>
      <c r="E1777" s="12">
        <f t="shared" si="81"/>
        <v>450</v>
      </c>
      <c r="F1777" s="13">
        <f t="shared" si="82"/>
        <v>2250</v>
      </c>
      <c r="G1777" s="14">
        <f>Data_input!$F1777*IF(Data_input!$E1777&lt;3000,70%,60%)</f>
        <v>1575</v>
      </c>
      <c r="H1777" s="14">
        <f>Data_input!$F1777*10%</f>
        <v>225</v>
      </c>
      <c r="I1777" s="14">
        <f>Data_input!$F1777*10%</f>
        <v>225</v>
      </c>
      <c r="J1777" s="14">
        <f>SUM(Table1[[#This Row],[COGS]:[OPERATIONAL COST]])</f>
        <v>2025</v>
      </c>
      <c r="K1777" s="14">
        <f>Data_input!$F1777-Data_input!$G1777-Data_input!$H1777-Data_input!$I1777</f>
        <v>225</v>
      </c>
      <c r="L1777" s="8" t="s">
        <v>2948</v>
      </c>
      <c r="M1777" s="16" t="str">
        <f>TEXT(Table1[[#This Row],[DATE]],"mmm")</f>
        <v>Jul</v>
      </c>
      <c r="N1777" s="7">
        <f t="shared" si="83"/>
        <v>2022</v>
      </c>
      <c r="O1777" s="7">
        <f>IF(COUNTIF(B$4:$B1777,B1777)=1,1,0)</f>
        <v>1</v>
      </c>
      <c r="P1777" s="8" t="s">
        <v>2918</v>
      </c>
      <c r="Q1777" s="9"/>
    </row>
    <row r="1778" spans="1:17" x14ac:dyDescent="0.25">
      <c r="A1778" s="17">
        <v>44747</v>
      </c>
      <c r="B1778" s="11" t="s">
        <v>1480</v>
      </c>
      <c r="C1778" s="11" t="s">
        <v>2927</v>
      </c>
      <c r="D1778" s="7">
        <v>8</v>
      </c>
      <c r="E1778" s="12">
        <f t="shared" si="81"/>
        <v>500</v>
      </c>
      <c r="F1778" s="13">
        <f t="shared" si="82"/>
        <v>4000</v>
      </c>
      <c r="G1778" s="14">
        <f>Data_input!$F1778*IF(Data_input!$E1778&lt;3000,70%,60%)</f>
        <v>2800</v>
      </c>
      <c r="H1778" s="14">
        <f>Data_input!$F1778*10%</f>
        <v>400</v>
      </c>
      <c r="I1778" s="14">
        <f>Data_input!$F1778*10%</f>
        <v>400</v>
      </c>
      <c r="J1778" s="14">
        <f>SUM(Table1[[#This Row],[COGS]:[OPERATIONAL COST]])</f>
        <v>3600</v>
      </c>
      <c r="K1778" s="14">
        <f>Data_input!$F1778-Data_input!$G1778-Data_input!$H1778-Data_input!$I1778</f>
        <v>400</v>
      </c>
      <c r="L1778" s="15" t="s">
        <v>2944</v>
      </c>
      <c r="M1778" s="16" t="str">
        <f>TEXT(Table1[[#This Row],[DATE]],"mmm")</f>
        <v>Jul</v>
      </c>
      <c r="N1778" s="7">
        <f t="shared" si="83"/>
        <v>2022</v>
      </c>
      <c r="O1778" s="7">
        <f>IF(COUNTIF(B$4:$B1778,B1778)=1,1,0)</f>
        <v>1</v>
      </c>
      <c r="P1778" s="8" t="s">
        <v>2919</v>
      </c>
      <c r="Q1778" s="9"/>
    </row>
    <row r="1779" spans="1:17" x14ac:dyDescent="0.25">
      <c r="A1779" s="17">
        <v>44747</v>
      </c>
      <c r="B1779" s="11" t="s">
        <v>1481</v>
      </c>
      <c r="C1779" s="11" t="s">
        <v>2928</v>
      </c>
      <c r="D1779" s="7">
        <v>2</v>
      </c>
      <c r="E1779" s="12">
        <f t="shared" si="81"/>
        <v>1000</v>
      </c>
      <c r="F1779" s="13">
        <f t="shared" si="82"/>
        <v>2000</v>
      </c>
      <c r="G1779" s="14">
        <f>Data_input!$F1779*IF(Data_input!$E1779&lt;3000,70%,60%)</f>
        <v>1400</v>
      </c>
      <c r="H1779" s="14">
        <f>Data_input!$F1779*10%</f>
        <v>200</v>
      </c>
      <c r="I1779" s="14">
        <f>Data_input!$F1779*10%</f>
        <v>200</v>
      </c>
      <c r="J1779" s="14">
        <f>SUM(Table1[[#This Row],[COGS]:[OPERATIONAL COST]])</f>
        <v>1800</v>
      </c>
      <c r="K1779" s="14">
        <f>Data_input!$F1779-Data_input!$G1779-Data_input!$H1779-Data_input!$I1779</f>
        <v>200</v>
      </c>
      <c r="L1779" s="8" t="s">
        <v>2946</v>
      </c>
      <c r="M1779" s="16" t="str">
        <f>TEXT(Table1[[#This Row],[DATE]],"mmm")</f>
        <v>Jul</v>
      </c>
      <c r="N1779" s="7">
        <f t="shared" si="83"/>
        <v>2022</v>
      </c>
      <c r="O1779" s="7">
        <f>IF(COUNTIF(B$4:$B1779,B1779)=1,1,0)</f>
        <v>1</v>
      </c>
      <c r="P1779" s="8" t="s">
        <v>2919</v>
      </c>
      <c r="Q1779" s="9"/>
    </row>
    <row r="1780" spans="1:17" x14ac:dyDescent="0.25">
      <c r="A1780" s="17">
        <v>44747</v>
      </c>
      <c r="B1780" s="11" t="s">
        <v>1482</v>
      </c>
      <c r="C1780" s="11" t="s">
        <v>2929</v>
      </c>
      <c r="D1780" s="7">
        <v>1</v>
      </c>
      <c r="E1780" s="12">
        <f t="shared" si="81"/>
        <v>3200</v>
      </c>
      <c r="F1780" s="13">
        <f t="shared" si="82"/>
        <v>3200</v>
      </c>
      <c r="G1780" s="14">
        <f>Data_input!$F1780*IF(Data_input!$E1780&lt;3000,70%,60%)</f>
        <v>1920</v>
      </c>
      <c r="H1780" s="14">
        <f>Data_input!$F1780*10%</f>
        <v>320</v>
      </c>
      <c r="I1780" s="14">
        <f>Data_input!$F1780*10%</f>
        <v>320</v>
      </c>
      <c r="J1780" s="14">
        <f>SUM(Table1[[#This Row],[COGS]:[OPERATIONAL COST]])</f>
        <v>2560</v>
      </c>
      <c r="K1780" s="14">
        <f>Data_input!$F1780-Data_input!$G1780-Data_input!$H1780-Data_input!$I1780</f>
        <v>640</v>
      </c>
      <c r="L1780" s="15" t="s">
        <v>2947</v>
      </c>
      <c r="M1780" s="16" t="str">
        <f>TEXT(Table1[[#This Row],[DATE]],"mmm")</f>
        <v>Jul</v>
      </c>
      <c r="N1780" s="7">
        <f t="shared" si="83"/>
        <v>2022</v>
      </c>
      <c r="O1780" s="7">
        <f>IF(COUNTIF(B$4:$B1780,B1780)=1,1,0)</f>
        <v>1</v>
      </c>
      <c r="P1780" s="8" t="s">
        <v>2918</v>
      </c>
      <c r="Q1780" s="9"/>
    </row>
    <row r="1781" spans="1:17" x14ac:dyDescent="0.25">
      <c r="A1781" s="17">
        <v>44747</v>
      </c>
      <c r="B1781" s="11" t="s">
        <v>1483</v>
      </c>
      <c r="C1781" s="11" t="s">
        <v>2930</v>
      </c>
      <c r="D1781" s="7">
        <v>1</v>
      </c>
      <c r="E1781" s="12">
        <f t="shared" si="81"/>
        <v>4000</v>
      </c>
      <c r="F1781" s="13">
        <f t="shared" si="82"/>
        <v>4000</v>
      </c>
      <c r="G1781" s="14">
        <f>Data_input!$F1781*IF(Data_input!$E1781&lt;3000,70%,60%)</f>
        <v>2400</v>
      </c>
      <c r="H1781" s="14">
        <f>Data_input!$F1781*10%</f>
        <v>400</v>
      </c>
      <c r="I1781" s="14">
        <f>Data_input!$F1781*10%</f>
        <v>400</v>
      </c>
      <c r="J1781" s="14">
        <f>SUM(Table1[[#This Row],[COGS]:[OPERATIONAL COST]])</f>
        <v>3200</v>
      </c>
      <c r="K1781" s="14">
        <f>Data_input!$F1781-Data_input!$G1781-Data_input!$H1781-Data_input!$I1781</f>
        <v>800</v>
      </c>
      <c r="L1781" s="8" t="s">
        <v>2945</v>
      </c>
      <c r="M1781" s="16" t="str">
        <f>TEXT(Table1[[#This Row],[DATE]],"mmm")</f>
        <v>Jul</v>
      </c>
      <c r="N1781" s="7">
        <f t="shared" si="83"/>
        <v>2022</v>
      </c>
      <c r="O1781" s="7">
        <f>IF(COUNTIF(B$4:$B1781,B1781)=1,1,0)</f>
        <v>1</v>
      </c>
      <c r="P1781" s="8" t="s">
        <v>2918</v>
      </c>
      <c r="Q1781" s="9"/>
    </row>
    <row r="1782" spans="1:17" x14ac:dyDescent="0.25">
      <c r="A1782" s="17">
        <v>44747</v>
      </c>
      <c r="B1782" s="11" t="s">
        <v>1484</v>
      </c>
      <c r="C1782" s="11" t="s">
        <v>2930</v>
      </c>
      <c r="D1782" s="7">
        <v>8</v>
      </c>
      <c r="E1782" s="12">
        <f t="shared" si="81"/>
        <v>4000</v>
      </c>
      <c r="F1782" s="13">
        <f t="shared" si="82"/>
        <v>32000</v>
      </c>
      <c r="G1782" s="14">
        <f>Data_input!$F1782*IF(Data_input!$E1782&lt;3000,70%,60%)</f>
        <v>19200</v>
      </c>
      <c r="H1782" s="14">
        <f>Data_input!$F1782*10%</f>
        <v>3200</v>
      </c>
      <c r="I1782" s="14">
        <f>Data_input!$F1782*10%</f>
        <v>3200</v>
      </c>
      <c r="J1782" s="14">
        <f>SUM(Table1[[#This Row],[COGS]:[OPERATIONAL COST]])</f>
        <v>25600</v>
      </c>
      <c r="K1782" s="14">
        <f>Data_input!$F1782-Data_input!$G1782-Data_input!$H1782-Data_input!$I1782</f>
        <v>6400</v>
      </c>
      <c r="L1782" s="15" t="s">
        <v>2943</v>
      </c>
      <c r="M1782" s="16" t="str">
        <f>TEXT(Table1[[#This Row],[DATE]],"mmm")</f>
        <v>Jul</v>
      </c>
      <c r="N1782" s="7">
        <f t="shared" si="83"/>
        <v>2022</v>
      </c>
      <c r="O1782" s="7">
        <f>IF(COUNTIF(B$4:$B1782,B1782)=1,1,0)</f>
        <v>1</v>
      </c>
      <c r="P1782" s="8" t="s">
        <v>2919</v>
      </c>
      <c r="Q1782" s="9"/>
    </row>
    <row r="1783" spans="1:17" x14ac:dyDescent="0.25">
      <c r="A1783" s="17">
        <v>44748</v>
      </c>
      <c r="B1783" s="11" t="s">
        <v>1485</v>
      </c>
      <c r="C1783" s="11" t="s">
        <v>2930</v>
      </c>
      <c r="D1783" s="7">
        <v>1</v>
      </c>
      <c r="E1783" s="12">
        <f t="shared" si="81"/>
        <v>4000</v>
      </c>
      <c r="F1783" s="13">
        <f t="shared" si="82"/>
        <v>4000</v>
      </c>
      <c r="G1783" s="14">
        <f>Data_input!$F1783*IF(Data_input!$E1783&lt;3000,70%,60%)</f>
        <v>2400</v>
      </c>
      <c r="H1783" s="14">
        <f>Data_input!$F1783*10%</f>
        <v>400</v>
      </c>
      <c r="I1783" s="14">
        <f>Data_input!$F1783*10%</f>
        <v>400</v>
      </c>
      <c r="J1783" s="14">
        <f>SUM(Table1[[#This Row],[COGS]:[OPERATIONAL COST]])</f>
        <v>3200</v>
      </c>
      <c r="K1783" s="14">
        <f>Data_input!$F1783-Data_input!$G1783-Data_input!$H1783-Data_input!$I1783</f>
        <v>800</v>
      </c>
      <c r="L1783" s="8" t="s">
        <v>2948</v>
      </c>
      <c r="M1783" s="16" t="str">
        <f>TEXT(Table1[[#This Row],[DATE]],"mmm")</f>
        <v>Jul</v>
      </c>
      <c r="N1783" s="7">
        <f t="shared" si="83"/>
        <v>2022</v>
      </c>
      <c r="O1783" s="7">
        <f>IF(COUNTIF(B$4:$B1783,B1783)=1,1,0)</f>
        <v>1</v>
      </c>
      <c r="P1783" s="8" t="s">
        <v>2919</v>
      </c>
      <c r="Q1783" s="9"/>
    </row>
    <row r="1784" spans="1:17" x14ac:dyDescent="0.25">
      <c r="A1784" s="17">
        <v>44748</v>
      </c>
      <c r="B1784" s="11" t="s">
        <v>1486</v>
      </c>
      <c r="C1784" s="11" t="s">
        <v>2924</v>
      </c>
      <c r="D1784" s="7">
        <v>1</v>
      </c>
      <c r="E1784" s="12">
        <f t="shared" si="81"/>
        <v>3500</v>
      </c>
      <c r="F1784" s="13">
        <f t="shared" si="82"/>
        <v>3500</v>
      </c>
      <c r="G1784" s="14">
        <f>Data_input!$F1784*IF(Data_input!$E1784&lt;3000,70%,60%)</f>
        <v>2100</v>
      </c>
      <c r="H1784" s="14">
        <f>Data_input!$F1784*10%</f>
        <v>350</v>
      </c>
      <c r="I1784" s="14">
        <f>Data_input!$F1784*10%</f>
        <v>350</v>
      </c>
      <c r="J1784" s="14">
        <f>SUM(Table1[[#This Row],[COGS]:[OPERATIONAL COST]])</f>
        <v>2800</v>
      </c>
      <c r="K1784" s="14">
        <f>Data_input!$F1784-Data_input!$G1784-Data_input!$H1784-Data_input!$I1784</f>
        <v>700</v>
      </c>
      <c r="L1784" s="15" t="s">
        <v>2944</v>
      </c>
      <c r="M1784" s="16" t="str">
        <f>TEXT(Table1[[#This Row],[DATE]],"mmm")</f>
        <v>Jul</v>
      </c>
      <c r="N1784" s="7">
        <f t="shared" si="83"/>
        <v>2022</v>
      </c>
      <c r="O1784" s="7">
        <f>IF(COUNTIF(B$4:$B1784,B1784)=1,1,0)</f>
        <v>1</v>
      </c>
      <c r="P1784" s="8" t="s">
        <v>2919</v>
      </c>
      <c r="Q1784" s="9"/>
    </row>
    <row r="1785" spans="1:17" x14ac:dyDescent="0.25">
      <c r="A1785" s="17">
        <v>44748</v>
      </c>
      <c r="B1785" s="11" t="s">
        <v>1487</v>
      </c>
      <c r="C1785" s="11" t="s">
        <v>2925</v>
      </c>
      <c r="D1785" s="7">
        <v>4</v>
      </c>
      <c r="E1785" s="12">
        <f t="shared" si="81"/>
        <v>1200</v>
      </c>
      <c r="F1785" s="13">
        <f t="shared" si="82"/>
        <v>4800</v>
      </c>
      <c r="G1785" s="14">
        <f>Data_input!$F1785*IF(Data_input!$E1785&lt;3000,70%,60%)</f>
        <v>3360</v>
      </c>
      <c r="H1785" s="14">
        <f>Data_input!$F1785*10%</f>
        <v>480</v>
      </c>
      <c r="I1785" s="14">
        <f>Data_input!$F1785*10%</f>
        <v>480</v>
      </c>
      <c r="J1785" s="14">
        <f>SUM(Table1[[#This Row],[COGS]:[OPERATIONAL COST]])</f>
        <v>4320</v>
      </c>
      <c r="K1785" s="14">
        <f>Data_input!$F1785-Data_input!$G1785-Data_input!$H1785-Data_input!$I1785</f>
        <v>480</v>
      </c>
      <c r="L1785" s="8" t="s">
        <v>2946</v>
      </c>
      <c r="M1785" s="16" t="str">
        <f>TEXT(Table1[[#This Row],[DATE]],"mmm")</f>
        <v>Jul</v>
      </c>
      <c r="N1785" s="7">
        <f t="shared" si="83"/>
        <v>2022</v>
      </c>
      <c r="O1785" s="7">
        <f>IF(COUNTIF(B$4:$B1785,B1785)=1,1,0)</f>
        <v>1</v>
      </c>
      <c r="P1785" s="8" t="s">
        <v>2919</v>
      </c>
      <c r="Q1785" s="9"/>
    </row>
    <row r="1786" spans="1:17" x14ac:dyDescent="0.25">
      <c r="A1786" s="17">
        <v>44748</v>
      </c>
      <c r="B1786" s="11" t="s">
        <v>1488</v>
      </c>
      <c r="C1786" s="11" t="s">
        <v>2926</v>
      </c>
      <c r="D1786" s="7">
        <v>6</v>
      </c>
      <c r="E1786" s="12">
        <f t="shared" si="81"/>
        <v>450</v>
      </c>
      <c r="F1786" s="13">
        <f t="shared" si="82"/>
        <v>2700</v>
      </c>
      <c r="G1786" s="14">
        <f>Data_input!$F1786*IF(Data_input!$E1786&lt;3000,70%,60%)</f>
        <v>1889.9999999999998</v>
      </c>
      <c r="H1786" s="14">
        <f>Data_input!$F1786*10%</f>
        <v>270</v>
      </c>
      <c r="I1786" s="14">
        <f>Data_input!$F1786*10%</f>
        <v>270</v>
      </c>
      <c r="J1786" s="14">
        <f>SUM(Table1[[#This Row],[COGS]:[OPERATIONAL COST]])</f>
        <v>2430</v>
      </c>
      <c r="K1786" s="14">
        <f>Data_input!$F1786-Data_input!$G1786-Data_input!$H1786-Data_input!$I1786</f>
        <v>270.00000000000023</v>
      </c>
      <c r="L1786" s="15" t="s">
        <v>2947</v>
      </c>
      <c r="M1786" s="16" t="str">
        <f>TEXT(Table1[[#This Row],[DATE]],"mmm")</f>
        <v>Jul</v>
      </c>
      <c r="N1786" s="7">
        <f t="shared" si="83"/>
        <v>2022</v>
      </c>
      <c r="O1786" s="7">
        <f>IF(COUNTIF(B$4:$B1786,B1786)=1,1,0)</f>
        <v>1</v>
      </c>
      <c r="P1786" s="8" t="s">
        <v>2919</v>
      </c>
      <c r="Q1786" s="9"/>
    </row>
    <row r="1787" spans="1:17" x14ac:dyDescent="0.25">
      <c r="A1787" s="17">
        <v>44748</v>
      </c>
      <c r="B1787" s="11" t="s">
        <v>1489</v>
      </c>
      <c r="C1787" s="11" t="s">
        <v>2927</v>
      </c>
      <c r="D1787" s="7">
        <v>7</v>
      </c>
      <c r="E1787" s="12">
        <f t="shared" si="81"/>
        <v>500</v>
      </c>
      <c r="F1787" s="13">
        <f t="shared" si="82"/>
        <v>3500</v>
      </c>
      <c r="G1787" s="14">
        <f>Data_input!$F1787*IF(Data_input!$E1787&lt;3000,70%,60%)</f>
        <v>2450</v>
      </c>
      <c r="H1787" s="14">
        <f>Data_input!$F1787*10%</f>
        <v>350</v>
      </c>
      <c r="I1787" s="14">
        <f>Data_input!$F1787*10%</f>
        <v>350</v>
      </c>
      <c r="J1787" s="14">
        <f>SUM(Table1[[#This Row],[COGS]:[OPERATIONAL COST]])</f>
        <v>3150</v>
      </c>
      <c r="K1787" s="14">
        <f>Data_input!$F1787-Data_input!$G1787-Data_input!$H1787-Data_input!$I1787</f>
        <v>350</v>
      </c>
      <c r="L1787" s="8" t="s">
        <v>2946</v>
      </c>
      <c r="M1787" s="16" t="str">
        <f>TEXT(Table1[[#This Row],[DATE]],"mmm")</f>
        <v>Jul</v>
      </c>
      <c r="N1787" s="7">
        <f t="shared" si="83"/>
        <v>2022</v>
      </c>
      <c r="O1787" s="7">
        <f>IF(COUNTIF(B$4:$B1787,B1787)=1,1,0)</f>
        <v>1</v>
      </c>
      <c r="P1787" s="8" t="s">
        <v>2919</v>
      </c>
      <c r="Q1787" s="9"/>
    </row>
    <row r="1788" spans="1:17" x14ac:dyDescent="0.25">
      <c r="A1788" s="17">
        <v>44748</v>
      </c>
      <c r="B1788" s="11" t="s">
        <v>1490</v>
      </c>
      <c r="C1788" s="11" t="s">
        <v>2928</v>
      </c>
      <c r="D1788" s="7">
        <v>4</v>
      </c>
      <c r="E1788" s="12">
        <f t="shared" si="81"/>
        <v>1000</v>
      </c>
      <c r="F1788" s="13">
        <f t="shared" si="82"/>
        <v>4000</v>
      </c>
      <c r="G1788" s="14">
        <f>Data_input!$F1788*IF(Data_input!$E1788&lt;3000,70%,60%)</f>
        <v>2800</v>
      </c>
      <c r="H1788" s="14">
        <f>Data_input!$F1788*10%</f>
        <v>400</v>
      </c>
      <c r="I1788" s="14">
        <f>Data_input!$F1788*10%</f>
        <v>400</v>
      </c>
      <c r="J1788" s="14">
        <f>SUM(Table1[[#This Row],[COGS]:[OPERATIONAL COST]])</f>
        <v>3600</v>
      </c>
      <c r="K1788" s="14">
        <f>Data_input!$F1788-Data_input!$G1788-Data_input!$H1788-Data_input!$I1788</f>
        <v>400</v>
      </c>
      <c r="L1788" s="15" t="s">
        <v>2947</v>
      </c>
      <c r="M1788" s="16" t="str">
        <f>TEXT(Table1[[#This Row],[DATE]],"mmm")</f>
        <v>Jul</v>
      </c>
      <c r="N1788" s="7">
        <f t="shared" si="83"/>
        <v>2022</v>
      </c>
      <c r="O1788" s="7">
        <f>IF(COUNTIF(B$4:$B1788,B1788)=1,1,0)</f>
        <v>1</v>
      </c>
      <c r="P1788" s="8" t="s">
        <v>2919</v>
      </c>
      <c r="Q1788" s="9"/>
    </row>
    <row r="1789" spans="1:17" x14ac:dyDescent="0.25">
      <c r="A1789" s="17">
        <v>44748</v>
      </c>
      <c r="B1789" s="11" t="s">
        <v>1491</v>
      </c>
      <c r="C1789" s="11" t="s">
        <v>2928</v>
      </c>
      <c r="D1789" s="7">
        <v>1</v>
      </c>
      <c r="E1789" s="12">
        <f t="shared" si="81"/>
        <v>1000</v>
      </c>
      <c r="F1789" s="13">
        <f t="shared" si="82"/>
        <v>1000</v>
      </c>
      <c r="G1789" s="14">
        <f>Data_input!$F1789*IF(Data_input!$E1789&lt;3000,70%,60%)</f>
        <v>700</v>
      </c>
      <c r="H1789" s="14">
        <f>Data_input!$F1789*10%</f>
        <v>100</v>
      </c>
      <c r="I1789" s="14">
        <f>Data_input!$F1789*10%</f>
        <v>100</v>
      </c>
      <c r="J1789" s="14">
        <f>SUM(Table1[[#This Row],[COGS]:[OPERATIONAL COST]])</f>
        <v>900</v>
      </c>
      <c r="K1789" s="14">
        <f>Data_input!$F1789-Data_input!$G1789-Data_input!$H1789-Data_input!$I1789</f>
        <v>100</v>
      </c>
      <c r="L1789" s="8" t="s">
        <v>2945</v>
      </c>
      <c r="M1789" s="16" t="str">
        <f>TEXT(Table1[[#This Row],[DATE]],"mmm")</f>
        <v>Jul</v>
      </c>
      <c r="N1789" s="7">
        <f t="shared" si="83"/>
        <v>2022</v>
      </c>
      <c r="O1789" s="7">
        <f>IF(COUNTIF(B$4:$B1789,B1789)=1,1,0)</f>
        <v>1</v>
      </c>
      <c r="P1789" s="8" t="s">
        <v>2919</v>
      </c>
      <c r="Q1789" s="9"/>
    </row>
    <row r="1790" spans="1:17" x14ac:dyDescent="0.25">
      <c r="A1790" s="17">
        <v>44748</v>
      </c>
      <c r="B1790" s="11" t="s">
        <v>1492</v>
      </c>
      <c r="C1790" s="11" t="s">
        <v>2930</v>
      </c>
      <c r="D1790" s="7">
        <v>2</v>
      </c>
      <c r="E1790" s="12">
        <f t="shared" si="81"/>
        <v>4000</v>
      </c>
      <c r="F1790" s="13">
        <f t="shared" si="82"/>
        <v>8000</v>
      </c>
      <c r="G1790" s="14">
        <f>Data_input!$F1790*IF(Data_input!$E1790&lt;3000,70%,60%)</f>
        <v>4800</v>
      </c>
      <c r="H1790" s="14">
        <f>Data_input!$F1790*10%</f>
        <v>800</v>
      </c>
      <c r="I1790" s="14">
        <f>Data_input!$F1790*10%</f>
        <v>800</v>
      </c>
      <c r="J1790" s="14">
        <f>SUM(Table1[[#This Row],[COGS]:[OPERATIONAL COST]])</f>
        <v>6400</v>
      </c>
      <c r="K1790" s="14">
        <f>Data_input!$F1790-Data_input!$G1790-Data_input!$H1790-Data_input!$I1790</f>
        <v>1600</v>
      </c>
      <c r="L1790" s="15" t="s">
        <v>2944</v>
      </c>
      <c r="M1790" s="16" t="str">
        <f>TEXT(Table1[[#This Row],[DATE]],"mmm")</f>
        <v>Jul</v>
      </c>
      <c r="N1790" s="7">
        <f t="shared" si="83"/>
        <v>2022</v>
      </c>
      <c r="O1790" s="7">
        <f>IF(COUNTIF(B$4:$B1790,B1790)=1,1,0)</f>
        <v>1</v>
      </c>
      <c r="P1790" s="8" t="s">
        <v>2919</v>
      </c>
      <c r="Q1790" s="9"/>
    </row>
    <row r="1791" spans="1:17" x14ac:dyDescent="0.25">
      <c r="A1791" s="17">
        <v>44748</v>
      </c>
      <c r="B1791" s="11" t="s">
        <v>1492</v>
      </c>
      <c r="C1791" s="11" t="s">
        <v>2920</v>
      </c>
      <c r="D1791" s="7">
        <v>1</v>
      </c>
      <c r="E1791" s="12">
        <f t="shared" si="81"/>
        <v>1000</v>
      </c>
      <c r="F1791" s="13">
        <f t="shared" si="82"/>
        <v>1000</v>
      </c>
      <c r="G1791" s="14">
        <f>Data_input!$F1791*IF(Data_input!$E1791&lt;3000,70%,60%)</f>
        <v>700</v>
      </c>
      <c r="H1791" s="14">
        <f>Data_input!$F1791*10%</f>
        <v>100</v>
      </c>
      <c r="I1791" s="14">
        <f>Data_input!$F1791*10%</f>
        <v>100</v>
      </c>
      <c r="J1791" s="14">
        <f>SUM(Table1[[#This Row],[COGS]:[OPERATIONAL COST]])</f>
        <v>900</v>
      </c>
      <c r="K1791" s="14">
        <f>Data_input!$F1791-Data_input!$G1791-Data_input!$H1791-Data_input!$I1791</f>
        <v>100</v>
      </c>
      <c r="L1791" s="8" t="s">
        <v>2944</v>
      </c>
      <c r="M1791" s="16" t="str">
        <f>TEXT(Table1[[#This Row],[DATE]],"mmm")</f>
        <v>Jul</v>
      </c>
      <c r="N1791" s="7">
        <f t="shared" si="83"/>
        <v>2022</v>
      </c>
      <c r="O1791" s="7">
        <f>IF(COUNTIF(B$4:$B1791,B1791)=1,1,0)</f>
        <v>0</v>
      </c>
      <c r="P1791" s="8" t="s">
        <v>2919</v>
      </c>
      <c r="Q1791" s="9"/>
    </row>
    <row r="1792" spans="1:17" x14ac:dyDescent="0.25">
      <c r="A1792" s="17">
        <v>44748</v>
      </c>
      <c r="B1792" s="11" t="s">
        <v>1492</v>
      </c>
      <c r="C1792" s="11" t="s">
        <v>2923</v>
      </c>
      <c r="D1792" s="7">
        <v>6</v>
      </c>
      <c r="E1792" s="12">
        <f t="shared" si="81"/>
        <v>2500</v>
      </c>
      <c r="F1792" s="13">
        <f t="shared" si="82"/>
        <v>15000</v>
      </c>
      <c r="G1792" s="14">
        <f>Data_input!$F1792*IF(Data_input!$E1792&lt;3000,70%,60%)</f>
        <v>10500</v>
      </c>
      <c r="H1792" s="14">
        <f>Data_input!$F1792*10%</f>
        <v>1500</v>
      </c>
      <c r="I1792" s="14">
        <f>Data_input!$F1792*10%</f>
        <v>1500</v>
      </c>
      <c r="J1792" s="14">
        <f>SUM(Table1[[#This Row],[COGS]:[OPERATIONAL COST]])</f>
        <v>13500</v>
      </c>
      <c r="K1792" s="14">
        <f>Data_input!$F1792-Data_input!$G1792-Data_input!$H1792-Data_input!$I1792</f>
        <v>1500</v>
      </c>
      <c r="L1792" s="15" t="s">
        <v>2944</v>
      </c>
      <c r="M1792" s="16" t="str">
        <f>TEXT(Table1[[#This Row],[DATE]],"mmm")</f>
        <v>Jul</v>
      </c>
      <c r="N1792" s="7">
        <f t="shared" si="83"/>
        <v>2022</v>
      </c>
      <c r="O1792" s="7">
        <f>IF(COUNTIF(B$4:$B1792,B1792)=1,1,0)</f>
        <v>0</v>
      </c>
      <c r="P1792" s="8" t="s">
        <v>2919</v>
      </c>
      <c r="Q1792" s="9"/>
    </row>
    <row r="1793" spans="1:17" x14ac:dyDescent="0.25">
      <c r="A1793" s="17">
        <v>44749</v>
      </c>
      <c r="B1793" s="11" t="s">
        <v>1493</v>
      </c>
      <c r="C1793" s="11" t="s">
        <v>2920</v>
      </c>
      <c r="D1793" s="7">
        <v>1</v>
      </c>
      <c r="E1793" s="12">
        <f t="shared" si="81"/>
        <v>1000</v>
      </c>
      <c r="F1793" s="13">
        <f t="shared" si="82"/>
        <v>1000</v>
      </c>
      <c r="G1793" s="14">
        <f>Data_input!$F1793*IF(Data_input!$E1793&lt;3000,70%,60%)</f>
        <v>700</v>
      </c>
      <c r="H1793" s="14">
        <f>Data_input!$F1793*10%</f>
        <v>100</v>
      </c>
      <c r="I1793" s="14">
        <f>Data_input!$F1793*10%</f>
        <v>100</v>
      </c>
      <c r="J1793" s="14">
        <f>SUM(Table1[[#This Row],[COGS]:[OPERATIONAL COST]])</f>
        <v>900</v>
      </c>
      <c r="K1793" s="14">
        <f>Data_input!$F1793-Data_input!$G1793-Data_input!$H1793-Data_input!$I1793</f>
        <v>100</v>
      </c>
      <c r="L1793" s="8" t="s">
        <v>2945</v>
      </c>
      <c r="M1793" s="16" t="str">
        <f>TEXT(Table1[[#This Row],[DATE]],"mmm")</f>
        <v>Jul</v>
      </c>
      <c r="N1793" s="7">
        <f t="shared" si="83"/>
        <v>2022</v>
      </c>
      <c r="O1793" s="7">
        <f>IF(COUNTIF(B$4:$B1793,B1793)=1,1,0)</f>
        <v>1</v>
      </c>
      <c r="P1793" s="8" t="s">
        <v>2919</v>
      </c>
      <c r="Q1793" s="9"/>
    </row>
    <row r="1794" spans="1:17" x14ac:dyDescent="0.25">
      <c r="A1794" s="17">
        <v>44749</v>
      </c>
      <c r="B1794" s="11" t="s">
        <v>1494</v>
      </c>
      <c r="C1794" s="11" t="s">
        <v>2923</v>
      </c>
      <c r="D1794" s="7">
        <v>1</v>
      </c>
      <c r="E1794" s="12">
        <f t="shared" si="81"/>
        <v>2500</v>
      </c>
      <c r="F1794" s="13">
        <f t="shared" si="82"/>
        <v>2500</v>
      </c>
      <c r="G1794" s="14">
        <f>Data_input!$F1794*IF(Data_input!$E1794&lt;3000,70%,60%)</f>
        <v>1750</v>
      </c>
      <c r="H1794" s="14">
        <f>Data_input!$F1794*10%</f>
        <v>250</v>
      </c>
      <c r="I1794" s="14">
        <f>Data_input!$F1794*10%</f>
        <v>250</v>
      </c>
      <c r="J1794" s="14">
        <f>SUM(Table1[[#This Row],[COGS]:[OPERATIONAL COST]])</f>
        <v>2250</v>
      </c>
      <c r="K1794" s="14">
        <f>Data_input!$F1794-Data_input!$G1794-Data_input!$H1794-Data_input!$I1794</f>
        <v>250</v>
      </c>
      <c r="L1794" s="15" t="s">
        <v>2943</v>
      </c>
      <c r="M1794" s="16" t="str">
        <f>TEXT(Table1[[#This Row],[DATE]],"mmm")</f>
        <v>Jul</v>
      </c>
      <c r="N1794" s="7">
        <f t="shared" si="83"/>
        <v>2022</v>
      </c>
      <c r="O1794" s="7">
        <f>IF(COUNTIF(B$4:$B1794,B1794)=1,1,0)</f>
        <v>1</v>
      </c>
      <c r="P1794" s="8" t="s">
        <v>2919</v>
      </c>
      <c r="Q1794" s="9"/>
    </row>
    <row r="1795" spans="1:17" x14ac:dyDescent="0.25">
      <c r="A1795" s="17">
        <v>44749</v>
      </c>
      <c r="B1795" s="11" t="s">
        <v>1495</v>
      </c>
      <c r="C1795" s="11" t="s">
        <v>2930</v>
      </c>
      <c r="D1795" s="7">
        <v>1</v>
      </c>
      <c r="E1795" s="12">
        <f t="shared" si="81"/>
        <v>4000</v>
      </c>
      <c r="F1795" s="13">
        <f t="shared" si="82"/>
        <v>4000</v>
      </c>
      <c r="G1795" s="14">
        <f>Data_input!$F1795*IF(Data_input!$E1795&lt;3000,70%,60%)</f>
        <v>2400</v>
      </c>
      <c r="H1795" s="14">
        <f>Data_input!$F1795*10%</f>
        <v>400</v>
      </c>
      <c r="I1795" s="14">
        <f>Data_input!$F1795*10%</f>
        <v>400</v>
      </c>
      <c r="J1795" s="14">
        <f>SUM(Table1[[#This Row],[COGS]:[OPERATIONAL COST]])</f>
        <v>3200</v>
      </c>
      <c r="K1795" s="14">
        <f>Data_input!$F1795-Data_input!$G1795-Data_input!$H1795-Data_input!$I1795</f>
        <v>800</v>
      </c>
      <c r="L1795" s="8" t="s">
        <v>2948</v>
      </c>
      <c r="M1795" s="16" t="str">
        <f>TEXT(Table1[[#This Row],[DATE]],"mmm")</f>
        <v>Jul</v>
      </c>
      <c r="N1795" s="7">
        <f t="shared" si="83"/>
        <v>2022</v>
      </c>
      <c r="O1795" s="7">
        <f>IF(COUNTIF(B$4:$B1795,B1795)=1,1,0)</f>
        <v>1</v>
      </c>
      <c r="P1795" s="8" t="s">
        <v>2919</v>
      </c>
      <c r="Q1795" s="9"/>
    </row>
    <row r="1796" spans="1:17" x14ac:dyDescent="0.25">
      <c r="A1796" s="17">
        <v>44749</v>
      </c>
      <c r="B1796" s="11" t="s">
        <v>1496</v>
      </c>
      <c r="C1796" s="11" t="s">
        <v>2924</v>
      </c>
      <c r="D1796" s="7">
        <v>1</v>
      </c>
      <c r="E1796" s="12">
        <f t="shared" ref="E1796:E1859" si="84">VLOOKUP(C1796,$R$4:$S$12,2,FALSE)</f>
        <v>3500</v>
      </c>
      <c r="F1796" s="13">
        <f t="shared" ref="F1796:F1859" si="85">D1796*E1796</f>
        <v>3500</v>
      </c>
      <c r="G1796" s="14">
        <f>Data_input!$F1796*IF(Data_input!$E1796&lt;3000,70%,60%)</f>
        <v>2100</v>
      </c>
      <c r="H1796" s="14">
        <f>Data_input!$F1796*10%</f>
        <v>350</v>
      </c>
      <c r="I1796" s="14">
        <f>Data_input!$F1796*10%</f>
        <v>350</v>
      </c>
      <c r="J1796" s="14">
        <f>SUM(Table1[[#This Row],[COGS]:[OPERATIONAL COST]])</f>
        <v>2800</v>
      </c>
      <c r="K1796" s="14">
        <f>Data_input!$F1796-Data_input!$G1796-Data_input!$H1796-Data_input!$I1796</f>
        <v>700</v>
      </c>
      <c r="L1796" s="15" t="s">
        <v>2944</v>
      </c>
      <c r="M1796" s="16" t="str">
        <f>TEXT(Table1[[#This Row],[DATE]],"mmm")</f>
        <v>Jul</v>
      </c>
      <c r="N1796" s="7">
        <f t="shared" ref="N1796:N1859" si="86">YEAR(A1796)</f>
        <v>2022</v>
      </c>
      <c r="O1796" s="7">
        <f>IF(COUNTIF(B$4:$B1796,B1796)=1,1,0)</f>
        <v>1</v>
      </c>
      <c r="P1796" s="8" t="s">
        <v>2918</v>
      </c>
      <c r="Q1796" s="9"/>
    </row>
    <row r="1797" spans="1:17" x14ac:dyDescent="0.25">
      <c r="A1797" s="17">
        <v>44749</v>
      </c>
      <c r="B1797" s="11" t="s">
        <v>1497</v>
      </c>
      <c r="C1797" s="11" t="s">
        <v>2925</v>
      </c>
      <c r="D1797" s="7">
        <v>4</v>
      </c>
      <c r="E1797" s="12">
        <f t="shared" si="84"/>
        <v>1200</v>
      </c>
      <c r="F1797" s="13">
        <f t="shared" si="85"/>
        <v>4800</v>
      </c>
      <c r="G1797" s="14">
        <f>Data_input!$F1797*IF(Data_input!$E1797&lt;3000,70%,60%)</f>
        <v>3360</v>
      </c>
      <c r="H1797" s="14">
        <f>Data_input!$F1797*10%</f>
        <v>480</v>
      </c>
      <c r="I1797" s="14">
        <f>Data_input!$F1797*10%</f>
        <v>480</v>
      </c>
      <c r="J1797" s="14">
        <f>SUM(Table1[[#This Row],[COGS]:[OPERATIONAL COST]])</f>
        <v>4320</v>
      </c>
      <c r="K1797" s="14">
        <f>Data_input!$F1797-Data_input!$G1797-Data_input!$H1797-Data_input!$I1797</f>
        <v>480</v>
      </c>
      <c r="L1797" s="8" t="s">
        <v>2946</v>
      </c>
      <c r="M1797" s="16" t="str">
        <f>TEXT(Table1[[#This Row],[DATE]],"mmm")</f>
        <v>Jul</v>
      </c>
      <c r="N1797" s="7">
        <f t="shared" si="86"/>
        <v>2022</v>
      </c>
      <c r="O1797" s="7">
        <f>IF(COUNTIF(B$4:$B1797,B1797)=1,1,0)</f>
        <v>1</v>
      </c>
      <c r="P1797" s="8" t="s">
        <v>2919</v>
      </c>
      <c r="Q1797" s="9"/>
    </row>
    <row r="1798" spans="1:17" x14ac:dyDescent="0.25">
      <c r="A1798" s="17">
        <v>44749</v>
      </c>
      <c r="B1798" s="11" t="s">
        <v>1498</v>
      </c>
      <c r="C1798" s="11" t="s">
        <v>2926</v>
      </c>
      <c r="D1798" s="7">
        <v>1</v>
      </c>
      <c r="E1798" s="12">
        <f t="shared" si="84"/>
        <v>450</v>
      </c>
      <c r="F1798" s="13">
        <f t="shared" si="85"/>
        <v>450</v>
      </c>
      <c r="G1798" s="14">
        <f>Data_input!$F1798*IF(Data_input!$E1798&lt;3000,70%,60%)</f>
        <v>315</v>
      </c>
      <c r="H1798" s="14">
        <f>Data_input!$F1798*10%</f>
        <v>45</v>
      </c>
      <c r="I1798" s="14">
        <f>Data_input!$F1798*10%</f>
        <v>45</v>
      </c>
      <c r="J1798" s="14">
        <f>SUM(Table1[[#This Row],[COGS]:[OPERATIONAL COST]])</f>
        <v>405</v>
      </c>
      <c r="K1798" s="14">
        <f>Data_input!$F1798-Data_input!$G1798-Data_input!$H1798-Data_input!$I1798</f>
        <v>45</v>
      </c>
      <c r="L1798" s="15" t="s">
        <v>2947</v>
      </c>
      <c r="M1798" s="16" t="str">
        <f>TEXT(Table1[[#This Row],[DATE]],"mmm")</f>
        <v>Jul</v>
      </c>
      <c r="N1798" s="7">
        <f t="shared" si="86"/>
        <v>2022</v>
      </c>
      <c r="O1798" s="7">
        <f>IF(COUNTIF(B$4:$B1798,B1798)=1,1,0)</f>
        <v>1</v>
      </c>
      <c r="P1798" s="8" t="s">
        <v>2919</v>
      </c>
      <c r="Q1798" s="9"/>
    </row>
    <row r="1799" spans="1:17" x14ac:dyDescent="0.25">
      <c r="A1799" s="17">
        <v>44749</v>
      </c>
      <c r="B1799" s="11" t="s">
        <v>1499</v>
      </c>
      <c r="C1799" s="11" t="s">
        <v>2920</v>
      </c>
      <c r="D1799" s="7">
        <v>2</v>
      </c>
      <c r="E1799" s="12">
        <f t="shared" si="84"/>
        <v>1000</v>
      </c>
      <c r="F1799" s="13">
        <f t="shared" si="85"/>
        <v>2000</v>
      </c>
      <c r="G1799" s="14">
        <f>Data_input!$F1799*IF(Data_input!$E1799&lt;3000,70%,60%)</f>
        <v>1400</v>
      </c>
      <c r="H1799" s="14">
        <f>Data_input!$F1799*10%</f>
        <v>200</v>
      </c>
      <c r="I1799" s="14">
        <f>Data_input!$F1799*10%</f>
        <v>200</v>
      </c>
      <c r="J1799" s="14">
        <f>SUM(Table1[[#This Row],[COGS]:[OPERATIONAL COST]])</f>
        <v>1800</v>
      </c>
      <c r="K1799" s="14">
        <f>Data_input!$F1799-Data_input!$G1799-Data_input!$H1799-Data_input!$I1799</f>
        <v>200</v>
      </c>
      <c r="L1799" s="8" t="s">
        <v>2945</v>
      </c>
      <c r="M1799" s="16" t="str">
        <f>TEXT(Table1[[#This Row],[DATE]],"mmm")</f>
        <v>Jul</v>
      </c>
      <c r="N1799" s="7">
        <f t="shared" si="86"/>
        <v>2022</v>
      </c>
      <c r="O1799" s="7">
        <f>IF(COUNTIF(B$4:$B1799,B1799)=1,1,0)</f>
        <v>1</v>
      </c>
      <c r="P1799" s="8" t="s">
        <v>2919</v>
      </c>
      <c r="Q1799" s="9"/>
    </row>
    <row r="1800" spans="1:17" x14ac:dyDescent="0.25">
      <c r="A1800" s="17">
        <v>44749</v>
      </c>
      <c r="B1800" s="11" t="s">
        <v>1500</v>
      </c>
      <c r="C1800" s="11" t="s">
        <v>2930</v>
      </c>
      <c r="D1800" s="7">
        <v>4</v>
      </c>
      <c r="E1800" s="12">
        <f t="shared" si="84"/>
        <v>4000</v>
      </c>
      <c r="F1800" s="13">
        <f t="shared" si="85"/>
        <v>16000</v>
      </c>
      <c r="G1800" s="14">
        <f>Data_input!$F1800*IF(Data_input!$E1800&lt;3000,70%,60%)</f>
        <v>9600</v>
      </c>
      <c r="H1800" s="14">
        <f>Data_input!$F1800*10%</f>
        <v>1600</v>
      </c>
      <c r="I1800" s="14">
        <f>Data_input!$F1800*10%</f>
        <v>1600</v>
      </c>
      <c r="J1800" s="14">
        <f>SUM(Table1[[#This Row],[COGS]:[OPERATIONAL COST]])</f>
        <v>12800</v>
      </c>
      <c r="K1800" s="14">
        <f>Data_input!$F1800-Data_input!$G1800-Data_input!$H1800-Data_input!$I1800</f>
        <v>3200</v>
      </c>
      <c r="L1800" s="15" t="s">
        <v>2943</v>
      </c>
      <c r="M1800" s="16" t="str">
        <f>TEXT(Table1[[#This Row],[DATE]],"mmm")</f>
        <v>Jul</v>
      </c>
      <c r="N1800" s="7">
        <f t="shared" si="86"/>
        <v>2022</v>
      </c>
      <c r="O1800" s="7">
        <f>IF(COUNTIF(B$4:$B1800,B1800)=1,1,0)</f>
        <v>1</v>
      </c>
      <c r="P1800" s="8" t="s">
        <v>2919</v>
      </c>
      <c r="Q1800" s="9"/>
    </row>
    <row r="1801" spans="1:17" x14ac:dyDescent="0.25">
      <c r="A1801" s="17">
        <v>44750</v>
      </c>
      <c r="B1801" s="11" t="s">
        <v>1501</v>
      </c>
      <c r="C1801" s="11" t="s">
        <v>2923</v>
      </c>
      <c r="D1801" s="7">
        <v>1</v>
      </c>
      <c r="E1801" s="12">
        <f t="shared" si="84"/>
        <v>2500</v>
      </c>
      <c r="F1801" s="13">
        <f t="shared" si="85"/>
        <v>2500</v>
      </c>
      <c r="G1801" s="14">
        <f>Data_input!$F1801*IF(Data_input!$E1801&lt;3000,70%,60%)</f>
        <v>1750</v>
      </c>
      <c r="H1801" s="14">
        <f>Data_input!$F1801*10%</f>
        <v>250</v>
      </c>
      <c r="I1801" s="14">
        <f>Data_input!$F1801*10%</f>
        <v>250</v>
      </c>
      <c r="J1801" s="14">
        <f>SUM(Table1[[#This Row],[COGS]:[OPERATIONAL COST]])</f>
        <v>2250</v>
      </c>
      <c r="K1801" s="14">
        <f>Data_input!$F1801-Data_input!$G1801-Data_input!$H1801-Data_input!$I1801</f>
        <v>250</v>
      </c>
      <c r="L1801" s="8" t="s">
        <v>2948</v>
      </c>
      <c r="M1801" s="16" t="str">
        <f>TEXT(Table1[[#This Row],[DATE]],"mmm")</f>
        <v>Jul</v>
      </c>
      <c r="N1801" s="7">
        <f t="shared" si="86"/>
        <v>2022</v>
      </c>
      <c r="O1801" s="7">
        <f>IF(COUNTIF(B$4:$B1801,B1801)=1,1,0)</f>
        <v>1</v>
      </c>
      <c r="P1801" s="8" t="s">
        <v>2919</v>
      </c>
      <c r="Q1801" s="9"/>
    </row>
    <row r="1802" spans="1:17" x14ac:dyDescent="0.25">
      <c r="A1802" s="17">
        <v>44750</v>
      </c>
      <c r="B1802" s="11" t="s">
        <v>1502</v>
      </c>
      <c r="C1802" s="11" t="s">
        <v>2924</v>
      </c>
      <c r="D1802" s="7">
        <v>1</v>
      </c>
      <c r="E1802" s="12">
        <f t="shared" si="84"/>
        <v>3500</v>
      </c>
      <c r="F1802" s="13">
        <f t="shared" si="85"/>
        <v>3500</v>
      </c>
      <c r="G1802" s="14">
        <f>Data_input!$F1802*IF(Data_input!$E1802&lt;3000,70%,60%)</f>
        <v>2100</v>
      </c>
      <c r="H1802" s="14">
        <f>Data_input!$F1802*10%</f>
        <v>350</v>
      </c>
      <c r="I1802" s="14">
        <f>Data_input!$F1802*10%</f>
        <v>350</v>
      </c>
      <c r="J1802" s="14">
        <f>SUM(Table1[[#This Row],[COGS]:[OPERATIONAL COST]])</f>
        <v>2800</v>
      </c>
      <c r="K1802" s="14">
        <f>Data_input!$F1802-Data_input!$G1802-Data_input!$H1802-Data_input!$I1802</f>
        <v>700</v>
      </c>
      <c r="L1802" s="15" t="s">
        <v>2944</v>
      </c>
      <c r="M1802" s="16" t="str">
        <f>TEXT(Table1[[#This Row],[DATE]],"mmm")</f>
        <v>Jul</v>
      </c>
      <c r="N1802" s="7">
        <f t="shared" si="86"/>
        <v>2022</v>
      </c>
      <c r="O1802" s="7">
        <f>IF(COUNTIF(B$4:$B1802,B1802)=1,1,0)</f>
        <v>1</v>
      </c>
      <c r="P1802" s="8" t="s">
        <v>2918</v>
      </c>
      <c r="Q1802" s="9"/>
    </row>
    <row r="1803" spans="1:17" x14ac:dyDescent="0.25">
      <c r="A1803" s="17">
        <v>44750</v>
      </c>
      <c r="B1803" s="11" t="s">
        <v>1503</v>
      </c>
      <c r="C1803" s="11" t="s">
        <v>2928</v>
      </c>
      <c r="D1803" s="7">
        <v>3</v>
      </c>
      <c r="E1803" s="12">
        <f t="shared" si="84"/>
        <v>1000</v>
      </c>
      <c r="F1803" s="13">
        <f t="shared" si="85"/>
        <v>3000</v>
      </c>
      <c r="G1803" s="14">
        <f>Data_input!$F1803*IF(Data_input!$E1803&lt;3000,70%,60%)</f>
        <v>2100</v>
      </c>
      <c r="H1803" s="14">
        <f>Data_input!$F1803*10%</f>
        <v>300</v>
      </c>
      <c r="I1803" s="14">
        <f>Data_input!$F1803*10%</f>
        <v>300</v>
      </c>
      <c r="J1803" s="14">
        <f>SUM(Table1[[#This Row],[COGS]:[OPERATIONAL COST]])</f>
        <v>2700</v>
      </c>
      <c r="K1803" s="14">
        <f>Data_input!$F1803-Data_input!$G1803-Data_input!$H1803-Data_input!$I1803</f>
        <v>300</v>
      </c>
      <c r="L1803" s="8" t="s">
        <v>2946</v>
      </c>
      <c r="M1803" s="16" t="str">
        <f>TEXT(Table1[[#This Row],[DATE]],"mmm")</f>
        <v>Jul</v>
      </c>
      <c r="N1803" s="7">
        <f t="shared" si="86"/>
        <v>2022</v>
      </c>
      <c r="O1803" s="7">
        <f>IF(COUNTIF(B$4:$B1803,B1803)=1,1,0)</f>
        <v>1</v>
      </c>
      <c r="P1803" s="8" t="s">
        <v>2918</v>
      </c>
      <c r="Q1803" s="9"/>
    </row>
    <row r="1804" spans="1:17" x14ac:dyDescent="0.25">
      <c r="A1804" s="17">
        <v>44750</v>
      </c>
      <c r="B1804" s="11" t="s">
        <v>1504</v>
      </c>
      <c r="C1804" s="11" t="s">
        <v>2926</v>
      </c>
      <c r="D1804" s="7">
        <v>2</v>
      </c>
      <c r="E1804" s="12">
        <f t="shared" si="84"/>
        <v>450</v>
      </c>
      <c r="F1804" s="13">
        <f t="shared" si="85"/>
        <v>900</v>
      </c>
      <c r="G1804" s="14">
        <f>Data_input!$F1804*IF(Data_input!$E1804&lt;3000,70%,60%)</f>
        <v>630</v>
      </c>
      <c r="H1804" s="14">
        <f>Data_input!$F1804*10%</f>
        <v>90</v>
      </c>
      <c r="I1804" s="14">
        <f>Data_input!$F1804*10%</f>
        <v>90</v>
      </c>
      <c r="J1804" s="14">
        <f>SUM(Table1[[#This Row],[COGS]:[OPERATIONAL COST]])</f>
        <v>810</v>
      </c>
      <c r="K1804" s="14">
        <f>Data_input!$F1804-Data_input!$G1804-Data_input!$H1804-Data_input!$I1804</f>
        <v>90</v>
      </c>
      <c r="L1804" s="15" t="s">
        <v>2947</v>
      </c>
      <c r="M1804" s="16" t="str">
        <f>TEXT(Table1[[#This Row],[DATE]],"mmm")</f>
        <v>Jul</v>
      </c>
      <c r="N1804" s="7">
        <f t="shared" si="86"/>
        <v>2022</v>
      </c>
      <c r="O1804" s="7">
        <f>IF(COUNTIF(B$4:$B1804,B1804)=1,1,0)</f>
        <v>1</v>
      </c>
      <c r="P1804" s="8" t="s">
        <v>2919</v>
      </c>
      <c r="Q1804" s="9"/>
    </row>
    <row r="1805" spans="1:17" x14ac:dyDescent="0.25">
      <c r="A1805" s="17">
        <v>44750</v>
      </c>
      <c r="B1805" s="11" t="s">
        <v>1505</v>
      </c>
      <c r="C1805" s="11" t="s">
        <v>2927</v>
      </c>
      <c r="D1805" s="7">
        <v>3</v>
      </c>
      <c r="E1805" s="12">
        <f t="shared" si="84"/>
        <v>500</v>
      </c>
      <c r="F1805" s="13">
        <f t="shared" si="85"/>
        <v>1500</v>
      </c>
      <c r="G1805" s="14">
        <f>Data_input!$F1805*IF(Data_input!$E1805&lt;3000,70%,60%)</f>
        <v>1050</v>
      </c>
      <c r="H1805" s="14">
        <f>Data_input!$F1805*10%</f>
        <v>150</v>
      </c>
      <c r="I1805" s="14">
        <f>Data_input!$F1805*10%</f>
        <v>150</v>
      </c>
      <c r="J1805" s="14">
        <f>SUM(Table1[[#This Row],[COGS]:[OPERATIONAL COST]])</f>
        <v>1350</v>
      </c>
      <c r="K1805" s="14">
        <f>Data_input!$F1805-Data_input!$G1805-Data_input!$H1805-Data_input!$I1805</f>
        <v>150</v>
      </c>
      <c r="L1805" s="8" t="s">
        <v>2948</v>
      </c>
      <c r="M1805" s="16" t="str">
        <f>TEXT(Table1[[#This Row],[DATE]],"mmm")</f>
        <v>Jul</v>
      </c>
      <c r="N1805" s="7">
        <f t="shared" si="86"/>
        <v>2022</v>
      </c>
      <c r="O1805" s="7">
        <f>IF(COUNTIF(B$4:$B1805,B1805)=1,1,0)</f>
        <v>1</v>
      </c>
      <c r="P1805" s="8" t="s">
        <v>2919</v>
      </c>
      <c r="Q1805" s="9"/>
    </row>
    <row r="1806" spans="1:17" x14ac:dyDescent="0.25">
      <c r="A1806" s="17">
        <v>44750</v>
      </c>
      <c r="B1806" s="11" t="s">
        <v>1506</v>
      </c>
      <c r="C1806" s="11" t="s">
        <v>2927</v>
      </c>
      <c r="D1806" s="7">
        <v>4</v>
      </c>
      <c r="E1806" s="12">
        <f t="shared" si="84"/>
        <v>500</v>
      </c>
      <c r="F1806" s="13">
        <f t="shared" si="85"/>
        <v>2000</v>
      </c>
      <c r="G1806" s="14">
        <f>Data_input!$F1806*IF(Data_input!$E1806&lt;3000,70%,60%)</f>
        <v>1400</v>
      </c>
      <c r="H1806" s="14">
        <f>Data_input!$F1806*10%</f>
        <v>200</v>
      </c>
      <c r="I1806" s="14">
        <f>Data_input!$F1806*10%</f>
        <v>200</v>
      </c>
      <c r="J1806" s="14">
        <f>SUM(Table1[[#This Row],[COGS]:[OPERATIONAL COST]])</f>
        <v>1800</v>
      </c>
      <c r="K1806" s="14">
        <f>Data_input!$F1806-Data_input!$G1806-Data_input!$H1806-Data_input!$I1806</f>
        <v>200</v>
      </c>
      <c r="L1806" s="15" t="s">
        <v>2944</v>
      </c>
      <c r="M1806" s="16" t="str">
        <f>TEXT(Table1[[#This Row],[DATE]],"mmm")</f>
        <v>Jul</v>
      </c>
      <c r="N1806" s="7">
        <f t="shared" si="86"/>
        <v>2022</v>
      </c>
      <c r="O1806" s="7">
        <f>IF(COUNTIF(B$4:$B1806,B1806)=1,1,0)</f>
        <v>1</v>
      </c>
      <c r="P1806" s="8" t="s">
        <v>2919</v>
      </c>
      <c r="Q1806" s="9"/>
    </row>
    <row r="1807" spans="1:17" x14ac:dyDescent="0.25">
      <c r="A1807" s="17">
        <v>44750</v>
      </c>
      <c r="B1807" s="11" t="s">
        <v>1507</v>
      </c>
      <c r="C1807" s="11" t="s">
        <v>2920</v>
      </c>
      <c r="D1807" s="7">
        <v>6</v>
      </c>
      <c r="E1807" s="12">
        <f t="shared" si="84"/>
        <v>1000</v>
      </c>
      <c r="F1807" s="13">
        <f t="shared" si="85"/>
        <v>6000</v>
      </c>
      <c r="G1807" s="14">
        <f>Data_input!$F1807*IF(Data_input!$E1807&lt;3000,70%,60%)</f>
        <v>4200</v>
      </c>
      <c r="H1807" s="14">
        <f>Data_input!$F1807*10%</f>
        <v>600</v>
      </c>
      <c r="I1807" s="14">
        <f>Data_input!$F1807*10%</f>
        <v>600</v>
      </c>
      <c r="J1807" s="14">
        <f>SUM(Table1[[#This Row],[COGS]:[OPERATIONAL COST]])</f>
        <v>5400</v>
      </c>
      <c r="K1807" s="14">
        <f>Data_input!$F1807-Data_input!$G1807-Data_input!$H1807-Data_input!$I1807</f>
        <v>600</v>
      </c>
      <c r="L1807" s="8" t="s">
        <v>2946</v>
      </c>
      <c r="M1807" s="16" t="str">
        <f>TEXT(Table1[[#This Row],[DATE]],"mmm")</f>
        <v>Jul</v>
      </c>
      <c r="N1807" s="7">
        <f t="shared" si="86"/>
        <v>2022</v>
      </c>
      <c r="O1807" s="7">
        <f>IF(COUNTIF(B$4:$B1807,B1807)=1,1,0)</f>
        <v>1</v>
      </c>
      <c r="P1807" s="8" t="s">
        <v>2919</v>
      </c>
      <c r="Q1807" s="9"/>
    </row>
    <row r="1808" spans="1:17" x14ac:dyDescent="0.25">
      <c r="A1808" s="17">
        <v>44750</v>
      </c>
      <c r="B1808" s="11" t="s">
        <v>1508</v>
      </c>
      <c r="C1808" s="11" t="s">
        <v>2924</v>
      </c>
      <c r="D1808" s="7">
        <v>1</v>
      </c>
      <c r="E1808" s="12">
        <f t="shared" si="84"/>
        <v>3500</v>
      </c>
      <c r="F1808" s="13">
        <f t="shared" si="85"/>
        <v>3500</v>
      </c>
      <c r="G1808" s="14">
        <f>Data_input!$F1808*IF(Data_input!$E1808&lt;3000,70%,60%)</f>
        <v>2100</v>
      </c>
      <c r="H1808" s="14">
        <f>Data_input!$F1808*10%</f>
        <v>350</v>
      </c>
      <c r="I1808" s="14">
        <f>Data_input!$F1808*10%</f>
        <v>350</v>
      </c>
      <c r="J1808" s="14">
        <f>SUM(Table1[[#This Row],[COGS]:[OPERATIONAL COST]])</f>
        <v>2800</v>
      </c>
      <c r="K1808" s="14">
        <f>Data_input!$F1808-Data_input!$G1808-Data_input!$H1808-Data_input!$I1808</f>
        <v>700</v>
      </c>
      <c r="L1808" s="15" t="s">
        <v>2943</v>
      </c>
      <c r="M1808" s="16" t="str">
        <f>TEXT(Table1[[#This Row],[DATE]],"mmm")</f>
        <v>Jul</v>
      </c>
      <c r="N1808" s="7">
        <f t="shared" si="86"/>
        <v>2022</v>
      </c>
      <c r="O1808" s="7">
        <f>IF(COUNTIF(B$4:$B1808,B1808)=1,1,0)</f>
        <v>1</v>
      </c>
      <c r="P1808" s="8" t="s">
        <v>2919</v>
      </c>
      <c r="Q1808" s="9"/>
    </row>
    <row r="1809" spans="1:17" x14ac:dyDescent="0.25">
      <c r="A1809" s="17">
        <v>44750</v>
      </c>
      <c r="B1809" s="11" t="s">
        <v>1508</v>
      </c>
      <c r="C1809" s="11" t="s">
        <v>2923</v>
      </c>
      <c r="D1809" s="7">
        <v>9</v>
      </c>
      <c r="E1809" s="12">
        <f t="shared" si="84"/>
        <v>2500</v>
      </c>
      <c r="F1809" s="13">
        <f t="shared" si="85"/>
        <v>22500</v>
      </c>
      <c r="G1809" s="14">
        <f>Data_input!$F1809*IF(Data_input!$E1809&lt;3000,70%,60%)</f>
        <v>15749.999999999998</v>
      </c>
      <c r="H1809" s="14">
        <f>Data_input!$F1809*10%</f>
        <v>2250</v>
      </c>
      <c r="I1809" s="14">
        <f>Data_input!$F1809*10%</f>
        <v>2250</v>
      </c>
      <c r="J1809" s="14">
        <f>SUM(Table1[[#This Row],[COGS]:[OPERATIONAL COST]])</f>
        <v>20250</v>
      </c>
      <c r="K1809" s="14">
        <f>Data_input!$F1809-Data_input!$G1809-Data_input!$H1809-Data_input!$I1809</f>
        <v>2250.0000000000018</v>
      </c>
      <c r="L1809" s="8" t="s">
        <v>2943</v>
      </c>
      <c r="M1809" s="16" t="str">
        <f>TEXT(Table1[[#This Row],[DATE]],"mmm")</f>
        <v>Jul</v>
      </c>
      <c r="N1809" s="7">
        <f t="shared" si="86"/>
        <v>2022</v>
      </c>
      <c r="O1809" s="7">
        <f>IF(COUNTIF(B$4:$B1809,B1809)=1,1,0)</f>
        <v>0</v>
      </c>
      <c r="P1809" s="8" t="s">
        <v>2919</v>
      </c>
      <c r="Q1809" s="9"/>
    </row>
    <row r="1810" spans="1:17" x14ac:dyDescent="0.25">
      <c r="A1810" s="17">
        <v>44750</v>
      </c>
      <c r="B1810" s="11" t="s">
        <v>1508</v>
      </c>
      <c r="C1810" s="11" t="s">
        <v>2929</v>
      </c>
      <c r="D1810" s="7">
        <v>10</v>
      </c>
      <c r="E1810" s="12">
        <f t="shared" si="84"/>
        <v>3200</v>
      </c>
      <c r="F1810" s="13">
        <f t="shared" si="85"/>
        <v>32000</v>
      </c>
      <c r="G1810" s="14">
        <f>Data_input!$F1810*IF(Data_input!$E1810&lt;3000,70%,60%)</f>
        <v>19200</v>
      </c>
      <c r="H1810" s="14">
        <f>Data_input!$F1810*10%</f>
        <v>3200</v>
      </c>
      <c r="I1810" s="14">
        <f>Data_input!$F1810*10%</f>
        <v>3200</v>
      </c>
      <c r="J1810" s="14">
        <f>SUM(Table1[[#This Row],[COGS]:[OPERATIONAL COST]])</f>
        <v>25600</v>
      </c>
      <c r="K1810" s="14">
        <f>Data_input!$F1810-Data_input!$G1810-Data_input!$H1810-Data_input!$I1810</f>
        <v>6400</v>
      </c>
      <c r="L1810" s="15" t="s">
        <v>2943</v>
      </c>
      <c r="M1810" s="16" t="str">
        <f>TEXT(Table1[[#This Row],[DATE]],"mmm")</f>
        <v>Jul</v>
      </c>
      <c r="N1810" s="7">
        <f t="shared" si="86"/>
        <v>2022</v>
      </c>
      <c r="O1810" s="7">
        <f>IF(COUNTIF(B$4:$B1810,B1810)=1,1,0)</f>
        <v>0</v>
      </c>
      <c r="P1810" s="8" t="s">
        <v>2919</v>
      </c>
      <c r="Q1810" s="9"/>
    </row>
    <row r="1811" spans="1:17" x14ac:dyDescent="0.25">
      <c r="A1811" s="17">
        <v>44751</v>
      </c>
      <c r="B1811" s="11" t="s">
        <v>1509</v>
      </c>
      <c r="C1811" s="11" t="s">
        <v>2929</v>
      </c>
      <c r="D1811" s="7">
        <v>12</v>
      </c>
      <c r="E1811" s="12">
        <f t="shared" si="84"/>
        <v>3200</v>
      </c>
      <c r="F1811" s="13">
        <f t="shared" si="85"/>
        <v>38400</v>
      </c>
      <c r="G1811" s="14">
        <f>Data_input!$F1811*IF(Data_input!$E1811&lt;3000,70%,60%)</f>
        <v>23040</v>
      </c>
      <c r="H1811" s="14">
        <f>Data_input!$F1811*10%</f>
        <v>3840</v>
      </c>
      <c r="I1811" s="14">
        <f>Data_input!$F1811*10%</f>
        <v>3840</v>
      </c>
      <c r="J1811" s="14">
        <f>SUM(Table1[[#This Row],[COGS]:[OPERATIONAL COST]])</f>
        <v>30720</v>
      </c>
      <c r="K1811" s="14">
        <f>Data_input!$F1811-Data_input!$G1811-Data_input!$H1811-Data_input!$I1811</f>
        <v>7680</v>
      </c>
      <c r="L1811" s="8" t="s">
        <v>2948</v>
      </c>
      <c r="M1811" s="16" t="str">
        <f>TEXT(Table1[[#This Row],[DATE]],"mmm")</f>
        <v>Jul</v>
      </c>
      <c r="N1811" s="7">
        <f t="shared" si="86"/>
        <v>2022</v>
      </c>
      <c r="O1811" s="7">
        <f>IF(COUNTIF(B$4:$B1811,B1811)=1,1,0)</f>
        <v>1</v>
      </c>
      <c r="P1811" s="8" t="s">
        <v>2918</v>
      </c>
      <c r="Q1811" s="9"/>
    </row>
    <row r="1812" spans="1:17" x14ac:dyDescent="0.25">
      <c r="A1812" s="17">
        <v>44751</v>
      </c>
      <c r="B1812" s="11" t="s">
        <v>1510</v>
      </c>
      <c r="C1812" s="11" t="s">
        <v>2924</v>
      </c>
      <c r="D1812" s="7">
        <v>1</v>
      </c>
      <c r="E1812" s="12">
        <f t="shared" si="84"/>
        <v>3500</v>
      </c>
      <c r="F1812" s="13">
        <f t="shared" si="85"/>
        <v>3500</v>
      </c>
      <c r="G1812" s="14">
        <f>Data_input!$F1812*IF(Data_input!$E1812&lt;3000,70%,60%)</f>
        <v>2100</v>
      </c>
      <c r="H1812" s="14">
        <f>Data_input!$F1812*10%</f>
        <v>350</v>
      </c>
      <c r="I1812" s="14">
        <f>Data_input!$F1812*10%</f>
        <v>350</v>
      </c>
      <c r="J1812" s="14">
        <f>SUM(Table1[[#This Row],[COGS]:[OPERATIONAL COST]])</f>
        <v>2800</v>
      </c>
      <c r="K1812" s="14">
        <f>Data_input!$F1812-Data_input!$G1812-Data_input!$H1812-Data_input!$I1812</f>
        <v>700</v>
      </c>
      <c r="L1812" s="15" t="s">
        <v>2944</v>
      </c>
      <c r="M1812" s="16" t="str">
        <f>TEXT(Table1[[#This Row],[DATE]],"mmm")</f>
        <v>Jul</v>
      </c>
      <c r="N1812" s="7">
        <f t="shared" si="86"/>
        <v>2022</v>
      </c>
      <c r="O1812" s="7">
        <f>IF(COUNTIF(B$4:$B1812,B1812)=1,1,0)</f>
        <v>1</v>
      </c>
      <c r="P1812" s="8" t="s">
        <v>2918</v>
      </c>
      <c r="Q1812" s="9"/>
    </row>
    <row r="1813" spans="1:17" x14ac:dyDescent="0.25">
      <c r="A1813" s="17">
        <v>44751</v>
      </c>
      <c r="B1813" s="11" t="s">
        <v>1511</v>
      </c>
      <c r="C1813" s="11" t="s">
        <v>2927</v>
      </c>
      <c r="D1813" s="7">
        <v>16</v>
      </c>
      <c r="E1813" s="12">
        <f t="shared" si="84"/>
        <v>500</v>
      </c>
      <c r="F1813" s="13">
        <f t="shared" si="85"/>
        <v>8000</v>
      </c>
      <c r="G1813" s="14">
        <f>Data_input!$F1813*IF(Data_input!$E1813&lt;3000,70%,60%)</f>
        <v>5600</v>
      </c>
      <c r="H1813" s="14">
        <f>Data_input!$F1813*10%</f>
        <v>800</v>
      </c>
      <c r="I1813" s="14">
        <f>Data_input!$F1813*10%</f>
        <v>800</v>
      </c>
      <c r="J1813" s="14">
        <f>SUM(Table1[[#This Row],[COGS]:[OPERATIONAL COST]])</f>
        <v>7200</v>
      </c>
      <c r="K1813" s="14">
        <f>Data_input!$F1813-Data_input!$G1813-Data_input!$H1813-Data_input!$I1813</f>
        <v>800</v>
      </c>
      <c r="L1813" s="8" t="s">
        <v>2945</v>
      </c>
      <c r="M1813" s="16" t="str">
        <f>TEXT(Table1[[#This Row],[DATE]],"mmm")</f>
        <v>Jul</v>
      </c>
      <c r="N1813" s="7">
        <f t="shared" si="86"/>
        <v>2022</v>
      </c>
      <c r="O1813" s="7">
        <f>IF(COUNTIF(B$4:$B1813,B1813)=1,1,0)</f>
        <v>1</v>
      </c>
      <c r="P1813" s="8" t="s">
        <v>2919</v>
      </c>
      <c r="Q1813" s="9"/>
    </row>
    <row r="1814" spans="1:17" x14ac:dyDescent="0.25">
      <c r="A1814" s="17">
        <v>44751</v>
      </c>
      <c r="B1814" s="11" t="s">
        <v>1512</v>
      </c>
      <c r="C1814" s="11" t="s">
        <v>2923</v>
      </c>
      <c r="D1814" s="7">
        <v>1</v>
      </c>
      <c r="E1814" s="12">
        <f t="shared" si="84"/>
        <v>2500</v>
      </c>
      <c r="F1814" s="13">
        <f t="shared" si="85"/>
        <v>2500</v>
      </c>
      <c r="G1814" s="14">
        <f>Data_input!$F1814*IF(Data_input!$E1814&lt;3000,70%,60%)</f>
        <v>1750</v>
      </c>
      <c r="H1814" s="14">
        <f>Data_input!$F1814*10%</f>
        <v>250</v>
      </c>
      <c r="I1814" s="14">
        <f>Data_input!$F1814*10%</f>
        <v>250</v>
      </c>
      <c r="J1814" s="14">
        <f>SUM(Table1[[#This Row],[COGS]:[OPERATIONAL COST]])</f>
        <v>2250</v>
      </c>
      <c r="K1814" s="14">
        <f>Data_input!$F1814-Data_input!$G1814-Data_input!$H1814-Data_input!$I1814</f>
        <v>250</v>
      </c>
      <c r="L1814" s="15" t="s">
        <v>2943</v>
      </c>
      <c r="M1814" s="16" t="str">
        <f>TEXT(Table1[[#This Row],[DATE]],"mmm")</f>
        <v>Jul</v>
      </c>
      <c r="N1814" s="7">
        <f t="shared" si="86"/>
        <v>2022</v>
      </c>
      <c r="O1814" s="7">
        <f>IF(COUNTIF(B$4:$B1814,B1814)=1,1,0)</f>
        <v>1</v>
      </c>
      <c r="P1814" s="8" t="s">
        <v>2918</v>
      </c>
      <c r="Q1814" s="9"/>
    </row>
    <row r="1815" spans="1:17" x14ac:dyDescent="0.25">
      <c r="A1815" s="17">
        <v>44751</v>
      </c>
      <c r="B1815" s="11" t="s">
        <v>1513</v>
      </c>
      <c r="C1815" s="11" t="s">
        <v>2925</v>
      </c>
      <c r="D1815" s="7">
        <v>1</v>
      </c>
      <c r="E1815" s="12">
        <f t="shared" si="84"/>
        <v>1200</v>
      </c>
      <c r="F1815" s="13">
        <f t="shared" si="85"/>
        <v>1200</v>
      </c>
      <c r="G1815" s="14">
        <f>Data_input!$F1815*IF(Data_input!$E1815&lt;3000,70%,60%)</f>
        <v>840</v>
      </c>
      <c r="H1815" s="14">
        <f>Data_input!$F1815*10%</f>
        <v>120</v>
      </c>
      <c r="I1815" s="14">
        <f>Data_input!$F1815*10%</f>
        <v>120</v>
      </c>
      <c r="J1815" s="14">
        <f>SUM(Table1[[#This Row],[COGS]:[OPERATIONAL COST]])</f>
        <v>1080</v>
      </c>
      <c r="K1815" s="14">
        <f>Data_input!$F1815-Data_input!$G1815-Data_input!$H1815-Data_input!$I1815</f>
        <v>120</v>
      </c>
      <c r="L1815" s="8" t="s">
        <v>2948</v>
      </c>
      <c r="M1815" s="16" t="str">
        <f>TEXT(Table1[[#This Row],[DATE]],"mmm")</f>
        <v>Jul</v>
      </c>
      <c r="N1815" s="7">
        <f t="shared" si="86"/>
        <v>2022</v>
      </c>
      <c r="O1815" s="7">
        <f>IF(COUNTIF(B$4:$B1815,B1815)=1,1,0)</f>
        <v>1</v>
      </c>
      <c r="P1815" s="8" t="s">
        <v>2919</v>
      </c>
      <c r="Q1815" s="9"/>
    </row>
    <row r="1816" spans="1:17" x14ac:dyDescent="0.25">
      <c r="A1816" s="17">
        <v>44751</v>
      </c>
      <c r="B1816" s="11" t="s">
        <v>1514</v>
      </c>
      <c r="C1816" s="11" t="s">
        <v>2920</v>
      </c>
      <c r="D1816" s="7">
        <v>2</v>
      </c>
      <c r="E1816" s="12">
        <f t="shared" si="84"/>
        <v>1000</v>
      </c>
      <c r="F1816" s="13">
        <f t="shared" si="85"/>
        <v>2000</v>
      </c>
      <c r="G1816" s="14">
        <f>Data_input!$F1816*IF(Data_input!$E1816&lt;3000,70%,60%)</f>
        <v>1400</v>
      </c>
      <c r="H1816" s="14">
        <f>Data_input!$F1816*10%</f>
        <v>200</v>
      </c>
      <c r="I1816" s="14">
        <f>Data_input!$F1816*10%</f>
        <v>200</v>
      </c>
      <c r="J1816" s="14">
        <f>SUM(Table1[[#This Row],[COGS]:[OPERATIONAL COST]])</f>
        <v>1800</v>
      </c>
      <c r="K1816" s="14">
        <f>Data_input!$F1816-Data_input!$G1816-Data_input!$H1816-Data_input!$I1816</f>
        <v>200</v>
      </c>
      <c r="L1816" s="15" t="s">
        <v>2944</v>
      </c>
      <c r="M1816" s="16" t="str">
        <f>TEXT(Table1[[#This Row],[DATE]],"mmm")</f>
        <v>Jul</v>
      </c>
      <c r="N1816" s="7">
        <f t="shared" si="86"/>
        <v>2022</v>
      </c>
      <c r="O1816" s="7">
        <f>IF(COUNTIF(B$4:$B1816,B1816)=1,1,0)</f>
        <v>1</v>
      </c>
      <c r="P1816" s="8" t="s">
        <v>2918</v>
      </c>
      <c r="Q1816" s="9"/>
    </row>
    <row r="1817" spans="1:17" x14ac:dyDescent="0.25">
      <c r="A1817" s="17">
        <v>44751</v>
      </c>
      <c r="B1817" s="11" t="s">
        <v>1515</v>
      </c>
      <c r="C1817" s="11" t="s">
        <v>2930</v>
      </c>
      <c r="D1817" s="7">
        <v>5</v>
      </c>
      <c r="E1817" s="12">
        <f t="shared" si="84"/>
        <v>4000</v>
      </c>
      <c r="F1817" s="13">
        <f t="shared" si="85"/>
        <v>20000</v>
      </c>
      <c r="G1817" s="14">
        <f>Data_input!$F1817*IF(Data_input!$E1817&lt;3000,70%,60%)</f>
        <v>12000</v>
      </c>
      <c r="H1817" s="14">
        <f>Data_input!$F1817*10%</f>
        <v>2000</v>
      </c>
      <c r="I1817" s="14">
        <f>Data_input!$F1817*10%</f>
        <v>2000</v>
      </c>
      <c r="J1817" s="14">
        <f>SUM(Table1[[#This Row],[COGS]:[OPERATIONAL COST]])</f>
        <v>16000</v>
      </c>
      <c r="K1817" s="14">
        <f>Data_input!$F1817-Data_input!$G1817-Data_input!$H1817-Data_input!$I1817</f>
        <v>4000</v>
      </c>
      <c r="L1817" s="8" t="s">
        <v>2948</v>
      </c>
      <c r="M1817" s="16" t="str">
        <f>TEXT(Table1[[#This Row],[DATE]],"mmm")</f>
        <v>Jul</v>
      </c>
      <c r="N1817" s="7">
        <f t="shared" si="86"/>
        <v>2022</v>
      </c>
      <c r="O1817" s="7">
        <f>IF(COUNTIF(B$4:$B1817,B1817)=1,1,0)</f>
        <v>1</v>
      </c>
      <c r="P1817" s="8" t="s">
        <v>2919</v>
      </c>
      <c r="Q1817" s="9"/>
    </row>
    <row r="1818" spans="1:17" x14ac:dyDescent="0.25">
      <c r="A1818" s="17">
        <v>44751</v>
      </c>
      <c r="B1818" s="11" t="s">
        <v>1516</v>
      </c>
      <c r="C1818" s="11" t="s">
        <v>2920</v>
      </c>
      <c r="D1818" s="7">
        <v>7</v>
      </c>
      <c r="E1818" s="12">
        <f t="shared" si="84"/>
        <v>1000</v>
      </c>
      <c r="F1818" s="13">
        <f t="shared" si="85"/>
        <v>7000</v>
      </c>
      <c r="G1818" s="14">
        <f>Data_input!$F1818*IF(Data_input!$E1818&lt;3000,70%,60%)</f>
        <v>4900</v>
      </c>
      <c r="H1818" s="14">
        <f>Data_input!$F1818*10%</f>
        <v>700</v>
      </c>
      <c r="I1818" s="14">
        <f>Data_input!$F1818*10%</f>
        <v>700</v>
      </c>
      <c r="J1818" s="14">
        <f>SUM(Table1[[#This Row],[COGS]:[OPERATIONAL COST]])</f>
        <v>6300</v>
      </c>
      <c r="K1818" s="14">
        <f>Data_input!$F1818-Data_input!$G1818-Data_input!$H1818-Data_input!$I1818</f>
        <v>700</v>
      </c>
      <c r="L1818" s="15" t="s">
        <v>2944</v>
      </c>
      <c r="M1818" s="16" t="str">
        <f>TEXT(Table1[[#This Row],[DATE]],"mmm")</f>
        <v>Jul</v>
      </c>
      <c r="N1818" s="7">
        <f t="shared" si="86"/>
        <v>2022</v>
      </c>
      <c r="O1818" s="7">
        <f>IF(COUNTIF(B$4:$B1818,B1818)=1,1,0)</f>
        <v>1</v>
      </c>
      <c r="P1818" s="8" t="s">
        <v>2919</v>
      </c>
      <c r="Q1818" s="9"/>
    </row>
    <row r="1819" spans="1:17" x14ac:dyDescent="0.25">
      <c r="A1819" s="17">
        <v>44751</v>
      </c>
      <c r="B1819" s="11" t="s">
        <v>1516</v>
      </c>
      <c r="C1819" s="11" t="s">
        <v>2923</v>
      </c>
      <c r="D1819" s="7">
        <v>8</v>
      </c>
      <c r="E1819" s="12">
        <f t="shared" si="84"/>
        <v>2500</v>
      </c>
      <c r="F1819" s="13">
        <f t="shared" si="85"/>
        <v>20000</v>
      </c>
      <c r="G1819" s="14">
        <f>Data_input!$F1819*IF(Data_input!$E1819&lt;3000,70%,60%)</f>
        <v>14000</v>
      </c>
      <c r="H1819" s="14">
        <f>Data_input!$F1819*10%</f>
        <v>2000</v>
      </c>
      <c r="I1819" s="14">
        <f>Data_input!$F1819*10%</f>
        <v>2000</v>
      </c>
      <c r="J1819" s="14">
        <f>SUM(Table1[[#This Row],[COGS]:[OPERATIONAL COST]])</f>
        <v>18000</v>
      </c>
      <c r="K1819" s="14">
        <f>Data_input!$F1819-Data_input!$G1819-Data_input!$H1819-Data_input!$I1819</f>
        <v>2000</v>
      </c>
      <c r="L1819" s="8" t="s">
        <v>2944</v>
      </c>
      <c r="M1819" s="16" t="str">
        <f>TEXT(Table1[[#This Row],[DATE]],"mmm")</f>
        <v>Jul</v>
      </c>
      <c r="N1819" s="7">
        <f t="shared" si="86"/>
        <v>2022</v>
      </c>
      <c r="O1819" s="7">
        <f>IF(COUNTIF(B$4:$B1819,B1819)=1,1,0)</f>
        <v>0</v>
      </c>
      <c r="P1819" s="8" t="s">
        <v>2919</v>
      </c>
      <c r="Q1819" s="9"/>
    </row>
    <row r="1820" spans="1:17" x14ac:dyDescent="0.25">
      <c r="A1820" s="17">
        <v>44751</v>
      </c>
      <c r="B1820" s="11" t="s">
        <v>1516</v>
      </c>
      <c r="C1820" s="11" t="s">
        <v>2924</v>
      </c>
      <c r="D1820" s="7">
        <v>1</v>
      </c>
      <c r="E1820" s="12">
        <f t="shared" si="84"/>
        <v>3500</v>
      </c>
      <c r="F1820" s="13">
        <f t="shared" si="85"/>
        <v>3500</v>
      </c>
      <c r="G1820" s="14">
        <f>Data_input!$F1820*IF(Data_input!$E1820&lt;3000,70%,60%)</f>
        <v>2100</v>
      </c>
      <c r="H1820" s="14">
        <f>Data_input!$F1820*10%</f>
        <v>350</v>
      </c>
      <c r="I1820" s="14">
        <f>Data_input!$F1820*10%</f>
        <v>350</v>
      </c>
      <c r="J1820" s="14">
        <f>SUM(Table1[[#This Row],[COGS]:[OPERATIONAL COST]])</f>
        <v>2800</v>
      </c>
      <c r="K1820" s="14">
        <f>Data_input!$F1820-Data_input!$G1820-Data_input!$H1820-Data_input!$I1820</f>
        <v>700</v>
      </c>
      <c r="L1820" s="15" t="s">
        <v>2944</v>
      </c>
      <c r="M1820" s="16" t="str">
        <f>TEXT(Table1[[#This Row],[DATE]],"mmm")</f>
        <v>Jul</v>
      </c>
      <c r="N1820" s="7">
        <f t="shared" si="86"/>
        <v>2022</v>
      </c>
      <c r="O1820" s="7">
        <f>IF(COUNTIF(B$4:$B1820,B1820)=1,1,0)</f>
        <v>0</v>
      </c>
      <c r="P1820" s="8" t="s">
        <v>2919</v>
      </c>
      <c r="Q1820" s="9"/>
    </row>
    <row r="1821" spans="1:17" x14ac:dyDescent="0.25">
      <c r="A1821" s="17">
        <v>44751</v>
      </c>
      <c r="B1821" s="11" t="s">
        <v>1516</v>
      </c>
      <c r="C1821" s="11" t="s">
        <v>2925</v>
      </c>
      <c r="D1821" s="7">
        <v>1</v>
      </c>
      <c r="E1821" s="12">
        <f t="shared" si="84"/>
        <v>1200</v>
      </c>
      <c r="F1821" s="13">
        <f t="shared" si="85"/>
        <v>1200</v>
      </c>
      <c r="G1821" s="14">
        <f>Data_input!$F1821*IF(Data_input!$E1821&lt;3000,70%,60%)</f>
        <v>840</v>
      </c>
      <c r="H1821" s="14">
        <f>Data_input!$F1821*10%</f>
        <v>120</v>
      </c>
      <c r="I1821" s="14">
        <f>Data_input!$F1821*10%</f>
        <v>120</v>
      </c>
      <c r="J1821" s="14">
        <f>SUM(Table1[[#This Row],[COGS]:[OPERATIONAL COST]])</f>
        <v>1080</v>
      </c>
      <c r="K1821" s="14">
        <f>Data_input!$F1821-Data_input!$G1821-Data_input!$H1821-Data_input!$I1821</f>
        <v>120</v>
      </c>
      <c r="L1821" s="8" t="s">
        <v>2944</v>
      </c>
      <c r="M1821" s="16" t="str">
        <f>TEXT(Table1[[#This Row],[DATE]],"mmm")</f>
        <v>Jul</v>
      </c>
      <c r="N1821" s="7">
        <f t="shared" si="86"/>
        <v>2022</v>
      </c>
      <c r="O1821" s="7">
        <f>IF(COUNTIF(B$4:$B1821,B1821)=1,1,0)</f>
        <v>0</v>
      </c>
      <c r="P1821" s="8" t="s">
        <v>2919</v>
      </c>
      <c r="Q1821" s="9"/>
    </row>
    <row r="1822" spans="1:17" x14ac:dyDescent="0.25">
      <c r="A1822" s="17">
        <v>44751</v>
      </c>
      <c r="B1822" s="11" t="s">
        <v>1516</v>
      </c>
      <c r="C1822" s="11" t="s">
        <v>2926</v>
      </c>
      <c r="D1822" s="7">
        <v>2</v>
      </c>
      <c r="E1822" s="12">
        <f t="shared" si="84"/>
        <v>450</v>
      </c>
      <c r="F1822" s="13">
        <f t="shared" si="85"/>
        <v>900</v>
      </c>
      <c r="G1822" s="14">
        <f>Data_input!$F1822*IF(Data_input!$E1822&lt;3000,70%,60%)</f>
        <v>630</v>
      </c>
      <c r="H1822" s="14">
        <f>Data_input!$F1822*10%</f>
        <v>90</v>
      </c>
      <c r="I1822" s="14">
        <f>Data_input!$F1822*10%</f>
        <v>90</v>
      </c>
      <c r="J1822" s="14">
        <f>SUM(Table1[[#This Row],[COGS]:[OPERATIONAL COST]])</f>
        <v>810</v>
      </c>
      <c r="K1822" s="14">
        <f>Data_input!$F1822-Data_input!$G1822-Data_input!$H1822-Data_input!$I1822</f>
        <v>90</v>
      </c>
      <c r="L1822" s="15" t="s">
        <v>2944</v>
      </c>
      <c r="M1822" s="16" t="str">
        <f>TEXT(Table1[[#This Row],[DATE]],"mmm")</f>
        <v>Jul</v>
      </c>
      <c r="N1822" s="7">
        <f t="shared" si="86"/>
        <v>2022</v>
      </c>
      <c r="O1822" s="7">
        <f>IF(COUNTIF(B$4:$B1822,B1822)=1,1,0)</f>
        <v>0</v>
      </c>
      <c r="P1822" s="8" t="s">
        <v>2919</v>
      </c>
      <c r="Q1822" s="9"/>
    </row>
    <row r="1823" spans="1:17" x14ac:dyDescent="0.25">
      <c r="A1823" s="17">
        <v>44751</v>
      </c>
      <c r="B1823" s="11" t="s">
        <v>1516</v>
      </c>
      <c r="C1823" s="11" t="s">
        <v>2927</v>
      </c>
      <c r="D1823" s="7">
        <v>3</v>
      </c>
      <c r="E1823" s="12">
        <f t="shared" si="84"/>
        <v>500</v>
      </c>
      <c r="F1823" s="13">
        <f t="shared" si="85"/>
        <v>1500</v>
      </c>
      <c r="G1823" s="14">
        <f>Data_input!$F1823*IF(Data_input!$E1823&lt;3000,70%,60%)</f>
        <v>1050</v>
      </c>
      <c r="H1823" s="14">
        <f>Data_input!$F1823*10%</f>
        <v>150</v>
      </c>
      <c r="I1823" s="14">
        <f>Data_input!$F1823*10%</f>
        <v>150</v>
      </c>
      <c r="J1823" s="14">
        <f>SUM(Table1[[#This Row],[COGS]:[OPERATIONAL COST]])</f>
        <v>1350</v>
      </c>
      <c r="K1823" s="14">
        <f>Data_input!$F1823-Data_input!$G1823-Data_input!$H1823-Data_input!$I1823</f>
        <v>150</v>
      </c>
      <c r="L1823" s="8" t="s">
        <v>2944</v>
      </c>
      <c r="M1823" s="16" t="str">
        <f>TEXT(Table1[[#This Row],[DATE]],"mmm")</f>
        <v>Jul</v>
      </c>
      <c r="N1823" s="7">
        <f t="shared" si="86"/>
        <v>2022</v>
      </c>
      <c r="O1823" s="7">
        <f>IF(COUNTIF(B$4:$B1823,B1823)=1,1,0)</f>
        <v>0</v>
      </c>
      <c r="P1823" s="8" t="s">
        <v>2919</v>
      </c>
      <c r="Q1823" s="9"/>
    </row>
    <row r="1824" spans="1:17" x14ac:dyDescent="0.25">
      <c r="A1824" s="17">
        <v>44752</v>
      </c>
      <c r="B1824" s="11" t="s">
        <v>1517</v>
      </c>
      <c r="C1824" s="11" t="s">
        <v>2928</v>
      </c>
      <c r="D1824" s="7">
        <v>4</v>
      </c>
      <c r="E1824" s="12">
        <f t="shared" si="84"/>
        <v>1000</v>
      </c>
      <c r="F1824" s="13">
        <f t="shared" si="85"/>
        <v>4000</v>
      </c>
      <c r="G1824" s="14">
        <f>Data_input!$F1824*IF(Data_input!$E1824&lt;3000,70%,60%)</f>
        <v>2800</v>
      </c>
      <c r="H1824" s="14">
        <f>Data_input!$F1824*10%</f>
        <v>400</v>
      </c>
      <c r="I1824" s="14">
        <f>Data_input!$F1824*10%</f>
        <v>400</v>
      </c>
      <c r="J1824" s="14">
        <f>SUM(Table1[[#This Row],[COGS]:[OPERATIONAL COST]])</f>
        <v>3600</v>
      </c>
      <c r="K1824" s="14">
        <f>Data_input!$F1824-Data_input!$G1824-Data_input!$H1824-Data_input!$I1824</f>
        <v>400</v>
      </c>
      <c r="L1824" s="15" t="s">
        <v>2944</v>
      </c>
      <c r="M1824" s="16" t="str">
        <f>TEXT(Table1[[#This Row],[DATE]],"mmm")</f>
        <v>Jul</v>
      </c>
      <c r="N1824" s="7">
        <f t="shared" si="86"/>
        <v>2022</v>
      </c>
      <c r="O1824" s="7">
        <f>IF(COUNTIF(B$4:$B1824,B1824)=1,1,0)</f>
        <v>1</v>
      </c>
      <c r="P1824" s="8" t="s">
        <v>2919</v>
      </c>
      <c r="Q1824" s="9"/>
    </row>
    <row r="1825" spans="1:17" x14ac:dyDescent="0.25">
      <c r="A1825" s="17">
        <v>44752</v>
      </c>
      <c r="B1825" s="11" t="s">
        <v>1518</v>
      </c>
      <c r="C1825" s="11" t="s">
        <v>2929</v>
      </c>
      <c r="D1825" s="7">
        <v>4</v>
      </c>
      <c r="E1825" s="12">
        <f t="shared" si="84"/>
        <v>3200</v>
      </c>
      <c r="F1825" s="13">
        <f t="shared" si="85"/>
        <v>12800</v>
      </c>
      <c r="G1825" s="14">
        <f>Data_input!$F1825*IF(Data_input!$E1825&lt;3000,70%,60%)</f>
        <v>7680</v>
      </c>
      <c r="H1825" s="14">
        <f>Data_input!$F1825*10%</f>
        <v>1280</v>
      </c>
      <c r="I1825" s="14">
        <f>Data_input!$F1825*10%</f>
        <v>1280</v>
      </c>
      <c r="J1825" s="14">
        <f>SUM(Table1[[#This Row],[COGS]:[OPERATIONAL COST]])</f>
        <v>10240</v>
      </c>
      <c r="K1825" s="14">
        <f>Data_input!$F1825-Data_input!$G1825-Data_input!$H1825-Data_input!$I1825</f>
        <v>2560</v>
      </c>
      <c r="L1825" s="8" t="s">
        <v>2945</v>
      </c>
      <c r="M1825" s="16" t="str">
        <f>TEXT(Table1[[#This Row],[DATE]],"mmm")</f>
        <v>Jul</v>
      </c>
      <c r="N1825" s="7">
        <f t="shared" si="86"/>
        <v>2022</v>
      </c>
      <c r="O1825" s="7">
        <f>IF(COUNTIF(B$4:$B1825,B1825)=1,1,0)</f>
        <v>1</v>
      </c>
      <c r="P1825" s="8" t="s">
        <v>2918</v>
      </c>
      <c r="Q1825" s="9"/>
    </row>
    <row r="1826" spans="1:17" x14ac:dyDescent="0.25">
      <c r="A1826" s="17">
        <v>44752</v>
      </c>
      <c r="B1826" s="11" t="s">
        <v>1519</v>
      </c>
      <c r="C1826" s="11" t="s">
        <v>2930</v>
      </c>
      <c r="D1826" s="7">
        <v>1</v>
      </c>
      <c r="E1826" s="12">
        <f t="shared" si="84"/>
        <v>4000</v>
      </c>
      <c r="F1826" s="13">
        <f t="shared" si="85"/>
        <v>4000</v>
      </c>
      <c r="G1826" s="14">
        <f>Data_input!$F1826*IF(Data_input!$E1826&lt;3000,70%,60%)</f>
        <v>2400</v>
      </c>
      <c r="H1826" s="14">
        <f>Data_input!$F1826*10%</f>
        <v>400</v>
      </c>
      <c r="I1826" s="14">
        <f>Data_input!$F1826*10%</f>
        <v>400</v>
      </c>
      <c r="J1826" s="14">
        <f>SUM(Table1[[#This Row],[COGS]:[OPERATIONAL COST]])</f>
        <v>3200</v>
      </c>
      <c r="K1826" s="14">
        <f>Data_input!$F1826-Data_input!$G1826-Data_input!$H1826-Data_input!$I1826</f>
        <v>800</v>
      </c>
      <c r="L1826" s="15" t="s">
        <v>2943</v>
      </c>
      <c r="M1826" s="16" t="str">
        <f>TEXT(Table1[[#This Row],[DATE]],"mmm")</f>
        <v>Jul</v>
      </c>
      <c r="N1826" s="7">
        <f t="shared" si="86"/>
        <v>2022</v>
      </c>
      <c r="O1826" s="7">
        <f>IF(COUNTIF(B$4:$B1826,B1826)=1,1,0)</f>
        <v>1</v>
      </c>
      <c r="P1826" s="8" t="s">
        <v>2919</v>
      </c>
      <c r="Q1826" s="9"/>
    </row>
    <row r="1827" spans="1:17" x14ac:dyDescent="0.25">
      <c r="A1827" s="17">
        <v>44752</v>
      </c>
      <c r="B1827" s="11" t="s">
        <v>1520</v>
      </c>
      <c r="C1827" s="11" t="s">
        <v>2930</v>
      </c>
      <c r="D1827" s="7">
        <v>1</v>
      </c>
      <c r="E1827" s="12">
        <f t="shared" si="84"/>
        <v>4000</v>
      </c>
      <c r="F1827" s="13">
        <f t="shared" si="85"/>
        <v>4000</v>
      </c>
      <c r="G1827" s="14">
        <f>Data_input!$F1827*IF(Data_input!$E1827&lt;3000,70%,60%)</f>
        <v>2400</v>
      </c>
      <c r="H1827" s="14">
        <f>Data_input!$F1827*10%</f>
        <v>400</v>
      </c>
      <c r="I1827" s="14">
        <f>Data_input!$F1827*10%</f>
        <v>400</v>
      </c>
      <c r="J1827" s="14">
        <f>SUM(Table1[[#This Row],[COGS]:[OPERATIONAL COST]])</f>
        <v>3200</v>
      </c>
      <c r="K1827" s="14">
        <f>Data_input!$F1827-Data_input!$G1827-Data_input!$H1827-Data_input!$I1827</f>
        <v>800</v>
      </c>
      <c r="L1827" s="8" t="s">
        <v>2948</v>
      </c>
      <c r="M1827" s="16" t="str">
        <f>TEXT(Table1[[#This Row],[DATE]],"mmm")</f>
        <v>Jul</v>
      </c>
      <c r="N1827" s="7">
        <f t="shared" si="86"/>
        <v>2022</v>
      </c>
      <c r="O1827" s="7">
        <f>IF(COUNTIF(B$4:$B1827,B1827)=1,1,0)</f>
        <v>1</v>
      </c>
      <c r="P1827" s="8" t="s">
        <v>2919</v>
      </c>
      <c r="Q1827" s="9"/>
    </row>
    <row r="1828" spans="1:17" x14ac:dyDescent="0.25">
      <c r="A1828" s="17">
        <v>44752</v>
      </c>
      <c r="B1828" s="11" t="s">
        <v>1521</v>
      </c>
      <c r="C1828" s="11" t="s">
        <v>2930</v>
      </c>
      <c r="D1828" s="7">
        <v>1</v>
      </c>
      <c r="E1828" s="12">
        <f t="shared" si="84"/>
        <v>4000</v>
      </c>
      <c r="F1828" s="13">
        <f t="shared" si="85"/>
        <v>4000</v>
      </c>
      <c r="G1828" s="14">
        <f>Data_input!$F1828*IF(Data_input!$E1828&lt;3000,70%,60%)</f>
        <v>2400</v>
      </c>
      <c r="H1828" s="14">
        <f>Data_input!$F1828*10%</f>
        <v>400</v>
      </c>
      <c r="I1828" s="14">
        <f>Data_input!$F1828*10%</f>
        <v>400</v>
      </c>
      <c r="J1828" s="14">
        <f>SUM(Table1[[#This Row],[COGS]:[OPERATIONAL COST]])</f>
        <v>3200</v>
      </c>
      <c r="K1828" s="14">
        <f>Data_input!$F1828-Data_input!$G1828-Data_input!$H1828-Data_input!$I1828</f>
        <v>800</v>
      </c>
      <c r="L1828" s="15" t="s">
        <v>2944</v>
      </c>
      <c r="M1828" s="16" t="str">
        <f>TEXT(Table1[[#This Row],[DATE]],"mmm")</f>
        <v>Jul</v>
      </c>
      <c r="N1828" s="7">
        <f t="shared" si="86"/>
        <v>2022</v>
      </c>
      <c r="O1828" s="7">
        <f>IF(COUNTIF(B$4:$B1828,B1828)=1,1,0)</f>
        <v>1</v>
      </c>
      <c r="P1828" s="8" t="s">
        <v>2919</v>
      </c>
      <c r="Q1828" s="9"/>
    </row>
    <row r="1829" spans="1:17" x14ac:dyDescent="0.25">
      <c r="A1829" s="17">
        <v>44752</v>
      </c>
      <c r="B1829" s="11" t="s">
        <v>1522</v>
      </c>
      <c r="C1829" s="11" t="s">
        <v>2924</v>
      </c>
      <c r="D1829" s="7">
        <v>1</v>
      </c>
      <c r="E1829" s="12">
        <f t="shared" si="84"/>
        <v>3500</v>
      </c>
      <c r="F1829" s="13">
        <f t="shared" si="85"/>
        <v>3500</v>
      </c>
      <c r="G1829" s="14">
        <f>Data_input!$F1829*IF(Data_input!$E1829&lt;3000,70%,60%)</f>
        <v>2100</v>
      </c>
      <c r="H1829" s="14">
        <f>Data_input!$F1829*10%</f>
        <v>350</v>
      </c>
      <c r="I1829" s="14">
        <f>Data_input!$F1829*10%</f>
        <v>350</v>
      </c>
      <c r="J1829" s="14">
        <f>SUM(Table1[[#This Row],[COGS]:[OPERATIONAL COST]])</f>
        <v>2800</v>
      </c>
      <c r="K1829" s="14">
        <f>Data_input!$F1829-Data_input!$G1829-Data_input!$H1829-Data_input!$I1829</f>
        <v>700</v>
      </c>
      <c r="L1829" s="8" t="s">
        <v>2945</v>
      </c>
      <c r="M1829" s="16" t="str">
        <f>TEXT(Table1[[#This Row],[DATE]],"mmm")</f>
        <v>Jul</v>
      </c>
      <c r="N1829" s="7">
        <f t="shared" si="86"/>
        <v>2022</v>
      </c>
      <c r="O1829" s="7">
        <f>IF(COUNTIF(B$4:$B1829,B1829)=1,1,0)</f>
        <v>1</v>
      </c>
      <c r="P1829" s="8" t="s">
        <v>2918</v>
      </c>
      <c r="Q1829" s="9"/>
    </row>
    <row r="1830" spans="1:17" x14ac:dyDescent="0.25">
      <c r="A1830" s="17">
        <v>44752</v>
      </c>
      <c r="B1830" s="11" t="s">
        <v>1523</v>
      </c>
      <c r="C1830" s="11" t="s">
        <v>2925</v>
      </c>
      <c r="D1830" s="7">
        <v>2</v>
      </c>
      <c r="E1830" s="12">
        <f t="shared" si="84"/>
        <v>1200</v>
      </c>
      <c r="F1830" s="13">
        <f t="shared" si="85"/>
        <v>2400</v>
      </c>
      <c r="G1830" s="14">
        <f>Data_input!$F1830*IF(Data_input!$E1830&lt;3000,70%,60%)</f>
        <v>1680</v>
      </c>
      <c r="H1830" s="14">
        <f>Data_input!$F1830*10%</f>
        <v>240</v>
      </c>
      <c r="I1830" s="14">
        <f>Data_input!$F1830*10%</f>
        <v>240</v>
      </c>
      <c r="J1830" s="14">
        <f>SUM(Table1[[#This Row],[COGS]:[OPERATIONAL COST]])</f>
        <v>2160</v>
      </c>
      <c r="K1830" s="14">
        <f>Data_input!$F1830-Data_input!$G1830-Data_input!$H1830-Data_input!$I1830</f>
        <v>240</v>
      </c>
      <c r="L1830" s="15" t="s">
        <v>2943</v>
      </c>
      <c r="M1830" s="16" t="str">
        <f>TEXT(Table1[[#This Row],[DATE]],"mmm")</f>
        <v>Jul</v>
      </c>
      <c r="N1830" s="7">
        <f t="shared" si="86"/>
        <v>2022</v>
      </c>
      <c r="O1830" s="7">
        <f>IF(COUNTIF(B$4:$B1830,B1830)=1,1,0)</f>
        <v>1</v>
      </c>
      <c r="P1830" s="8" t="s">
        <v>2919</v>
      </c>
      <c r="Q1830" s="9"/>
    </row>
    <row r="1831" spans="1:17" x14ac:dyDescent="0.25">
      <c r="A1831" s="17">
        <v>44752</v>
      </c>
      <c r="B1831" s="11" t="s">
        <v>1524</v>
      </c>
      <c r="C1831" s="11" t="s">
        <v>2926</v>
      </c>
      <c r="D1831" s="7">
        <v>50</v>
      </c>
      <c r="E1831" s="12">
        <f t="shared" si="84"/>
        <v>450</v>
      </c>
      <c r="F1831" s="13">
        <f t="shared" si="85"/>
        <v>22500</v>
      </c>
      <c r="G1831" s="14">
        <f>Data_input!$F1831*IF(Data_input!$E1831&lt;3000,70%,60%)</f>
        <v>15749.999999999998</v>
      </c>
      <c r="H1831" s="14">
        <f>Data_input!$F1831*10%</f>
        <v>2250</v>
      </c>
      <c r="I1831" s="14">
        <f>Data_input!$F1831*10%</f>
        <v>2250</v>
      </c>
      <c r="J1831" s="14">
        <f>SUM(Table1[[#This Row],[COGS]:[OPERATIONAL COST]])</f>
        <v>20250</v>
      </c>
      <c r="K1831" s="14">
        <f>Data_input!$F1831-Data_input!$G1831-Data_input!$H1831-Data_input!$I1831</f>
        <v>2250.0000000000018</v>
      </c>
      <c r="L1831" s="8" t="s">
        <v>2948</v>
      </c>
      <c r="M1831" s="16" t="str">
        <f>TEXT(Table1[[#This Row],[DATE]],"mmm")</f>
        <v>Jul</v>
      </c>
      <c r="N1831" s="7">
        <f t="shared" si="86"/>
        <v>2022</v>
      </c>
      <c r="O1831" s="7">
        <f>IF(COUNTIF(B$4:$B1831,B1831)=1,1,0)</f>
        <v>1</v>
      </c>
      <c r="P1831" s="8" t="s">
        <v>2919</v>
      </c>
      <c r="Q1831" s="9"/>
    </row>
    <row r="1832" spans="1:17" x14ac:dyDescent="0.25">
      <c r="A1832" s="17">
        <v>44752</v>
      </c>
      <c r="B1832" s="11" t="s">
        <v>1524</v>
      </c>
      <c r="C1832" s="11" t="s">
        <v>2927</v>
      </c>
      <c r="D1832" s="7">
        <v>8</v>
      </c>
      <c r="E1832" s="12">
        <f t="shared" si="84"/>
        <v>500</v>
      </c>
      <c r="F1832" s="13">
        <f t="shared" si="85"/>
        <v>4000</v>
      </c>
      <c r="G1832" s="14">
        <f>Data_input!$F1832*IF(Data_input!$E1832&lt;3000,70%,60%)</f>
        <v>2800</v>
      </c>
      <c r="H1832" s="14">
        <f>Data_input!$F1832*10%</f>
        <v>400</v>
      </c>
      <c r="I1832" s="14">
        <f>Data_input!$F1832*10%</f>
        <v>400</v>
      </c>
      <c r="J1832" s="14">
        <f>SUM(Table1[[#This Row],[COGS]:[OPERATIONAL COST]])</f>
        <v>3600</v>
      </c>
      <c r="K1832" s="14">
        <f>Data_input!$F1832-Data_input!$G1832-Data_input!$H1832-Data_input!$I1832</f>
        <v>400</v>
      </c>
      <c r="L1832" s="15" t="s">
        <v>2948</v>
      </c>
      <c r="M1832" s="16" t="str">
        <f>TEXT(Table1[[#This Row],[DATE]],"mmm")</f>
        <v>Jul</v>
      </c>
      <c r="N1832" s="7">
        <f t="shared" si="86"/>
        <v>2022</v>
      </c>
      <c r="O1832" s="7">
        <f>IF(COUNTIF(B$4:$B1832,B1832)=1,1,0)</f>
        <v>0</v>
      </c>
      <c r="P1832" s="8" t="s">
        <v>2919</v>
      </c>
      <c r="Q1832" s="9"/>
    </row>
    <row r="1833" spans="1:17" x14ac:dyDescent="0.25">
      <c r="A1833" s="17">
        <v>44752</v>
      </c>
      <c r="B1833" s="11" t="s">
        <v>1524</v>
      </c>
      <c r="C1833" s="11" t="s">
        <v>2928</v>
      </c>
      <c r="D1833" s="7">
        <v>9</v>
      </c>
      <c r="E1833" s="12">
        <f t="shared" si="84"/>
        <v>1000</v>
      </c>
      <c r="F1833" s="13">
        <f t="shared" si="85"/>
        <v>9000</v>
      </c>
      <c r="G1833" s="14">
        <f>Data_input!$F1833*IF(Data_input!$E1833&lt;3000,70%,60%)</f>
        <v>6300</v>
      </c>
      <c r="H1833" s="14">
        <f>Data_input!$F1833*10%</f>
        <v>900</v>
      </c>
      <c r="I1833" s="14">
        <f>Data_input!$F1833*10%</f>
        <v>900</v>
      </c>
      <c r="J1833" s="14">
        <f>SUM(Table1[[#This Row],[COGS]:[OPERATIONAL COST]])</f>
        <v>8100</v>
      </c>
      <c r="K1833" s="14">
        <f>Data_input!$F1833-Data_input!$G1833-Data_input!$H1833-Data_input!$I1833</f>
        <v>900</v>
      </c>
      <c r="L1833" s="8" t="s">
        <v>2948</v>
      </c>
      <c r="M1833" s="16" t="str">
        <f>TEXT(Table1[[#This Row],[DATE]],"mmm")</f>
        <v>Jul</v>
      </c>
      <c r="N1833" s="7">
        <f t="shared" si="86"/>
        <v>2022</v>
      </c>
      <c r="O1833" s="7">
        <f>IF(COUNTIF(B$4:$B1833,B1833)=1,1,0)</f>
        <v>0</v>
      </c>
      <c r="P1833" s="8" t="s">
        <v>2919</v>
      </c>
      <c r="Q1833" s="9"/>
    </row>
    <row r="1834" spans="1:17" x14ac:dyDescent="0.25">
      <c r="A1834" s="17">
        <v>44753</v>
      </c>
      <c r="B1834" s="11" t="s">
        <v>1525</v>
      </c>
      <c r="C1834" s="11" t="s">
        <v>2928</v>
      </c>
      <c r="D1834" s="7">
        <v>1</v>
      </c>
      <c r="E1834" s="12">
        <f t="shared" si="84"/>
        <v>1000</v>
      </c>
      <c r="F1834" s="13">
        <f t="shared" si="85"/>
        <v>1000</v>
      </c>
      <c r="G1834" s="14">
        <f>Data_input!$F1834*IF(Data_input!$E1834&lt;3000,70%,60%)</f>
        <v>700</v>
      </c>
      <c r="H1834" s="14">
        <f>Data_input!$F1834*10%</f>
        <v>100</v>
      </c>
      <c r="I1834" s="14">
        <f>Data_input!$F1834*10%</f>
        <v>100</v>
      </c>
      <c r="J1834" s="14">
        <f>SUM(Table1[[#This Row],[COGS]:[OPERATIONAL COST]])</f>
        <v>900</v>
      </c>
      <c r="K1834" s="14">
        <f>Data_input!$F1834-Data_input!$G1834-Data_input!$H1834-Data_input!$I1834</f>
        <v>100</v>
      </c>
      <c r="L1834" s="15" t="s">
        <v>2947</v>
      </c>
      <c r="M1834" s="16" t="str">
        <f>TEXT(Table1[[#This Row],[DATE]],"mmm")</f>
        <v>Jul</v>
      </c>
      <c r="N1834" s="7">
        <f t="shared" si="86"/>
        <v>2022</v>
      </c>
      <c r="O1834" s="7">
        <f>IF(COUNTIF(B$4:$B1834,B1834)=1,1,0)</f>
        <v>1</v>
      </c>
      <c r="P1834" s="8" t="s">
        <v>2919</v>
      </c>
      <c r="Q1834" s="9"/>
    </row>
    <row r="1835" spans="1:17" x14ac:dyDescent="0.25">
      <c r="A1835" s="17">
        <v>44753</v>
      </c>
      <c r="B1835" s="11" t="s">
        <v>1526</v>
      </c>
      <c r="C1835" s="11" t="s">
        <v>2930</v>
      </c>
      <c r="D1835" s="7">
        <v>1</v>
      </c>
      <c r="E1835" s="12">
        <f t="shared" si="84"/>
        <v>4000</v>
      </c>
      <c r="F1835" s="13">
        <f t="shared" si="85"/>
        <v>4000</v>
      </c>
      <c r="G1835" s="14">
        <f>Data_input!$F1835*IF(Data_input!$E1835&lt;3000,70%,60%)</f>
        <v>2400</v>
      </c>
      <c r="H1835" s="14">
        <f>Data_input!$F1835*10%</f>
        <v>400</v>
      </c>
      <c r="I1835" s="14">
        <f>Data_input!$F1835*10%</f>
        <v>400</v>
      </c>
      <c r="J1835" s="14">
        <f>SUM(Table1[[#This Row],[COGS]:[OPERATIONAL COST]])</f>
        <v>3200</v>
      </c>
      <c r="K1835" s="14">
        <f>Data_input!$F1835-Data_input!$G1835-Data_input!$H1835-Data_input!$I1835</f>
        <v>800</v>
      </c>
      <c r="L1835" s="8" t="s">
        <v>2945</v>
      </c>
      <c r="M1835" s="16" t="str">
        <f>TEXT(Table1[[#This Row],[DATE]],"mmm")</f>
        <v>Jul</v>
      </c>
      <c r="N1835" s="7">
        <f t="shared" si="86"/>
        <v>2022</v>
      </c>
      <c r="O1835" s="7">
        <f>IF(COUNTIF(B$4:$B1835,B1835)=1,1,0)</f>
        <v>1</v>
      </c>
      <c r="P1835" s="8" t="s">
        <v>2919</v>
      </c>
      <c r="Q1835" s="9"/>
    </row>
    <row r="1836" spans="1:17" x14ac:dyDescent="0.25">
      <c r="A1836" s="17">
        <v>44753</v>
      </c>
      <c r="B1836" s="11" t="s">
        <v>1527</v>
      </c>
      <c r="C1836" s="11" t="s">
        <v>2920</v>
      </c>
      <c r="D1836" s="7">
        <v>6</v>
      </c>
      <c r="E1836" s="12">
        <f t="shared" si="84"/>
        <v>1000</v>
      </c>
      <c r="F1836" s="13">
        <f t="shared" si="85"/>
        <v>6000</v>
      </c>
      <c r="G1836" s="14">
        <f>Data_input!$F1836*IF(Data_input!$E1836&lt;3000,70%,60%)</f>
        <v>4200</v>
      </c>
      <c r="H1836" s="14">
        <f>Data_input!$F1836*10%</f>
        <v>600</v>
      </c>
      <c r="I1836" s="14">
        <f>Data_input!$F1836*10%</f>
        <v>600</v>
      </c>
      <c r="J1836" s="14">
        <f>SUM(Table1[[#This Row],[COGS]:[OPERATIONAL COST]])</f>
        <v>5400</v>
      </c>
      <c r="K1836" s="14">
        <f>Data_input!$F1836-Data_input!$G1836-Data_input!$H1836-Data_input!$I1836</f>
        <v>600</v>
      </c>
      <c r="L1836" s="15" t="s">
        <v>2943</v>
      </c>
      <c r="M1836" s="16" t="str">
        <f>TEXT(Table1[[#This Row],[DATE]],"mmm")</f>
        <v>Jul</v>
      </c>
      <c r="N1836" s="7">
        <f t="shared" si="86"/>
        <v>2022</v>
      </c>
      <c r="O1836" s="7">
        <f>IF(COUNTIF(B$4:$B1836,B1836)=1,1,0)</f>
        <v>1</v>
      </c>
      <c r="P1836" s="8" t="s">
        <v>2919</v>
      </c>
      <c r="Q1836" s="9"/>
    </row>
    <row r="1837" spans="1:17" x14ac:dyDescent="0.25">
      <c r="A1837" s="17">
        <v>44753</v>
      </c>
      <c r="B1837" s="11" t="s">
        <v>1528</v>
      </c>
      <c r="C1837" s="11" t="s">
        <v>2923</v>
      </c>
      <c r="D1837" s="7">
        <v>15</v>
      </c>
      <c r="E1837" s="12">
        <f t="shared" si="84"/>
        <v>2500</v>
      </c>
      <c r="F1837" s="13">
        <f t="shared" si="85"/>
        <v>37500</v>
      </c>
      <c r="G1837" s="14">
        <f>Data_input!$F1837*IF(Data_input!$E1837&lt;3000,70%,60%)</f>
        <v>26250</v>
      </c>
      <c r="H1837" s="14">
        <f>Data_input!$F1837*10%</f>
        <v>3750</v>
      </c>
      <c r="I1837" s="14">
        <f>Data_input!$F1837*10%</f>
        <v>3750</v>
      </c>
      <c r="J1837" s="14">
        <f>SUM(Table1[[#This Row],[COGS]:[OPERATIONAL COST]])</f>
        <v>33750</v>
      </c>
      <c r="K1837" s="14">
        <f>Data_input!$F1837-Data_input!$G1837-Data_input!$H1837-Data_input!$I1837</f>
        <v>3750</v>
      </c>
      <c r="L1837" s="8" t="s">
        <v>2948</v>
      </c>
      <c r="M1837" s="16" t="str">
        <f>TEXT(Table1[[#This Row],[DATE]],"mmm")</f>
        <v>Jul</v>
      </c>
      <c r="N1837" s="7">
        <f t="shared" si="86"/>
        <v>2022</v>
      </c>
      <c r="O1837" s="7">
        <f>IF(COUNTIF(B$4:$B1837,B1837)=1,1,0)</f>
        <v>1</v>
      </c>
      <c r="P1837" s="8" t="s">
        <v>2918</v>
      </c>
      <c r="Q1837" s="9"/>
    </row>
    <row r="1838" spans="1:17" x14ac:dyDescent="0.25">
      <c r="A1838" s="17">
        <v>44753</v>
      </c>
      <c r="B1838" s="11" t="s">
        <v>1529</v>
      </c>
      <c r="C1838" s="11" t="s">
        <v>2920</v>
      </c>
      <c r="D1838" s="7">
        <v>10</v>
      </c>
      <c r="E1838" s="12">
        <f t="shared" si="84"/>
        <v>1000</v>
      </c>
      <c r="F1838" s="13">
        <f t="shared" si="85"/>
        <v>10000</v>
      </c>
      <c r="G1838" s="14">
        <f>Data_input!$F1838*IF(Data_input!$E1838&lt;3000,70%,60%)</f>
        <v>7000</v>
      </c>
      <c r="H1838" s="14">
        <f>Data_input!$F1838*10%</f>
        <v>1000</v>
      </c>
      <c r="I1838" s="14">
        <f>Data_input!$F1838*10%</f>
        <v>1000</v>
      </c>
      <c r="J1838" s="14">
        <f>SUM(Table1[[#This Row],[COGS]:[OPERATIONAL COST]])</f>
        <v>9000</v>
      </c>
      <c r="K1838" s="14">
        <f>Data_input!$F1838-Data_input!$G1838-Data_input!$H1838-Data_input!$I1838</f>
        <v>1000</v>
      </c>
      <c r="L1838" s="15" t="s">
        <v>2944</v>
      </c>
      <c r="M1838" s="16" t="str">
        <f>TEXT(Table1[[#This Row],[DATE]],"mmm")</f>
        <v>Jul</v>
      </c>
      <c r="N1838" s="7">
        <f t="shared" si="86"/>
        <v>2022</v>
      </c>
      <c r="O1838" s="7">
        <f>IF(COUNTIF(B$4:$B1838,B1838)=1,1,0)</f>
        <v>1</v>
      </c>
      <c r="P1838" s="8" t="s">
        <v>2918</v>
      </c>
      <c r="Q1838" s="9"/>
    </row>
    <row r="1839" spans="1:17" x14ac:dyDescent="0.25">
      <c r="A1839" s="17">
        <v>44753</v>
      </c>
      <c r="B1839" s="11" t="s">
        <v>1530</v>
      </c>
      <c r="C1839" s="11" t="s">
        <v>2923</v>
      </c>
      <c r="D1839" s="7">
        <v>7</v>
      </c>
      <c r="E1839" s="12">
        <f t="shared" si="84"/>
        <v>2500</v>
      </c>
      <c r="F1839" s="13">
        <f t="shared" si="85"/>
        <v>17500</v>
      </c>
      <c r="G1839" s="14">
        <f>Data_input!$F1839*IF(Data_input!$E1839&lt;3000,70%,60%)</f>
        <v>12250</v>
      </c>
      <c r="H1839" s="14">
        <f>Data_input!$F1839*10%</f>
        <v>1750</v>
      </c>
      <c r="I1839" s="14">
        <f>Data_input!$F1839*10%</f>
        <v>1750</v>
      </c>
      <c r="J1839" s="14">
        <f>SUM(Table1[[#This Row],[COGS]:[OPERATIONAL COST]])</f>
        <v>15750</v>
      </c>
      <c r="K1839" s="14">
        <f>Data_input!$F1839-Data_input!$G1839-Data_input!$H1839-Data_input!$I1839</f>
        <v>1750</v>
      </c>
      <c r="L1839" s="8" t="s">
        <v>2946</v>
      </c>
      <c r="M1839" s="16" t="str">
        <f>TEXT(Table1[[#This Row],[DATE]],"mmm")</f>
        <v>Jul</v>
      </c>
      <c r="N1839" s="7">
        <f t="shared" si="86"/>
        <v>2022</v>
      </c>
      <c r="O1839" s="7">
        <f>IF(COUNTIF(B$4:$B1839,B1839)=1,1,0)</f>
        <v>1</v>
      </c>
      <c r="P1839" s="8" t="s">
        <v>2919</v>
      </c>
      <c r="Q1839" s="9"/>
    </row>
    <row r="1840" spans="1:17" x14ac:dyDescent="0.25">
      <c r="A1840" s="17">
        <v>44753</v>
      </c>
      <c r="B1840" s="11" t="s">
        <v>1531</v>
      </c>
      <c r="C1840" s="11" t="s">
        <v>2930</v>
      </c>
      <c r="D1840" s="7">
        <v>1</v>
      </c>
      <c r="E1840" s="12">
        <f t="shared" si="84"/>
        <v>4000</v>
      </c>
      <c r="F1840" s="13">
        <f t="shared" si="85"/>
        <v>4000</v>
      </c>
      <c r="G1840" s="14">
        <f>Data_input!$F1840*IF(Data_input!$E1840&lt;3000,70%,60%)</f>
        <v>2400</v>
      </c>
      <c r="H1840" s="14">
        <f>Data_input!$F1840*10%</f>
        <v>400</v>
      </c>
      <c r="I1840" s="14">
        <f>Data_input!$F1840*10%</f>
        <v>400</v>
      </c>
      <c r="J1840" s="14">
        <f>SUM(Table1[[#This Row],[COGS]:[OPERATIONAL COST]])</f>
        <v>3200</v>
      </c>
      <c r="K1840" s="14">
        <f>Data_input!$F1840-Data_input!$G1840-Data_input!$H1840-Data_input!$I1840</f>
        <v>800</v>
      </c>
      <c r="L1840" s="15" t="s">
        <v>2947</v>
      </c>
      <c r="M1840" s="16" t="str">
        <f>TEXT(Table1[[#This Row],[DATE]],"mmm")</f>
        <v>Jul</v>
      </c>
      <c r="N1840" s="7">
        <f t="shared" si="86"/>
        <v>2022</v>
      </c>
      <c r="O1840" s="7">
        <f>IF(COUNTIF(B$4:$B1840,B1840)=1,1,0)</f>
        <v>1</v>
      </c>
      <c r="P1840" s="8" t="s">
        <v>2918</v>
      </c>
      <c r="Q1840" s="9"/>
    </row>
    <row r="1841" spans="1:17" x14ac:dyDescent="0.25">
      <c r="A1841" s="17">
        <v>44753</v>
      </c>
      <c r="B1841" s="11" t="s">
        <v>1532</v>
      </c>
      <c r="C1841" s="11" t="s">
        <v>2924</v>
      </c>
      <c r="D1841" s="7">
        <v>1</v>
      </c>
      <c r="E1841" s="12">
        <f t="shared" si="84"/>
        <v>3500</v>
      </c>
      <c r="F1841" s="13">
        <f t="shared" si="85"/>
        <v>3500</v>
      </c>
      <c r="G1841" s="14">
        <f>Data_input!$F1841*IF(Data_input!$E1841&lt;3000,70%,60%)</f>
        <v>2100</v>
      </c>
      <c r="H1841" s="14">
        <f>Data_input!$F1841*10%</f>
        <v>350</v>
      </c>
      <c r="I1841" s="14">
        <f>Data_input!$F1841*10%</f>
        <v>350</v>
      </c>
      <c r="J1841" s="14">
        <f>SUM(Table1[[#This Row],[COGS]:[OPERATIONAL COST]])</f>
        <v>2800</v>
      </c>
      <c r="K1841" s="14">
        <f>Data_input!$F1841-Data_input!$G1841-Data_input!$H1841-Data_input!$I1841</f>
        <v>700</v>
      </c>
      <c r="L1841" s="8" t="s">
        <v>2946</v>
      </c>
      <c r="M1841" s="16" t="str">
        <f>TEXT(Table1[[#This Row],[DATE]],"mmm")</f>
        <v>Jul</v>
      </c>
      <c r="N1841" s="7">
        <f t="shared" si="86"/>
        <v>2022</v>
      </c>
      <c r="O1841" s="7">
        <f>IF(COUNTIF(B$4:$B1841,B1841)=1,1,0)</f>
        <v>1</v>
      </c>
      <c r="P1841" s="8" t="s">
        <v>2919</v>
      </c>
      <c r="Q1841" s="9"/>
    </row>
    <row r="1842" spans="1:17" x14ac:dyDescent="0.25">
      <c r="A1842" s="17">
        <v>44754</v>
      </c>
      <c r="B1842" s="11" t="s">
        <v>1533</v>
      </c>
      <c r="C1842" s="11" t="s">
        <v>2925</v>
      </c>
      <c r="D1842" s="7">
        <v>5</v>
      </c>
      <c r="E1842" s="12">
        <f t="shared" si="84"/>
        <v>1200</v>
      </c>
      <c r="F1842" s="13">
        <f t="shared" si="85"/>
        <v>6000</v>
      </c>
      <c r="G1842" s="14">
        <f>Data_input!$F1842*IF(Data_input!$E1842&lt;3000,70%,60%)</f>
        <v>4200</v>
      </c>
      <c r="H1842" s="14">
        <f>Data_input!$F1842*10%</f>
        <v>600</v>
      </c>
      <c r="I1842" s="14">
        <f>Data_input!$F1842*10%</f>
        <v>600</v>
      </c>
      <c r="J1842" s="14">
        <f>SUM(Table1[[#This Row],[COGS]:[OPERATIONAL COST]])</f>
        <v>5400</v>
      </c>
      <c r="K1842" s="14">
        <f>Data_input!$F1842-Data_input!$G1842-Data_input!$H1842-Data_input!$I1842</f>
        <v>600</v>
      </c>
      <c r="L1842" s="15" t="s">
        <v>2947</v>
      </c>
      <c r="M1842" s="16" t="str">
        <f>TEXT(Table1[[#This Row],[DATE]],"mmm")</f>
        <v>Jul</v>
      </c>
      <c r="N1842" s="7">
        <f t="shared" si="86"/>
        <v>2022</v>
      </c>
      <c r="O1842" s="7">
        <f>IF(COUNTIF(B$4:$B1842,B1842)=1,1,0)</f>
        <v>1</v>
      </c>
      <c r="P1842" s="8" t="s">
        <v>2919</v>
      </c>
      <c r="Q1842" s="9"/>
    </row>
    <row r="1843" spans="1:17" x14ac:dyDescent="0.25">
      <c r="A1843" s="17">
        <v>44754</v>
      </c>
      <c r="B1843" s="11" t="s">
        <v>1534</v>
      </c>
      <c r="C1843" s="11" t="s">
        <v>2926</v>
      </c>
      <c r="D1843" s="7">
        <v>1</v>
      </c>
      <c r="E1843" s="12">
        <f t="shared" si="84"/>
        <v>450</v>
      </c>
      <c r="F1843" s="13">
        <f t="shared" si="85"/>
        <v>450</v>
      </c>
      <c r="G1843" s="14">
        <f>Data_input!$F1843*IF(Data_input!$E1843&lt;3000,70%,60%)</f>
        <v>315</v>
      </c>
      <c r="H1843" s="14">
        <f>Data_input!$F1843*10%</f>
        <v>45</v>
      </c>
      <c r="I1843" s="14">
        <f>Data_input!$F1843*10%</f>
        <v>45</v>
      </c>
      <c r="J1843" s="14">
        <f>SUM(Table1[[#This Row],[COGS]:[OPERATIONAL COST]])</f>
        <v>405</v>
      </c>
      <c r="K1843" s="14">
        <f>Data_input!$F1843-Data_input!$G1843-Data_input!$H1843-Data_input!$I1843</f>
        <v>45</v>
      </c>
      <c r="L1843" s="8" t="s">
        <v>2945</v>
      </c>
      <c r="M1843" s="16" t="str">
        <f>TEXT(Table1[[#This Row],[DATE]],"mmm")</f>
        <v>Jul</v>
      </c>
      <c r="N1843" s="7">
        <f t="shared" si="86"/>
        <v>2022</v>
      </c>
      <c r="O1843" s="7">
        <f>IF(COUNTIF(B$4:$B1843,B1843)=1,1,0)</f>
        <v>1</v>
      </c>
      <c r="P1843" s="8" t="s">
        <v>2919</v>
      </c>
      <c r="Q1843" s="9"/>
    </row>
    <row r="1844" spans="1:17" x14ac:dyDescent="0.25">
      <c r="A1844" s="17">
        <v>44754</v>
      </c>
      <c r="B1844" s="11" t="s">
        <v>1535</v>
      </c>
      <c r="C1844" s="11" t="s">
        <v>2920</v>
      </c>
      <c r="D1844" s="7">
        <v>1</v>
      </c>
      <c r="E1844" s="12">
        <f t="shared" si="84"/>
        <v>1000</v>
      </c>
      <c r="F1844" s="13">
        <f t="shared" si="85"/>
        <v>1000</v>
      </c>
      <c r="G1844" s="14">
        <f>Data_input!$F1844*IF(Data_input!$E1844&lt;3000,70%,60%)</f>
        <v>700</v>
      </c>
      <c r="H1844" s="14">
        <f>Data_input!$F1844*10%</f>
        <v>100</v>
      </c>
      <c r="I1844" s="14">
        <f>Data_input!$F1844*10%</f>
        <v>100</v>
      </c>
      <c r="J1844" s="14">
        <f>SUM(Table1[[#This Row],[COGS]:[OPERATIONAL COST]])</f>
        <v>900</v>
      </c>
      <c r="K1844" s="14">
        <f>Data_input!$F1844-Data_input!$G1844-Data_input!$H1844-Data_input!$I1844</f>
        <v>100</v>
      </c>
      <c r="L1844" s="15" t="s">
        <v>2943</v>
      </c>
      <c r="M1844" s="16" t="str">
        <f>TEXT(Table1[[#This Row],[DATE]],"mmm")</f>
        <v>Jul</v>
      </c>
      <c r="N1844" s="7">
        <f t="shared" si="86"/>
        <v>2022</v>
      </c>
      <c r="O1844" s="7">
        <f>IF(COUNTIF(B$4:$B1844,B1844)=1,1,0)</f>
        <v>1</v>
      </c>
      <c r="P1844" s="8" t="s">
        <v>2918</v>
      </c>
      <c r="Q1844" s="9"/>
    </row>
    <row r="1845" spans="1:17" x14ac:dyDescent="0.25">
      <c r="A1845" s="17">
        <v>44754</v>
      </c>
      <c r="B1845" s="11" t="s">
        <v>1536</v>
      </c>
      <c r="C1845" s="11" t="s">
        <v>2930</v>
      </c>
      <c r="D1845" s="7">
        <v>1</v>
      </c>
      <c r="E1845" s="12">
        <f t="shared" si="84"/>
        <v>4000</v>
      </c>
      <c r="F1845" s="13">
        <f t="shared" si="85"/>
        <v>4000</v>
      </c>
      <c r="G1845" s="14">
        <f>Data_input!$F1845*IF(Data_input!$E1845&lt;3000,70%,60%)</f>
        <v>2400</v>
      </c>
      <c r="H1845" s="14">
        <f>Data_input!$F1845*10%</f>
        <v>400</v>
      </c>
      <c r="I1845" s="14">
        <f>Data_input!$F1845*10%</f>
        <v>400</v>
      </c>
      <c r="J1845" s="14">
        <f>SUM(Table1[[#This Row],[COGS]:[OPERATIONAL COST]])</f>
        <v>3200</v>
      </c>
      <c r="K1845" s="14">
        <f>Data_input!$F1845-Data_input!$G1845-Data_input!$H1845-Data_input!$I1845</f>
        <v>800</v>
      </c>
      <c r="L1845" s="8" t="s">
        <v>2948</v>
      </c>
      <c r="M1845" s="16" t="str">
        <f>TEXT(Table1[[#This Row],[DATE]],"mmm")</f>
        <v>Jul</v>
      </c>
      <c r="N1845" s="7">
        <f t="shared" si="86"/>
        <v>2022</v>
      </c>
      <c r="O1845" s="7">
        <f>IF(COUNTIF(B$4:$B1845,B1845)=1,1,0)</f>
        <v>1</v>
      </c>
      <c r="P1845" s="8" t="s">
        <v>2918</v>
      </c>
      <c r="Q1845" s="9"/>
    </row>
    <row r="1846" spans="1:17" x14ac:dyDescent="0.25">
      <c r="A1846" s="17">
        <v>44754</v>
      </c>
      <c r="B1846" s="11" t="s">
        <v>1537</v>
      </c>
      <c r="C1846" s="11" t="s">
        <v>2923</v>
      </c>
      <c r="D1846" s="7">
        <v>1</v>
      </c>
      <c r="E1846" s="12">
        <f t="shared" si="84"/>
        <v>2500</v>
      </c>
      <c r="F1846" s="13">
        <f t="shared" si="85"/>
        <v>2500</v>
      </c>
      <c r="G1846" s="14">
        <f>Data_input!$F1846*IF(Data_input!$E1846&lt;3000,70%,60%)</f>
        <v>1750</v>
      </c>
      <c r="H1846" s="14">
        <f>Data_input!$F1846*10%</f>
        <v>250</v>
      </c>
      <c r="I1846" s="14">
        <f>Data_input!$F1846*10%</f>
        <v>250</v>
      </c>
      <c r="J1846" s="14">
        <f>SUM(Table1[[#This Row],[COGS]:[OPERATIONAL COST]])</f>
        <v>2250</v>
      </c>
      <c r="K1846" s="14">
        <f>Data_input!$F1846-Data_input!$G1846-Data_input!$H1846-Data_input!$I1846</f>
        <v>250</v>
      </c>
      <c r="L1846" s="15" t="s">
        <v>2944</v>
      </c>
      <c r="M1846" s="16" t="str">
        <f>TEXT(Table1[[#This Row],[DATE]],"mmm")</f>
        <v>Jul</v>
      </c>
      <c r="N1846" s="7">
        <f t="shared" si="86"/>
        <v>2022</v>
      </c>
      <c r="O1846" s="7">
        <f>IF(COUNTIF(B$4:$B1846,B1846)=1,1,0)</f>
        <v>1</v>
      </c>
      <c r="P1846" s="8" t="s">
        <v>2918</v>
      </c>
      <c r="Q1846" s="9"/>
    </row>
    <row r="1847" spans="1:17" x14ac:dyDescent="0.25">
      <c r="A1847" s="17">
        <v>44754</v>
      </c>
      <c r="B1847" s="11" t="s">
        <v>1538</v>
      </c>
      <c r="C1847" s="11" t="s">
        <v>2924</v>
      </c>
      <c r="D1847" s="7">
        <v>1</v>
      </c>
      <c r="E1847" s="12">
        <f t="shared" si="84"/>
        <v>3500</v>
      </c>
      <c r="F1847" s="13">
        <f t="shared" si="85"/>
        <v>3500</v>
      </c>
      <c r="G1847" s="14">
        <f>Data_input!$F1847*IF(Data_input!$E1847&lt;3000,70%,60%)</f>
        <v>2100</v>
      </c>
      <c r="H1847" s="14">
        <f>Data_input!$F1847*10%</f>
        <v>350</v>
      </c>
      <c r="I1847" s="14">
        <f>Data_input!$F1847*10%</f>
        <v>350</v>
      </c>
      <c r="J1847" s="14">
        <f>SUM(Table1[[#This Row],[COGS]:[OPERATIONAL COST]])</f>
        <v>2800</v>
      </c>
      <c r="K1847" s="14">
        <f>Data_input!$F1847-Data_input!$G1847-Data_input!$H1847-Data_input!$I1847</f>
        <v>700</v>
      </c>
      <c r="L1847" s="8" t="s">
        <v>2945</v>
      </c>
      <c r="M1847" s="16" t="str">
        <f>TEXT(Table1[[#This Row],[DATE]],"mmm")</f>
        <v>Jul</v>
      </c>
      <c r="N1847" s="7">
        <f t="shared" si="86"/>
        <v>2022</v>
      </c>
      <c r="O1847" s="7">
        <f>IF(COUNTIF(B$4:$B1847,B1847)=1,1,0)</f>
        <v>1</v>
      </c>
      <c r="P1847" s="8" t="s">
        <v>2919</v>
      </c>
      <c r="Q1847" s="9"/>
    </row>
    <row r="1848" spans="1:17" x14ac:dyDescent="0.25">
      <c r="A1848" s="17">
        <v>44754</v>
      </c>
      <c r="B1848" s="11" t="s">
        <v>1539</v>
      </c>
      <c r="C1848" s="11" t="s">
        <v>2928</v>
      </c>
      <c r="D1848" s="7">
        <v>1</v>
      </c>
      <c r="E1848" s="12">
        <f t="shared" si="84"/>
        <v>1000</v>
      </c>
      <c r="F1848" s="13">
        <f t="shared" si="85"/>
        <v>1000</v>
      </c>
      <c r="G1848" s="14">
        <f>Data_input!$F1848*IF(Data_input!$E1848&lt;3000,70%,60%)</f>
        <v>700</v>
      </c>
      <c r="H1848" s="14">
        <f>Data_input!$F1848*10%</f>
        <v>100</v>
      </c>
      <c r="I1848" s="14">
        <f>Data_input!$F1848*10%</f>
        <v>100</v>
      </c>
      <c r="J1848" s="14">
        <f>SUM(Table1[[#This Row],[COGS]:[OPERATIONAL COST]])</f>
        <v>900</v>
      </c>
      <c r="K1848" s="14">
        <f>Data_input!$F1848-Data_input!$G1848-Data_input!$H1848-Data_input!$I1848</f>
        <v>100</v>
      </c>
      <c r="L1848" s="15" t="s">
        <v>2943</v>
      </c>
      <c r="M1848" s="16" t="str">
        <f>TEXT(Table1[[#This Row],[DATE]],"mmm")</f>
        <v>Jul</v>
      </c>
      <c r="N1848" s="7">
        <f t="shared" si="86"/>
        <v>2022</v>
      </c>
      <c r="O1848" s="7">
        <f>IF(COUNTIF(B$4:$B1848,B1848)=1,1,0)</f>
        <v>1</v>
      </c>
      <c r="P1848" s="8" t="s">
        <v>2919</v>
      </c>
      <c r="Q1848" s="9"/>
    </row>
    <row r="1849" spans="1:17" x14ac:dyDescent="0.25">
      <c r="A1849" s="17">
        <v>44754</v>
      </c>
      <c r="B1849" s="11" t="s">
        <v>1540</v>
      </c>
      <c r="C1849" s="11" t="s">
        <v>2926</v>
      </c>
      <c r="D1849" s="7">
        <v>3</v>
      </c>
      <c r="E1849" s="12">
        <f t="shared" si="84"/>
        <v>450</v>
      </c>
      <c r="F1849" s="13">
        <f t="shared" si="85"/>
        <v>1350</v>
      </c>
      <c r="G1849" s="14">
        <f>Data_input!$F1849*IF(Data_input!$E1849&lt;3000,70%,60%)</f>
        <v>944.99999999999989</v>
      </c>
      <c r="H1849" s="14">
        <f>Data_input!$F1849*10%</f>
        <v>135</v>
      </c>
      <c r="I1849" s="14">
        <f>Data_input!$F1849*10%</f>
        <v>135</v>
      </c>
      <c r="J1849" s="14">
        <f>SUM(Table1[[#This Row],[COGS]:[OPERATIONAL COST]])</f>
        <v>1215</v>
      </c>
      <c r="K1849" s="14">
        <f>Data_input!$F1849-Data_input!$G1849-Data_input!$H1849-Data_input!$I1849</f>
        <v>135.00000000000011</v>
      </c>
      <c r="L1849" s="8" t="s">
        <v>2945</v>
      </c>
      <c r="M1849" s="16" t="str">
        <f>TEXT(Table1[[#This Row],[DATE]],"mmm")</f>
        <v>Jul</v>
      </c>
      <c r="N1849" s="7">
        <f t="shared" si="86"/>
        <v>2022</v>
      </c>
      <c r="O1849" s="7">
        <f>IF(COUNTIF(B$4:$B1849,B1849)=1,1,0)</f>
        <v>1</v>
      </c>
      <c r="P1849" s="8" t="s">
        <v>2919</v>
      </c>
      <c r="Q1849" s="9"/>
    </row>
    <row r="1850" spans="1:17" x14ac:dyDescent="0.25">
      <c r="A1850" s="17">
        <v>44754</v>
      </c>
      <c r="B1850" s="11" t="s">
        <v>1540</v>
      </c>
      <c r="C1850" s="11" t="s">
        <v>2927</v>
      </c>
      <c r="D1850" s="7">
        <v>5</v>
      </c>
      <c r="E1850" s="12">
        <f t="shared" si="84"/>
        <v>500</v>
      </c>
      <c r="F1850" s="13">
        <f t="shared" si="85"/>
        <v>2500</v>
      </c>
      <c r="G1850" s="14">
        <f>Data_input!$F1850*IF(Data_input!$E1850&lt;3000,70%,60%)</f>
        <v>1750</v>
      </c>
      <c r="H1850" s="14">
        <f>Data_input!$F1850*10%</f>
        <v>250</v>
      </c>
      <c r="I1850" s="14">
        <f>Data_input!$F1850*10%</f>
        <v>250</v>
      </c>
      <c r="J1850" s="14">
        <f>SUM(Table1[[#This Row],[COGS]:[OPERATIONAL COST]])</f>
        <v>2250</v>
      </c>
      <c r="K1850" s="14">
        <f>Data_input!$F1850-Data_input!$G1850-Data_input!$H1850-Data_input!$I1850</f>
        <v>250</v>
      </c>
      <c r="L1850" s="15" t="s">
        <v>2945</v>
      </c>
      <c r="M1850" s="16" t="str">
        <f>TEXT(Table1[[#This Row],[DATE]],"mmm")</f>
        <v>Jul</v>
      </c>
      <c r="N1850" s="7">
        <f t="shared" si="86"/>
        <v>2022</v>
      </c>
      <c r="O1850" s="7">
        <f>IF(COUNTIF(B$4:$B1850,B1850)=1,1,0)</f>
        <v>0</v>
      </c>
      <c r="P1850" s="8" t="s">
        <v>2919</v>
      </c>
      <c r="Q1850" s="9"/>
    </row>
    <row r="1851" spans="1:17" x14ac:dyDescent="0.25">
      <c r="A1851" s="17">
        <v>44754</v>
      </c>
      <c r="B1851" s="11" t="s">
        <v>1540</v>
      </c>
      <c r="C1851" s="11" t="s">
        <v>2927</v>
      </c>
      <c r="D1851" s="7">
        <v>1</v>
      </c>
      <c r="E1851" s="12">
        <f t="shared" si="84"/>
        <v>500</v>
      </c>
      <c r="F1851" s="13">
        <f t="shared" si="85"/>
        <v>500</v>
      </c>
      <c r="G1851" s="14">
        <f>Data_input!$F1851*IF(Data_input!$E1851&lt;3000,70%,60%)</f>
        <v>350</v>
      </c>
      <c r="H1851" s="14">
        <f>Data_input!$F1851*10%</f>
        <v>50</v>
      </c>
      <c r="I1851" s="14">
        <f>Data_input!$F1851*10%</f>
        <v>50</v>
      </c>
      <c r="J1851" s="14">
        <f>SUM(Table1[[#This Row],[COGS]:[OPERATIONAL COST]])</f>
        <v>450</v>
      </c>
      <c r="K1851" s="14">
        <f>Data_input!$F1851-Data_input!$G1851-Data_input!$H1851-Data_input!$I1851</f>
        <v>50</v>
      </c>
      <c r="L1851" s="8" t="s">
        <v>2945</v>
      </c>
      <c r="M1851" s="16" t="str">
        <f>TEXT(Table1[[#This Row],[DATE]],"mmm")</f>
        <v>Jul</v>
      </c>
      <c r="N1851" s="7">
        <f t="shared" si="86"/>
        <v>2022</v>
      </c>
      <c r="O1851" s="7">
        <f>IF(COUNTIF(B$4:$B1851,B1851)=1,1,0)</f>
        <v>0</v>
      </c>
      <c r="P1851" s="8" t="s">
        <v>2919</v>
      </c>
      <c r="Q1851" s="9"/>
    </row>
    <row r="1852" spans="1:17" x14ac:dyDescent="0.25">
      <c r="A1852" s="17">
        <v>44755</v>
      </c>
      <c r="B1852" s="11" t="s">
        <v>1541</v>
      </c>
      <c r="C1852" s="11" t="s">
        <v>2920</v>
      </c>
      <c r="D1852" s="7">
        <v>1</v>
      </c>
      <c r="E1852" s="12">
        <f t="shared" si="84"/>
        <v>1000</v>
      </c>
      <c r="F1852" s="13">
        <f t="shared" si="85"/>
        <v>1000</v>
      </c>
      <c r="G1852" s="14">
        <f>Data_input!$F1852*IF(Data_input!$E1852&lt;3000,70%,60%)</f>
        <v>700</v>
      </c>
      <c r="H1852" s="14">
        <f>Data_input!$F1852*10%</f>
        <v>100</v>
      </c>
      <c r="I1852" s="14">
        <f>Data_input!$F1852*10%</f>
        <v>100</v>
      </c>
      <c r="J1852" s="14">
        <f>SUM(Table1[[#This Row],[COGS]:[OPERATIONAL COST]])</f>
        <v>900</v>
      </c>
      <c r="K1852" s="14">
        <f>Data_input!$F1852-Data_input!$G1852-Data_input!$H1852-Data_input!$I1852</f>
        <v>100</v>
      </c>
      <c r="L1852" s="15" t="s">
        <v>2947</v>
      </c>
      <c r="M1852" s="16" t="str">
        <f>TEXT(Table1[[#This Row],[DATE]],"mmm")</f>
        <v>Jul</v>
      </c>
      <c r="N1852" s="7">
        <f t="shared" si="86"/>
        <v>2022</v>
      </c>
      <c r="O1852" s="7">
        <f>IF(COUNTIF(B$4:$B1852,B1852)=1,1,0)</f>
        <v>1</v>
      </c>
      <c r="P1852" s="8" t="s">
        <v>2918</v>
      </c>
      <c r="Q1852" s="9"/>
    </row>
    <row r="1853" spans="1:17" x14ac:dyDescent="0.25">
      <c r="A1853" s="17">
        <v>44755</v>
      </c>
      <c r="B1853" s="11" t="s">
        <v>1542</v>
      </c>
      <c r="C1853" s="11" t="s">
        <v>2924</v>
      </c>
      <c r="D1853" s="7">
        <v>3</v>
      </c>
      <c r="E1853" s="12">
        <f t="shared" si="84"/>
        <v>3500</v>
      </c>
      <c r="F1853" s="13">
        <f t="shared" si="85"/>
        <v>10500</v>
      </c>
      <c r="G1853" s="14">
        <f>Data_input!$F1853*IF(Data_input!$E1853&lt;3000,70%,60%)</f>
        <v>6300</v>
      </c>
      <c r="H1853" s="14">
        <f>Data_input!$F1853*10%</f>
        <v>1050</v>
      </c>
      <c r="I1853" s="14">
        <f>Data_input!$F1853*10%</f>
        <v>1050</v>
      </c>
      <c r="J1853" s="14">
        <f>SUM(Table1[[#This Row],[COGS]:[OPERATIONAL COST]])</f>
        <v>8400</v>
      </c>
      <c r="K1853" s="14">
        <f>Data_input!$F1853-Data_input!$G1853-Data_input!$H1853-Data_input!$I1853</f>
        <v>2100</v>
      </c>
      <c r="L1853" s="8" t="s">
        <v>2945</v>
      </c>
      <c r="M1853" s="16" t="str">
        <f>TEXT(Table1[[#This Row],[DATE]],"mmm")</f>
        <v>Jul</v>
      </c>
      <c r="N1853" s="7">
        <f t="shared" si="86"/>
        <v>2022</v>
      </c>
      <c r="O1853" s="7">
        <f>IF(COUNTIF(B$4:$B1853,B1853)=1,1,0)</f>
        <v>1</v>
      </c>
      <c r="P1853" s="8" t="s">
        <v>2919</v>
      </c>
      <c r="Q1853" s="9"/>
    </row>
    <row r="1854" spans="1:17" x14ac:dyDescent="0.25">
      <c r="A1854" s="17">
        <v>44755</v>
      </c>
      <c r="B1854" s="11" t="s">
        <v>1543</v>
      </c>
      <c r="C1854" s="11" t="s">
        <v>2923</v>
      </c>
      <c r="D1854" s="7">
        <v>2</v>
      </c>
      <c r="E1854" s="12">
        <f t="shared" si="84"/>
        <v>2500</v>
      </c>
      <c r="F1854" s="13">
        <f t="shared" si="85"/>
        <v>5000</v>
      </c>
      <c r="G1854" s="14">
        <f>Data_input!$F1854*IF(Data_input!$E1854&lt;3000,70%,60%)</f>
        <v>3500</v>
      </c>
      <c r="H1854" s="14">
        <f>Data_input!$F1854*10%</f>
        <v>500</v>
      </c>
      <c r="I1854" s="14">
        <f>Data_input!$F1854*10%</f>
        <v>500</v>
      </c>
      <c r="J1854" s="14">
        <f>SUM(Table1[[#This Row],[COGS]:[OPERATIONAL COST]])</f>
        <v>4500</v>
      </c>
      <c r="K1854" s="14">
        <f>Data_input!$F1854-Data_input!$G1854-Data_input!$H1854-Data_input!$I1854</f>
        <v>500</v>
      </c>
      <c r="L1854" s="15" t="s">
        <v>2943</v>
      </c>
      <c r="M1854" s="16" t="str">
        <f>TEXT(Table1[[#This Row],[DATE]],"mmm")</f>
        <v>Jul</v>
      </c>
      <c r="N1854" s="7">
        <f t="shared" si="86"/>
        <v>2022</v>
      </c>
      <c r="O1854" s="7">
        <f>IF(COUNTIF(B$4:$B1854,B1854)=1,1,0)</f>
        <v>1</v>
      </c>
      <c r="P1854" s="8" t="s">
        <v>2919</v>
      </c>
      <c r="Q1854" s="9"/>
    </row>
    <row r="1855" spans="1:17" x14ac:dyDescent="0.25">
      <c r="A1855" s="17">
        <v>44755</v>
      </c>
      <c r="B1855" s="11" t="s">
        <v>1544</v>
      </c>
      <c r="C1855" s="11" t="s">
        <v>2929</v>
      </c>
      <c r="D1855" s="7">
        <v>1</v>
      </c>
      <c r="E1855" s="12">
        <f t="shared" si="84"/>
        <v>3200</v>
      </c>
      <c r="F1855" s="13">
        <f t="shared" si="85"/>
        <v>3200</v>
      </c>
      <c r="G1855" s="14">
        <f>Data_input!$F1855*IF(Data_input!$E1855&lt;3000,70%,60%)</f>
        <v>1920</v>
      </c>
      <c r="H1855" s="14">
        <f>Data_input!$F1855*10%</f>
        <v>320</v>
      </c>
      <c r="I1855" s="14">
        <f>Data_input!$F1855*10%</f>
        <v>320</v>
      </c>
      <c r="J1855" s="14">
        <f>SUM(Table1[[#This Row],[COGS]:[OPERATIONAL COST]])</f>
        <v>2560</v>
      </c>
      <c r="K1855" s="14">
        <f>Data_input!$F1855-Data_input!$G1855-Data_input!$H1855-Data_input!$I1855</f>
        <v>640</v>
      </c>
      <c r="L1855" s="8" t="s">
        <v>2948</v>
      </c>
      <c r="M1855" s="16" t="str">
        <f>TEXT(Table1[[#This Row],[DATE]],"mmm")</f>
        <v>Jul</v>
      </c>
      <c r="N1855" s="7">
        <f t="shared" si="86"/>
        <v>2022</v>
      </c>
      <c r="O1855" s="7">
        <f>IF(COUNTIF(B$4:$B1855,B1855)=1,1,0)</f>
        <v>1</v>
      </c>
      <c r="P1855" s="8" t="s">
        <v>2919</v>
      </c>
      <c r="Q1855" s="9"/>
    </row>
    <row r="1856" spans="1:17" x14ac:dyDescent="0.25">
      <c r="A1856" s="17">
        <v>44755</v>
      </c>
      <c r="B1856" s="11" t="s">
        <v>1545</v>
      </c>
      <c r="C1856" s="11" t="s">
        <v>2929</v>
      </c>
      <c r="D1856" s="7">
        <v>4</v>
      </c>
      <c r="E1856" s="12">
        <f t="shared" si="84"/>
        <v>3200</v>
      </c>
      <c r="F1856" s="13">
        <f t="shared" si="85"/>
        <v>12800</v>
      </c>
      <c r="G1856" s="14">
        <f>Data_input!$F1856*IF(Data_input!$E1856&lt;3000,70%,60%)</f>
        <v>7680</v>
      </c>
      <c r="H1856" s="14">
        <f>Data_input!$F1856*10%</f>
        <v>1280</v>
      </c>
      <c r="I1856" s="14">
        <f>Data_input!$F1856*10%</f>
        <v>1280</v>
      </c>
      <c r="J1856" s="14">
        <f>SUM(Table1[[#This Row],[COGS]:[OPERATIONAL COST]])</f>
        <v>10240</v>
      </c>
      <c r="K1856" s="14">
        <f>Data_input!$F1856-Data_input!$G1856-Data_input!$H1856-Data_input!$I1856</f>
        <v>2560</v>
      </c>
      <c r="L1856" s="15" t="s">
        <v>2944</v>
      </c>
      <c r="M1856" s="16" t="str">
        <f>TEXT(Table1[[#This Row],[DATE]],"mmm")</f>
        <v>Jul</v>
      </c>
      <c r="N1856" s="7">
        <f t="shared" si="86"/>
        <v>2022</v>
      </c>
      <c r="O1856" s="7">
        <f>IF(COUNTIF(B$4:$B1856,B1856)=1,1,0)</f>
        <v>1</v>
      </c>
      <c r="P1856" s="8" t="s">
        <v>2918</v>
      </c>
      <c r="Q1856" s="9"/>
    </row>
    <row r="1857" spans="1:17" x14ac:dyDescent="0.25">
      <c r="A1857" s="17">
        <v>44755</v>
      </c>
      <c r="B1857" s="11" t="s">
        <v>1546</v>
      </c>
      <c r="C1857" s="11" t="s">
        <v>2924</v>
      </c>
      <c r="D1857" s="7">
        <v>2</v>
      </c>
      <c r="E1857" s="12">
        <f t="shared" si="84"/>
        <v>3500</v>
      </c>
      <c r="F1857" s="13">
        <f t="shared" si="85"/>
        <v>7000</v>
      </c>
      <c r="G1857" s="14">
        <f>Data_input!$F1857*IF(Data_input!$E1857&lt;3000,70%,60%)</f>
        <v>4200</v>
      </c>
      <c r="H1857" s="14">
        <f>Data_input!$F1857*10%</f>
        <v>700</v>
      </c>
      <c r="I1857" s="14">
        <f>Data_input!$F1857*10%</f>
        <v>700</v>
      </c>
      <c r="J1857" s="14">
        <f>SUM(Table1[[#This Row],[COGS]:[OPERATIONAL COST]])</f>
        <v>5600</v>
      </c>
      <c r="K1857" s="14">
        <f>Data_input!$F1857-Data_input!$G1857-Data_input!$H1857-Data_input!$I1857</f>
        <v>1400</v>
      </c>
      <c r="L1857" s="8" t="s">
        <v>2946</v>
      </c>
      <c r="M1857" s="16" t="str">
        <f>TEXT(Table1[[#This Row],[DATE]],"mmm")</f>
        <v>Jul</v>
      </c>
      <c r="N1857" s="7">
        <f t="shared" si="86"/>
        <v>2022</v>
      </c>
      <c r="O1857" s="7">
        <f>IF(COUNTIF(B$4:$B1857,B1857)=1,1,0)</f>
        <v>1</v>
      </c>
      <c r="P1857" s="8" t="s">
        <v>2919</v>
      </c>
      <c r="Q1857" s="9"/>
    </row>
    <row r="1858" spans="1:17" x14ac:dyDescent="0.25">
      <c r="A1858" s="17">
        <v>44755</v>
      </c>
      <c r="B1858" s="11" t="s">
        <v>1547</v>
      </c>
      <c r="C1858" s="11" t="s">
        <v>2927</v>
      </c>
      <c r="D1858" s="7">
        <v>4</v>
      </c>
      <c r="E1858" s="12">
        <f t="shared" si="84"/>
        <v>500</v>
      </c>
      <c r="F1858" s="13">
        <f t="shared" si="85"/>
        <v>2000</v>
      </c>
      <c r="G1858" s="14">
        <f>Data_input!$F1858*IF(Data_input!$E1858&lt;3000,70%,60%)</f>
        <v>1400</v>
      </c>
      <c r="H1858" s="14">
        <f>Data_input!$F1858*10%</f>
        <v>200</v>
      </c>
      <c r="I1858" s="14">
        <f>Data_input!$F1858*10%</f>
        <v>200</v>
      </c>
      <c r="J1858" s="14">
        <f>SUM(Table1[[#This Row],[COGS]:[OPERATIONAL COST]])</f>
        <v>1800</v>
      </c>
      <c r="K1858" s="14">
        <f>Data_input!$F1858-Data_input!$G1858-Data_input!$H1858-Data_input!$I1858</f>
        <v>200</v>
      </c>
      <c r="L1858" s="15" t="s">
        <v>2947</v>
      </c>
      <c r="M1858" s="16" t="str">
        <f>TEXT(Table1[[#This Row],[DATE]],"mmm")</f>
        <v>Jul</v>
      </c>
      <c r="N1858" s="7">
        <f t="shared" si="86"/>
        <v>2022</v>
      </c>
      <c r="O1858" s="7">
        <f>IF(COUNTIF(B$4:$B1858,B1858)=1,1,0)</f>
        <v>1</v>
      </c>
      <c r="P1858" s="8" t="s">
        <v>2919</v>
      </c>
      <c r="Q1858" s="9"/>
    </row>
    <row r="1859" spans="1:17" x14ac:dyDescent="0.25">
      <c r="A1859" s="17">
        <v>44755</v>
      </c>
      <c r="B1859" s="11" t="s">
        <v>1548</v>
      </c>
      <c r="C1859" s="11" t="s">
        <v>2923</v>
      </c>
      <c r="D1859" s="7">
        <v>3</v>
      </c>
      <c r="E1859" s="12">
        <f t="shared" si="84"/>
        <v>2500</v>
      </c>
      <c r="F1859" s="13">
        <f t="shared" si="85"/>
        <v>7500</v>
      </c>
      <c r="G1859" s="14">
        <f>Data_input!$F1859*IF(Data_input!$E1859&lt;3000,70%,60%)</f>
        <v>5250</v>
      </c>
      <c r="H1859" s="14">
        <f>Data_input!$F1859*10%</f>
        <v>750</v>
      </c>
      <c r="I1859" s="14">
        <f>Data_input!$F1859*10%</f>
        <v>750</v>
      </c>
      <c r="J1859" s="14">
        <f>SUM(Table1[[#This Row],[COGS]:[OPERATIONAL COST]])</f>
        <v>6750</v>
      </c>
      <c r="K1859" s="14">
        <f>Data_input!$F1859-Data_input!$G1859-Data_input!$H1859-Data_input!$I1859</f>
        <v>750</v>
      </c>
      <c r="L1859" s="8" t="s">
        <v>2948</v>
      </c>
      <c r="M1859" s="16" t="str">
        <f>TEXT(Table1[[#This Row],[DATE]],"mmm")</f>
        <v>Jul</v>
      </c>
      <c r="N1859" s="7">
        <f t="shared" si="86"/>
        <v>2022</v>
      </c>
      <c r="O1859" s="7">
        <f>IF(COUNTIF(B$4:$B1859,B1859)=1,1,0)</f>
        <v>1</v>
      </c>
      <c r="P1859" s="8" t="s">
        <v>2919</v>
      </c>
      <c r="Q1859" s="9"/>
    </row>
    <row r="1860" spans="1:17" x14ac:dyDescent="0.25">
      <c r="A1860" s="17">
        <v>44756</v>
      </c>
      <c r="B1860" s="11" t="s">
        <v>1549</v>
      </c>
      <c r="C1860" s="11" t="s">
        <v>2925</v>
      </c>
      <c r="D1860" s="7">
        <v>1</v>
      </c>
      <c r="E1860" s="12">
        <f t="shared" ref="E1860:E1923" si="87">VLOOKUP(C1860,$R$4:$S$12,2,FALSE)</f>
        <v>1200</v>
      </c>
      <c r="F1860" s="13">
        <f t="shared" ref="F1860:F1923" si="88">D1860*E1860</f>
        <v>1200</v>
      </c>
      <c r="G1860" s="14">
        <f>Data_input!$F1860*IF(Data_input!$E1860&lt;3000,70%,60%)</f>
        <v>840</v>
      </c>
      <c r="H1860" s="14">
        <f>Data_input!$F1860*10%</f>
        <v>120</v>
      </c>
      <c r="I1860" s="14">
        <f>Data_input!$F1860*10%</f>
        <v>120</v>
      </c>
      <c r="J1860" s="14">
        <f>SUM(Table1[[#This Row],[COGS]:[OPERATIONAL COST]])</f>
        <v>1080</v>
      </c>
      <c r="K1860" s="14">
        <f>Data_input!$F1860-Data_input!$G1860-Data_input!$H1860-Data_input!$I1860</f>
        <v>120</v>
      </c>
      <c r="L1860" s="15" t="s">
        <v>2944</v>
      </c>
      <c r="M1860" s="16" t="str">
        <f>TEXT(Table1[[#This Row],[DATE]],"mmm")</f>
        <v>Jul</v>
      </c>
      <c r="N1860" s="7">
        <f t="shared" ref="N1860:N1923" si="89">YEAR(A1860)</f>
        <v>2022</v>
      </c>
      <c r="O1860" s="7">
        <f>IF(COUNTIF(B$4:$B1860,B1860)=1,1,0)</f>
        <v>1</v>
      </c>
      <c r="P1860" s="8" t="s">
        <v>2918</v>
      </c>
      <c r="Q1860" s="9"/>
    </row>
    <row r="1861" spans="1:17" x14ac:dyDescent="0.25">
      <c r="A1861" s="17">
        <v>44756</v>
      </c>
      <c r="B1861" s="11" t="s">
        <v>1550</v>
      </c>
      <c r="C1861" s="11" t="s">
        <v>2920</v>
      </c>
      <c r="D1861" s="7">
        <v>2</v>
      </c>
      <c r="E1861" s="12">
        <f t="shared" si="87"/>
        <v>1000</v>
      </c>
      <c r="F1861" s="13">
        <f t="shared" si="88"/>
        <v>2000</v>
      </c>
      <c r="G1861" s="14">
        <f>Data_input!$F1861*IF(Data_input!$E1861&lt;3000,70%,60%)</f>
        <v>1400</v>
      </c>
      <c r="H1861" s="14">
        <f>Data_input!$F1861*10%</f>
        <v>200</v>
      </c>
      <c r="I1861" s="14">
        <f>Data_input!$F1861*10%</f>
        <v>200</v>
      </c>
      <c r="J1861" s="14">
        <f>SUM(Table1[[#This Row],[COGS]:[OPERATIONAL COST]])</f>
        <v>1800</v>
      </c>
      <c r="K1861" s="14">
        <f>Data_input!$F1861-Data_input!$G1861-Data_input!$H1861-Data_input!$I1861</f>
        <v>200</v>
      </c>
      <c r="L1861" s="8" t="s">
        <v>2946</v>
      </c>
      <c r="M1861" s="16" t="str">
        <f>TEXT(Table1[[#This Row],[DATE]],"mmm")</f>
        <v>Jul</v>
      </c>
      <c r="N1861" s="7">
        <f t="shared" si="89"/>
        <v>2022</v>
      </c>
      <c r="O1861" s="7">
        <f>IF(COUNTIF(B$4:$B1861,B1861)=1,1,0)</f>
        <v>1</v>
      </c>
      <c r="P1861" s="8" t="s">
        <v>2919</v>
      </c>
      <c r="Q1861" s="9"/>
    </row>
    <row r="1862" spans="1:17" x14ac:dyDescent="0.25">
      <c r="A1862" s="17">
        <v>44756</v>
      </c>
      <c r="B1862" s="11" t="s">
        <v>1551</v>
      </c>
      <c r="C1862" s="11" t="s">
        <v>2930</v>
      </c>
      <c r="D1862" s="7">
        <v>1</v>
      </c>
      <c r="E1862" s="12">
        <f t="shared" si="87"/>
        <v>4000</v>
      </c>
      <c r="F1862" s="13">
        <f t="shared" si="88"/>
        <v>4000</v>
      </c>
      <c r="G1862" s="14">
        <f>Data_input!$F1862*IF(Data_input!$E1862&lt;3000,70%,60%)</f>
        <v>2400</v>
      </c>
      <c r="H1862" s="14">
        <f>Data_input!$F1862*10%</f>
        <v>400</v>
      </c>
      <c r="I1862" s="14">
        <f>Data_input!$F1862*10%</f>
        <v>400</v>
      </c>
      <c r="J1862" s="14">
        <f>SUM(Table1[[#This Row],[COGS]:[OPERATIONAL COST]])</f>
        <v>3200</v>
      </c>
      <c r="K1862" s="14">
        <f>Data_input!$F1862-Data_input!$G1862-Data_input!$H1862-Data_input!$I1862</f>
        <v>800</v>
      </c>
      <c r="L1862" s="15" t="s">
        <v>2947</v>
      </c>
      <c r="M1862" s="16" t="str">
        <f>TEXT(Table1[[#This Row],[DATE]],"mmm")</f>
        <v>Jul</v>
      </c>
      <c r="N1862" s="7">
        <f t="shared" si="89"/>
        <v>2022</v>
      </c>
      <c r="O1862" s="7">
        <f>IF(COUNTIF(B$4:$B1862,B1862)=1,1,0)</f>
        <v>1</v>
      </c>
      <c r="P1862" s="8" t="s">
        <v>2918</v>
      </c>
      <c r="Q1862" s="9"/>
    </row>
    <row r="1863" spans="1:17" x14ac:dyDescent="0.25">
      <c r="A1863" s="17">
        <v>44756</v>
      </c>
      <c r="B1863" s="11" t="s">
        <v>1552</v>
      </c>
      <c r="C1863" s="11" t="s">
        <v>2920</v>
      </c>
      <c r="D1863" s="7">
        <v>5</v>
      </c>
      <c r="E1863" s="12">
        <f t="shared" si="87"/>
        <v>1000</v>
      </c>
      <c r="F1863" s="13">
        <f t="shared" si="88"/>
        <v>5000</v>
      </c>
      <c r="G1863" s="14">
        <f>Data_input!$F1863*IF(Data_input!$E1863&lt;3000,70%,60%)</f>
        <v>3500</v>
      </c>
      <c r="H1863" s="14">
        <f>Data_input!$F1863*10%</f>
        <v>500</v>
      </c>
      <c r="I1863" s="14">
        <f>Data_input!$F1863*10%</f>
        <v>500</v>
      </c>
      <c r="J1863" s="14">
        <f>SUM(Table1[[#This Row],[COGS]:[OPERATIONAL COST]])</f>
        <v>4500</v>
      </c>
      <c r="K1863" s="14">
        <f>Data_input!$F1863-Data_input!$G1863-Data_input!$H1863-Data_input!$I1863</f>
        <v>500</v>
      </c>
      <c r="L1863" s="8" t="s">
        <v>2945</v>
      </c>
      <c r="M1863" s="16" t="str">
        <f>TEXT(Table1[[#This Row],[DATE]],"mmm")</f>
        <v>Jul</v>
      </c>
      <c r="N1863" s="7">
        <f t="shared" si="89"/>
        <v>2022</v>
      </c>
      <c r="O1863" s="7">
        <f>IF(COUNTIF(B$4:$B1863,B1863)=1,1,0)</f>
        <v>1</v>
      </c>
      <c r="P1863" s="8" t="s">
        <v>2919</v>
      </c>
      <c r="Q1863" s="9"/>
    </row>
    <row r="1864" spans="1:17" x14ac:dyDescent="0.25">
      <c r="A1864" s="17">
        <v>44756</v>
      </c>
      <c r="B1864" s="11" t="s">
        <v>1553</v>
      </c>
      <c r="C1864" s="11" t="s">
        <v>2924</v>
      </c>
      <c r="D1864" s="7">
        <v>8</v>
      </c>
      <c r="E1864" s="12">
        <f t="shared" si="87"/>
        <v>3500</v>
      </c>
      <c r="F1864" s="13">
        <f t="shared" si="88"/>
        <v>28000</v>
      </c>
      <c r="G1864" s="14">
        <f>Data_input!$F1864*IF(Data_input!$E1864&lt;3000,70%,60%)</f>
        <v>16800</v>
      </c>
      <c r="H1864" s="14">
        <f>Data_input!$F1864*10%</f>
        <v>2800</v>
      </c>
      <c r="I1864" s="14">
        <f>Data_input!$F1864*10%</f>
        <v>2800</v>
      </c>
      <c r="J1864" s="14">
        <f>SUM(Table1[[#This Row],[COGS]:[OPERATIONAL COST]])</f>
        <v>22400</v>
      </c>
      <c r="K1864" s="14">
        <f>Data_input!$F1864-Data_input!$G1864-Data_input!$H1864-Data_input!$I1864</f>
        <v>5600</v>
      </c>
      <c r="L1864" s="15" t="s">
        <v>2943</v>
      </c>
      <c r="M1864" s="16" t="str">
        <f>TEXT(Table1[[#This Row],[DATE]],"mmm")</f>
        <v>Jul</v>
      </c>
      <c r="N1864" s="7">
        <f t="shared" si="89"/>
        <v>2022</v>
      </c>
      <c r="O1864" s="7">
        <f>IF(COUNTIF(B$4:$B1864,B1864)=1,1,0)</f>
        <v>1</v>
      </c>
      <c r="P1864" s="8" t="s">
        <v>2918</v>
      </c>
      <c r="Q1864" s="9"/>
    </row>
    <row r="1865" spans="1:17" x14ac:dyDescent="0.25">
      <c r="A1865" s="17">
        <v>44756</v>
      </c>
      <c r="B1865" s="11" t="s">
        <v>1554</v>
      </c>
      <c r="C1865" s="11" t="s">
        <v>2923</v>
      </c>
      <c r="D1865" s="7">
        <v>2</v>
      </c>
      <c r="E1865" s="12">
        <f t="shared" si="87"/>
        <v>2500</v>
      </c>
      <c r="F1865" s="13">
        <f t="shared" si="88"/>
        <v>5000</v>
      </c>
      <c r="G1865" s="14">
        <f>Data_input!$F1865*IF(Data_input!$E1865&lt;3000,70%,60%)</f>
        <v>3500</v>
      </c>
      <c r="H1865" s="14">
        <f>Data_input!$F1865*10%</f>
        <v>500</v>
      </c>
      <c r="I1865" s="14">
        <f>Data_input!$F1865*10%</f>
        <v>500</v>
      </c>
      <c r="J1865" s="14">
        <f>SUM(Table1[[#This Row],[COGS]:[OPERATIONAL COST]])</f>
        <v>4500</v>
      </c>
      <c r="K1865" s="14">
        <f>Data_input!$F1865-Data_input!$G1865-Data_input!$H1865-Data_input!$I1865</f>
        <v>500</v>
      </c>
      <c r="L1865" s="8" t="s">
        <v>2948</v>
      </c>
      <c r="M1865" s="16" t="str">
        <f>TEXT(Table1[[#This Row],[DATE]],"mmm")</f>
        <v>Jul</v>
      </c>
      <c r="N1865" s="7">
        <f t="shared" si="89"/>
        <v>2022</v>
      </c>
      <c r="O1865" s="7">
        <f>IF(COUNTIF(B$4:$B1865,B1865)=1,1,0)</f>
        <v>1</v>
      </c>
      <c r="P1865" s="8" t="s">
        <v>2919</v>
      </c>
      <c r="Q1865" s="9"/>
    </row>
    <row r="1866" spans="1:17" x14ac:dyDescent="0.25">
      <c r="A1866" s="17">
        <v>44756</v>
      </c>
      <c r="B1866" s="11" t="s">
        <v>1555</v>
      </c>
      <c r="C1866" s="11" t="s">
        <v>2923</v>
      </c>
      <c r="D1866" s="7">
        <v>1</v>
      </c>
      <c r="E1866" s="12">
        <f t="shared" si="87"/>
        <v>2500</v>
      </c>
      <c r="F1866" s="13">
        <f t="shared" si="88"/>
        <v>2500</v>
      </c>
      <c r="G1866" s="14">
        <f>Data_input!$F1866*IF(Data_input!$E1866&lt;3000,70%,60%)</f>
        <v>1750</v>
      </c>
      <c r="H1866" s="14">
        <f>Data_input!$F1866*10%</f>
        <v>250</v>
      </c>
      <c r="I1866" s="14">
        <f>Data_input!$F1866*10%</f>
        <v>250</v>
      </c>
      <c r="J1866" s="14">
        <f>SUM(Table1[[#This Row],[COGS]:[OPERATIONAL COST]])</f>
        <v>2250</v>
      </c>
      <c r="K1866" s="14">
        <f>Data_input!$F1866-Data_input!$G1866-Data_input!$H1866-Data_input!$I1866</f>
        <v>250</v>
      </c>
      <c r="L1866" s="15" t="s">
        <v>2944</v>
      </c>
      <c r="M1866" s="16" t="str">
        <f>TEXT(Table1[[#This Row],[DATE]],"mmm")</f>
        <v>Jul</v>
      </c>
      <c r="N1866" s="7">
        <f t="shared" si="89"/>
        <v>2022</v>
      </c>
      <c r="O1866" s="7">
        <f>IF(COUNTIF(B$4:$B1866,B1866)=1,1,0)</f>
        <v>1</v>
      </c>
      <c r="P1866" s="8" t="s">
        <v>2919</v>
      </c>
      <c r="Q1866" s="9"/>
    </row>
    <row r="1867" spans="1:17" x14ac:dyDescent="0.25">
      <c r="A1867" s="17">
        <v>44756</v>
      </c>
      <c r="B1867" s="11" t="s">
        <v>1556</v>
      </c>
      <c r="C1867" s="11" t="s">
        <v>2920</v>
      </c>
      <c r="D1867" s="7">
        <v>7</v>
      </c>
      <c r="E1867" s="12">
        <f t="shared" si="87"/>
        <v>1000</v>
      </c>
      <c r="F1867" s="13">
        <f t="shared" si="88"/>
        <v>7000</v>
      </c>
      <c r="G1867" s="14">
        <f>Data_input!$F1867*IF(Data_input!$E1867&lt;3000,70%,60%)</f>
        <v>4900</v>
      </c>
      <c r="H1867" s="14">
        <f>Data_input!$F1867*10%</f>
        <v>700</v>
      </c>
      <c r="I1867" s="14">
        <f>Data_input!$F1867*10%</f>
        <v>700</v>
      </c>
      <c r="J1867" s="14">
        <f>SUM(Table1[[#This Row],[COGS]:[OPERATIONAL COST]])</f>
        <v>6300</v>
      </c>
      <c r="K1867" s="14">
        <f>Data_input!$F1867-Data_input!$G1867-Data_input!$H1867-Data_input!$I1867</f>
        <v>700</v>
      </c>
      <c r="L1867" s="8" t="s">
        <v>2944</v>
      </c>
      <c r="M1867" s="16" t="str">
        <f>TEXT(Table1[[#This Row],[DATE]],"mmm")</f>
        <v>Jul</v>
      </c>
      <c r="N1867" s="7">
        <f t="shared" si="89"/>
        <v>2022</v>
      </c>
      <c r="O1867" s="7">
        <f>IF(COUNTIF(B$4:$B1867,B1867)=1,1,0)</f>
        <v>1</v>
      </c>
      <c r="P1867" s="8" t="s">
        <v>2919</v>
      </c>
      <c r="Q1867" s="9"/>
    </row>
    <row r="1868" spans="1:17" x14ac:dyDescent="0.25">
      <c r="A1868" s="17">
        <v>44756</v>
      </c>
      <c r="B1868" s="11" t="s">
        <v>1556</v>
      </c>
      <c r="C1868" s="11" t="s">
        <v>2923</v>
      </c>
      <c r="D1868" s="7">
        <v>8</v>
      </c>
      <c r="E1868" s="12">
        <f t="shared" si="87"/>
        <v>2500</v>
      </c>
      <c r="F1868" s="13">
        <f t="shared" si="88"/>
        <v>20000</v>
      </c>
      <c r="G1868" s="14">
        <f>Data_input!$F1868*IF(Data_input!$E1868&lt;3000,70%,60%)</f>
        <v>14000</v>
      </c>
      <c r="H1868" s="14">
        <f>Data_input!$F1868*10%</f>
        <v>2000</v>
      </c>
      <c r="I1868" s="14">
        <f>Data_input!$F1868*10%</f>
        <v>2000</v>
      </c>
      <c r="J1868" s="14">
        <f>SUM(Table1[[#This Row],[COGS]:[OPERATIONAL COST]])</f>
        <v>18000</v>
      </c>
      <c r="K1868" s="14">
        <f>Data_input!$F1868-Data_input!$G1868-Data_input!$H1868-Data_input!$I1868</f>
        <v>2000</v>
      </c>
      <c r="L1868" s="15" t="s">
        <v>2944</v>
      </c>
      <c r="M1868" s="16" t="str">
        <f>TEXT(Table1[[#This Row],[DATE]],"mmm")</f>
        <v>Jul</v>
      </c>
      <c r="N1868" s="7">
        <f t="shared" si="89"/>
        <v>2022</v>
      </c>
      <c r="O1868" s="7">
        <f>IF(COUNTIF(B$4:$B1868,B1868)=1,1,0)</f>
        <v>0</v>
      </c>
      <c r="P1868" s="8" t="s">
        <v>2919</v>
      </c>
      <c r="Q1868" s="9"/>
    </row>
    <row r="1869" spans="1:17" x14ac:dyDescent="0.25">
      <c r="A1869" s="17">
        <v>44756</v>
      </c>
      <c r="B1869" s="11" t="s">
        <v>1556</v>
      </c>
      <c r="C1869" s="11" t="s">
        <v>2924</v>
      </c>
      <c r="D1869" s="7">
        <v>1</v>
      </c>
      <c r="E1869" s="12">
        <f t="shared" si="87"/>
        <v>3500</v>
      </c>
      <c r="F1869" s="13">
        <f t="shared" si="88"/>
        <v>3500</v>
      </c>
      <c r="G1869" s="14">
        <f>Data_input!$F1869*IF(Data_input!$E1869&lt;3000,70%,60%)</f>
        <v>2100</v>
      </c>
      <c r="H1869" s="14">
        <f>Data_input!$F1869*10%</f>
        <v>350</v>
      </c>
      <c r="I1869" s="14">
        <f>Data_input!$F1869*10%</f>
        <v>350</v>
      </c>
      <c r="J1869" s="14">
        <f>SUM(Table1[[#This Row],[COGS]:[OPERATIONAL COST]])</f>
        <v>2800</v>
      </c>
      <c r="K1869" s="14">
        <f>Data_input!$F1869-Data_input!$G1869-Data_input!$H1869-Data_input!$I1869</f>
        <v>700</v>
      </c>
      <c r="L1869" s="8" t="s">
        <v>2944</v>
      </c>
      <c r="M1869" s="16" t="str">
        <f>TEXT(Table1[[#This Row],[DATE]],"mmm")</f>
        <v>Jul</v>
      </c>
      <c r="N1869" s="7">
        <f t="shared" si="89"/>
        <v>2022</v>
      </c>
      <c r="O1869" s="7">
        <f>IF(COUNTIF(B$4:$B1869,B1869)=1,1,0)</f>
        <v>0</v>
      </c>
      <c r="P1869" s="8" t="s">
        <v>2919</v>
      </c>
      <c r="Q1869" s="9"/>
    </row>
    <row r="1870" spans="1:17" x14ac:dyDescent="0.25">
      <c r="A1870" s="17">
        <v>44757</v>
      </c>
      <c r="B1870" s="11" t="s">
        <v>1557</v>
      </c>
      <c r="C1870" s="11" t="s">
        <v>2925</v>
      </c>
      <c r="D1870" s="7">
        <v>2</v>
      </c>
      <c r="E1870" s="12">
        <f t="shared" si="87"/>
        <v>1200</v>
      </c>
      <c r="F1870" s="13">
        <f t="shared" si="88"/>
        <v>2400</v>
      </c>
      <c r="G1870" s="14">
        <f>Data_input!$F1870*IF(Data_input!$E1870&lt;3000,70%,60%)</f>
        <v>1680</v>
      </c>
      <c r="H1870" s="14">
        <f>Data_input!$F1870*10%</f>
        <v>240</v>
      </c>
      <c r="I1870" s="14">
        <f>Data_input!$F1870*10%</f>
        <v>240</v>
      </c>
      <c r="J1870" s="14">
        <f>SUM(Table1[[#This Row],[COGS]:[OPERATIONAL COST]])</f>
        <v>2160</v>
      </c>
      <c r="K1870" s="14">
        <f>Data_input!$F1870-Data_input!$G1870-Data_input!$H1870-Data_input!$I1870</f>
        <v>240</v>
      </c>
      <c r="L1870" s="15" t="s">
        <v>2944</v>
      </c>
      <c r="M1870" s="16" t="str">
        <f>TEXT(Table1[[#This Row],[DATE]],"mmm")</f>
        <v>Jul</v>
      </c>
      <c r="N1870" s="7">
        <f t="shared" si="89"/>
        <v>2022</v>
      </c>
      <c r="O1870" s="7">
        <f>IF(COUNTIF(B$4:$B1870,B1870)=1,1,0)</f>
        <v>1</v>
      </c>
      <c r="P1870" s="8" t="s">
        <v>2919</v>
      </c>
      <c r="Q1870" s="9"/>
    </row>
    <row r="1871" spans="1:17" x14ac:dyDescent="0.25">
      <c r="A1871" s="17">
        <v>44757</v>
      </c>
      <c r="B1871" s="11" t="s">
        <v>1558</v>
      </c>
      <c r="C1871" s="11" t="s">
        <v>2926</v>
      </c>
      <c r="D1871" s="7">
        <v>4</v>
      </c>
      <c r="E1871" s="12">
        <f t="shared" si="87"/>
        <v>450</v>
      </c>
      <c r="F1871" s="13">
        <f t="shared" si="88"/>
        <v>1800</v>
      </c>
      <c r="G1871" s="14">
        <f>Data_input!$F1871*IF(Data_input!$E1871&lt;3000,70%,60%)</f>
        <v>1260</v>
      </c>
      <c r="H1871" s="14">
        <f>Data_input!$F1871*10%</f>
        <v>180</v>
      </c>
      <c r="I1871" s="14">
        <f>Data_input!$F1871*10%</f>
        <v>180</v>
      </c>
      <c r="J1871" s="14">
        <f>SUM(Table1[[#This Row],[COGS]:[OPERATIONAL COST]])</f>
        <v>1620</v>
      </c>
      <c r="K1871" s="14">
        <f>Data_input!$F1871-Data_input!$G1871-Data_input!$H1871-Data_input!$I1871</f>
        <v>180</v>
      </c>
      <c r="L1871" s="8" t="s">
        <v>2948</v>
      </c>
      <c r="M1871" s="16" t="str">
        <f>TEXT(Table1[[#This Row],[DATE]],"mmm")</f>
        <v>Jul</v>
      </c>
      <c r="N1871" s="7">
        <f t="shared" si="89"/>
        <v>2022</v>
      </c>
      <c r="O1871" s="7">
        <f>IF(COUNTIF(B$4:$B1871,B1871)=1,1,0)</f>
        <v>1</v>
      </c>
      <c r="P1871" s="8" t="s">
        <v>2919</v>
      </c>
      <c r="Q1871" s="9"/>
    </row>
    <row r="1872" spans="1:17" x14ac:dyDescent="0.25">
      <c r="A1872" s="17">
        <v>44757</v>
      </c>
      <c r="B1872" s="11" t="s">
        <v>1559</v>
      </c>
      <c r="C1872" s="11" t="s">
        <v>2927</v>
      </c>
      <c r="D1872" s="7">
        <v>6</v>
      </c>
      <c r="E1872" s="12">
        <f t="shared" si="87"/>
        <v>500</v>
      </c>
      <c r="F1872" s="13">
        <f t="shared" si="88"/>
        <v>3000</v>
      </c>
      <c r="G1872" s="14">
        <f>Data_input!$F1872*IF(Data_input!$E1872&lt;3000,70%,60%)</f>
        <v>2100</v>
      </c>
      <c r="H1872" s="14">
        <f>Data_input!$F1872*10%</f>
        <v>300</v>
      </c>
      <c r="I1872" s="14">
        <f>Data_input!$F1872*10%</f>
        <v>300</v>
      </c>
      <c r="J1872" s="14">
        <f>SUM(Table1[[#This Row],[COGS]:[OPERATIONAL COST]])</f>
        <v>2700</v>
      </c>
      <c r="K1872" s="14">
        <f>Data_input!$F1872-Data_input!$G1872-Data_input!$H1872-Data_input!$I1872</f>
        <v>300</v>
      </c>
      <c r="L1872" s="15" t="s">
        <v>2944</v>
      </c>
      <c r="M1872" s="16" t="str">
        <f>TEXT(Table1[[#This Row],[DATE]],"mmm")</f>
        <v>Jul</v>
      </c>
      <c r="N1872" s="7">
        <f t="shared" si="89"/>
        <v>2022</v>
      </c>
      <c r="O1872" s="7">
        <f>IF(COUNTIF(B$4:$B1872,B1872)=1,1,0)</f>
        <v>1</v>
      </c>
      <c r="P1872" s="8" t="s">
        <v>2919</v>
      </c>
      <c r="Q1872" s="9"/>
    </row>
    <row r="1873" spans="1:17" x14ac:dyDescent="0.25">
      <c r="A1873" s="17">
        <v>44757</v>
      </c>
      <c r="B1873" s="11" t="s">
        <v>1560</v>
      </c>
      <c r="C1873" s="11" t="s">
        <v>2928</v>
      </c>
      <c r="D1873" s="7">
        <v>7</v>
      </c>
      <c r="E1873" s="12">
        <f t="shared" si="87"/>
        <v>1000</v>
      </c>
      <c r="F1873" s="13">
        <f t="shared" si="88"/>
        <v>7000</v>
      </c>
      <c r="G1873" s="14">
        <f>Data_input!$F1873*IF(Data_input!$E1873&lt;3000,70%,60%)</f>
        <v>4900</v>
      </c>
      <c r="H1873" s="14">
        <f>Data_input!$F1873*10%</f>
        <v>700</v>
      </c>
      <c r="I1873" s="14">
        <f>Data_input!$F1873*10%</f>
        <v>700</v>
      </c>
      <c r="J1873" s="14">
        <f>SUM(Table1[[#This Row],[COGS]:[OPERATIONAL COST]])</f>
        <v>6300</v>
      </c>
      <c r="K1873" s="14">
        <f>Data_input!$F1873-Data_input!$G1873-Data_input!$H1873-Data_input!$I1873</f>
        <v>700</v>
      </c>
      <c r="L1873" s="8" t="s">
        <v>2946</v>
      </c>
      <c r="M1873" s="16" t="str">
        <f>TEXT(Table1[[#This Row],[DATE]],"mmm")</f>
        <v>Jul</v>
      </c>
      <c r="N1873" s="7">
        <f t="shared" si="89"/>
        <v>2022</v>
      </c>
      <c r="O1873" s="7">
        <f>IF(COUNTIF(B$4:$B1873,B1873)=1,1,0)</f>
        <v>1</v>
      </c>
      <c r="P1873" s="8" t="s">
        <v>2919</v>
      </c>
      <c r="Q1873" s="9"/>
    </row>
    <row r="1874" spans="1:17" x14ac:dyDescent="0.25">
      <c r="A1874" s="17">
        <v>44757</v>
      </c>
      <c r="B1874" s="11" t="s">
        <v>1561</v>
      </c>
      <c r="C1874" s="11" t="s">
        <v>2929</v>
      </c>
      <c r="D1874" s="7">
        <v>4</v>
      </c>
      <c r="E1874" s="12">
        <f t="shared" si="87"/>
        <v>3200</v>
      </c>
      <c r="F1874" s="13">
        <f t="shared" si="88"/>
        <v>12800</v>
      </c>
      <c r="G1874" s="14">
        <f>Data_input!$F1874*IF(Data_input!$E1874&lt;3000,70%,60%)</f>
        <v>7680</v>
      </c>
      <c r="H1874" s="14">
        <f>Data_input!$F1874*10%</f>
        <v>1280</v>
      </c>
      <c r="I1874" s="14">
        <f>Data_input!$F1874*10%</f>
        <v>1280</v>
      </c>
      <c r="J1874" s="14">
        <f>SUM(Table1[[#This Row],[COGS]:[OPERATIONAL COST]])</f>
        <v>10240</v>
      </c>
      <c r="K1874" s="14">
        <f>Data_input!$F1874-Data_input!$G1874-Data_input!$H1874-Data_input!$I1874</f>
        <v>2560</v>
      </c>
      <c r="L1874" s="15" t="s">
        <v>2947</v>
      </c>
      <c r="M1874" s="16" t="str">
        <f>TEXT(Table1[[#This Row],[DATE]],"mmm")</f>
        <v>Jul</v>
      </c>
      <c r="N1874" s="7">
        <f t="shared" si="89"/>
        <v>2022</v>
      </c>
      <c r="O1874" s="7">
        <f>IF(COUNTIF(B$4:$B1874,B1874)=1,1,0)</f>
        <v>1</v>
      </c>
      <c r="P1874" s="8" t="s">
        <v>2918</v>
      </c>
      <c r="Q1874" s="9"/>
    </row>
    <row r="1875" spans="1:17" x14ac:dyDescent="0.25">
      <c r="A1875" s="17">
        <v>44757</v>
      </c>
      <c r="B1875" s="11" t="s">
        <v>1562</v>
      </c>
      <c r="C1875" s="11" t="s">
        <v>2930</v>
      </c>
      <c r="D1875" s="7">
        <v>1</v>
      </c>
      <c r="E1875" s="12">
        <f t="shared" si="87"/>
        <v>4000</v>
      </c>
      <c r="F1875" s="13">
        <f t="shared" si="88"/>
        <v>4000</v>
      </c>
      <c r="G1875" s="14">
        <f>Data_input!$F1875*IF(Data_input!$E1875&lt;3000,70%,60%)</f>
        <v>2400</v>
      </c>
      <c r="H1875" s="14">
        <f>Data_input!$F1875*10%</f>
        <v>400</v>
      </c>
      <c r="I1875" s="14">
        <f>Data_input!$F1875*10%</f>
        <v>400</v>
      </c>
      <c r="J1875" s="14">
        <f>SUM(Table1[[#This Row],[COGS]:[OPERATIONAL COST]])</f>
        <v>3200</v>
      </c>
      <c r="K1875" s="14">
        <f>Data_input!$F1875-Data_input!$G1875-Data_input!$H1875-Data_input!$I1875</f>
        <v>800</v>
      </c>
      <c r="L1875" s="8" t="s">
        <v>2945</v>
      </c>
      <c r="M1875" s="16" t="str">
        <f>TEXT(Table1[[#This Row],[DATE]],"mmm")</f>
        <v>Jul</v>
      </c>
      <c r="N1875" s="7">
        <f t="shared" si="89"/>
        <v>2022</v>
      </c>
      <c r="O1875" s="7">
        <f>IF(COUNTIF(B$4:$B1875,B1875)=1,1,0)</f>
        <v>1</v>
      </c>
      <c r="P1875" s="8" t="s">
        <v>2918</v>
      </c>
      <c r="Q1875" s="9"/>
    </row>
    <row r="1876" spans="1:17" x14ac:dyDescent="0.25">
      <c r="A1876" s="17">
        <v>44757</v>
      </c>
      <c r="B1876" s="11" t="s">
        <v>1563</v>
      </c>
      <c r="C1876" s="11" t="s">
        <v>2930</v>
      </c>
      <c r="D1876" s="7">
        <v>1</v>
      </c>
      <c r="E1876" s="12">
        <f t="shared" si="87"/>
        <v>4000</v>
      </c>
      <c r="F1876" s="13">
        <f t="shared" si="88"/>
        <v>4000</v>
      </c>
      <c r="G1876" s="14">
        <f>Data_input!$F1876*IF(Data_input!$E1876&lt;3000,70%,60%)</f>
        <v>2400</v>
      </c>
      <c r="H1876" s="14">
        <f>Data_input!$F1876*10%</f>
        <v>400</v>
      </c>
      <c r="I1876" s="14">
        <f>Data_input!$F1876*10%</f>
        <v>400</v>
      </c>
      <c r="J1876" s="14">
        <f>SUM(Table1[[#This Row],[COGS]:[OPERATIONAL COST]])</f>
        <v>3200</v>
      </c>
      <c r="K1876" s="14">
        <f>Data_input!$F1876-Data_input!$G1876-Data_input!$H1876-Data_input!$I1876</f>
        <v>800</v>
      </c>
      <c r="L1876" s="15" t="s">
        <v>2943</v>
      </c>
      <c r="M1876" s="16" t="str">
        <f>TEXT(Table1[[#This Row],[DATE]],"mmm")</f>
        <v>Jul</v>
      </c>
      <c r="N1876" s="7">
        <f t="shared" si="89"/>
        <v>2022</v>
      </c>
      <c r="O1876" s="7">
        <f>IF(COUNTIF(B$4:$B1876,B1876)=1,1,0)</f>
        <v>1</v>
      </c>
      <c r="P1876" s="8" t="s">
        <v>2919</v>
      </c>
      <c r="Q1876" s="9"/>
    </row>
    <row r="1877" spans="1:17" x14ac:dyDescent="0.25">
      <c r="A1877" s="17">
        <v>44757</v>
      </c>
      <c r="B1877" s="11" t="s">
        <v>1564</v>
      </c>
      <c r="C1877" s="11" t="s">
        <v>2930</v>
      </c>
      <c r="D1877" s="7">
        <v>1</v>
      </c>
      <c r="E1877" s="12">
        <f t="shared" si="87"/>
        <v>4000</v>
      </c>
      <c r="F1877" s="13">
        <f t="shared" si="88"/>
        <v>4000</v>
      </c>
      <c r="G1877" s="14">
        <f>Data_input!$F1877*IF(Data_input!$E1877&lt;3000,70%,60%)</f>
        <v>2400</v>
      </c>
      <c r="H1877" s="14">
        <f>Data_input!$F1877*10%</f>
        <v>400</v>
      </c>
      <c r="I1877" s="14">
        <f>Data_input!$F1877*10%</f>
        <v>400</v>
      </c>
      <c r="J1877" s="14">
        <f>SUM(Table1[[#This Row],[COGS]:[OPERATIONAL COST]])</f>
        <v>3200</v>
      </c>
      <c r="K1877" s="14">
        <f>Data_input!$F1877-Data_input!$G1877-Data_input!$H1877-Data_input!$I1877</f>
        <v>800</v>
      </c>
      <c r="L1877" s="8" t="s">
        <v>2948</v>
      </c>
      <c r="M1877" s="16" t="str">
        <f>TEXT(Table1[[#This Row],[DATE]],"mmm")</f>
        <v>Jul</v>
      </c>
      <c r="N1877" s="7">
        <f t="shared" si="89"/>
        <v>2022</v>
      </c>
      <c r="O1877" s="7">
        <f>IF(COUNTIF(B$4:$B1877,B1877)=1,1,0)</f>
        <v>1</v>
      </c>
      <c r="P1877" s="8" t="s">
        <v>2919</v>
      </c>
      <c r="Q1877" s="9"/>
    </row>
    <row r="1878" spans="1:17" x14ac:dyDescent="0.25">
      <c r="A1878" s="17">
        <v>44758</v>
      </c>
      <c r="B1878" s="11" t="s">
        <v>1565</v>
      </c>
      <c r="C1878" s="11" t="s">
        <v>2924</v>
      </c>
      <c r="D1878" s="7">
        <v>6</v>
      </c>
      <c r="E1878" s="12">
        <f t="shared" si="87"/>
        <v>3500</v>
      </c>
      <c r="F1878" s="13">
        <f t="shared" si="88"/>
        <v>21000</v>
      </c>
      <c r="G1878" s="14">
        <f>Data_input!$F1878*IF(Data_input!$E1878&lt;3000,70%,60%)</f>
        <v>12600</v>
      </c>
      <c r="H1878" s="14">
        <f>Data_input!$F1878*10%</f>
        <v>2100</v>
      </c>
      <c r="I1878" s="14">
        <f>Data_input!$F1878*10%</f>
        <v>2100</v>
      </c>
      <c r="J1878" s="14">
        <f>SUM(Table1[[#This Row],[COGS]:[OPERATIONAL COST]])</f>
        <v>16800</v>
      </c>
      <c r="K1878" s="14">
        <f>Data_input!$F1878-Data_input!$G1878-Data_input!$H1878-Data_input!$I1878</f>
        <v>4200</v>
      </c>
      <c r="L1878" s="15" t="s">
        <v>2944</v>
      </c>
      <c r="M1878" s="16" t="str">
        <f>TEXT(Table1[[#This Row],[DATE]],"mmm")</f>
        <v>Jul</v>
      </c>
      <c r="N1878" s="7">
        <f t="shared" si="89"/>
        <v>2022</v>
      </c>
      <c r="O1878" s="7">
        <f>IF(COUNTIF(B$4:$B1878,B1878)=1,1,0)</f>
        <v>1</v>
      </c>
      <c r="P1878" s="8" t="s">
        <v>2919</v>
      </c>
      <c r="Q1878" s="9"/>
    </row>
    <row r="1879" spans="1:17" x14ac:dyDescent="0.25">
      <c r="A1879" s="17">
        <v>44758</v>
      </c>
      <c r="B1879" s="11" t="s">
        <v>1566</v>
      </c>
      <c r="C1879" s="11" t="s">
        <v>2925</v>
      </c>
      <c r="D1879" s="7">
        <v>1</v>
      </c>
      <c r="E1879" s="12">
        <f t="shared" si="87"/>
        <v>1200</v>
      </c>
      <c r="F1879" s="13">
        <f t="shared" si="88"/>
        <v>1200</v>
      </c>
      <c r="G1879" s="14">
        <f>Data_input!$F1879*IF(Data_input!$E1879&lt;3000,70%,60%)</f>
        <v>840</v>
      </c>
      <c r="H1879" s="14">
        <f>Data_input!$F1879*10%</f>
        <v>120</v>
      </c>
      <c r="I1879" s="14">
        <f>Data_input!$F1879*10%</f>
        <v>120</v>
      </c>
      <c r="J1879" s="14">
        <f>SUM(Table1[[#This Row],[COGS]:[OPERATIONAL COST]])</f>
        <v>1080</v>
      </c>
      <c r="K1879" s="14">
        <f>Data_input!$F1879-Data_input!$G1879-Data_input!$H1879-Data_input!$I1879</f>
        <v>120</v>
      </c>
      <c r="L1879" s="8" t="s">
        <v>2945</v>
      </c>
      <c r="M1879" s="16" t="str">
        <f>TEXT(Table1[[#This Row],[DATE]],"mmm")</f>
        <v>Jul</v>
      </c>
      <c r="N1879" s="7">
        <f t="shared" si="89"/>
        <v>2022</v>
      </c>
      <c r="O1879" s="7">
        <f>IF(COUNTIF(B$4:$B1879,B1879)=1,1,0)</f>
        <v>1</v>
      </c>
      <c r="P1879" s="8" t="s">
        <v>2919</v>
      </c>
      <c r="Q1879" s="9"/>
    </row>
    <row r="1880" spans="1:17" x14ac:dyDescent="0.25">
      <c r="A1880" s="17">
        <v>44758</v>
      </c>
      <c r="B1880" s="11" t="s">
        <v>1567</v>
      </c>
      <c r="C1880" s="11" t="s">
        <v>2926</v>
      </c>
      <c r="D1880" s="7">
        <v>1</v>
      </c>
      <c r="E1880" s="12">
        <f t="shared" si="87"/>
        <v>450</v>
      </c>
      <c r="F1880" s="13">
        <f t="shared" si="88"/>
        <v>450</v>
      </c>
      <c r="G1880" s="14">
        <f>Data_input!$F1880*IF(Data_input!$E1880&lt;3000,70%,60%)</f>
        <v>315</v>
      </c>
      <c r="H1880" s="14">
        <f>Data_input!$F1880*10%</f>
        <v>45</v>
      </c>
      <c r="I1880" s="14">
        <f>Data_input!$F1880*10%</f>
        <v>45</v>
      </c>
      <c r="J1880" s="14">
        <f>SUM(Table1[[#This Row],[COGS]:[OPERATIONAL COST]])</f>
        <v>405</v>
      </c>
      <c r="K1880" s="14">
        <f>Data_input!$F1880-Data_input!$G1880-Data_input!$H1880-Data_input!$I1880</f>
        <v>45</v>
      </c>
      <c r="L1880" s="15" t="s">
        <v>2943</v>
      </c>
      <c r="M1880" s="16" t="str">
        <f>TEXT(Table1[[#This Row],[DATE]],"mmm")</f>
        <v>Jul</v>
      </c>
      <c r="N1880" s="7">
        <f t="shared" si="89"/>
        <v>2022</v>
      </c>
      <c r="O1880" s="7">
        <f>IF(COUNTIF(B$4:$B1880,B1880)=1,1,0)</f>
        <v>1</v>
      </c>
      <c r="P1880" s="8" t="s">
        <v>2919</v>
      </c>
      <c r="Q1880" s="9"/>
    </row>
    <row r="1881" spans="1:17" x14ac:dyDescent="0.25">
      <c r="A1881" s="17">
        <v>44758</v>
      </c>
      <c r="B1881" s="11" t="s">
        <v>1568</v>
      </c>
      <c r="C1881" s="11" t="s">
        <v>2927</v>
      </c>
      <c r="D1881" s="7">
        <v>1</v>
      </c>
      <c r="E1881" s="12">
        <f t="shared" si="87"/>
        <v>500</v>
      </c>
      <c r="F1881" s="13">
        <f t="shared" si="88"/>
        <v>500</v>
      </c>
      <c r="G1881" s="14">
        <f>Data_input!$F1881*IF(Data_input!$E1881&lt;3000,70%,60%)</f>
        <v>350</v>
      </c>
      <c r="H1881" s="14">
        <f>Data_input!$F1881*10%</f>
        <v>50</v>
      </c>
      <c r="I1881" s="14">
        <f>Data_input!$F1881*10%</f>
        <v>50</v>
      </c>
      <c r="J1881" s="14">
        <f>SUM(Table1[[#This Row],[COGS]:[OPERATIONAL COST]])</f>
        <v>450</v>
      </c>
      <c r="K1881" s="14">
        <f>Data_input!$F1881-Data_input!$G1881-Data_input!$H1881-Data_input!$I1881</f>
        <v>50</v>
      </c>
      <c r="L1881" s="8" t="s">
        <v>2948</v>
      </c>
      <c r="M1881" s="16" t="str">
        <f>TEXT(Table1[[#This Row],[DATE]],"mmm")</f>
        <v>Jul</v>
      </c>
      <c r="N1881" s="7">
        <f t="shared" si="89"/>
        <v>2022</v>
      </c>
      <c r="O1881" s="7">
        <f>IF(COUNTIF(B$4:$B1881,B1881)=1,1,0)</f>
        <v>1</v>
      </c>
      <c r="P1881" s="8" t="s">
        <v>2919</v>
      </c>
      <c r="Q1881" s="9"/>
    </row>
    <row r="1882" spans="1:17" x14ac:dyDescent="0.25">
      <c r="A1882" s="17">
        <v>44758</v>
      </c>
      <c r="B1882" s="11" t="s">
        <v>1569</v>
      </c>
      <c r="C1882" s="11" t="s">
        <v>2928</v>
      </c>
      <c r="D1882" s="7">
        <v>3</v>
      </c>
      <c r="E1882" s="12">
        <f t="shared" si="87"/>
        <v>1000</v>
      </c>
      <c r="F1882" s="13">
        <f t="shared" si="88"/>
        <v>3000</v>
      </c>
      <c r="G1882" s="14">
        <f>Data_input!$F1882*IF(Data_input!$E1882&lt;3000,70%,60%)</f>
        <v>2100</v>
      </c>
      <c r="H1882" s="14">
        <f>Data_input!$F1882*10%</f>
        <v>300</v>
      </c>
      <c r="I1882" s="14">
        <f>Data_input!$F1882*10%</f>
        <v>300</v>
      </c>
      <c r="J1882" s="14">
        <f>SUM(Table1[[#This Row],[COGS]:[OPERATIONAL COST]])</f>
        <v>2700</v>
      </c>
      <c r="K1882" s="14">
        <f>Data_input!$F1882-Data_input!$G1882-Data_input!$H1882-Data_input!$I1882</f>
        <v>300</v>
      </c>
      <c r="L1882" s="15" t="s">
        <v>2944</v>
      </c>
      <c r="M1882" s="16" t="str">
        <f>TEXT(Table1[[#This Row],[DATE]],"mmm")</f>
        <v>Jul</v>
      </c>
      <c r="N1882" s="7">
        <f t="shared" si="89"/>
        <v>2022</v>
      </c>
      <c r="O1882" s="7">
        <f>IF(COUNTIF(B$4:$B1882,B1882)=1,1,0)</f>
        <v>1</v>
      </c>
      <c r="P1882" s="8" t="s">
        <v>2919</v>
      </c>
      <c r="Q1882" s="9"/>
    </row>
    <row r="1883" spans="1:17" x14ac:dyDescent="0.25">
      <c r="A1883" s="17">
        <v>44758</v>
      </c>
      <c r="B1883" s="11" t="s">
        <v>1570</v>
      </c>
      <c r="C1883" s="11" t="s">
        <v>2928</v>
      </c>
      <c r="D1883" s="7">
        <v>4</v>
      </c>
      <c r="E1883" s="12">
        <f t="shared" si="87"/>
        <v>1000</v>
      </c>
      <c r="F1883" s="13">
        <f t="shared" si="88"/>
        <v>4000</v>
      </c>
      <c r="G1883" s="14">
        <f>Data_input!$F1883*IF(Data_input!$E1883&lt;3000,70%,60%)</f>
        <v>2800</v>
      </c>
      <c r="H1883" s="14">
        <f>Data_input!$F1883*10%</f>
        <v>400</v>
      </c>
      <c r="I1883" s="14">
        <f>Data_input!$F1883*10%</f>
        <v>400</v>
      </c>
      <c r="J1883" s="14">
        <f>SUM(Table1[[#This Row],[COGS]:[OPERATIONAL COST]])</f>
        <v>3600</v>
      </c>
      <c r="K1883" s="14">
        <f>Data_input!$F1883-Data_input!$G1883-Data_input!$H1883-Data_input!$I1883</f>
        <v>400</v>
      </c>
      <c r="L1883" s="8" t="s">
        <v>2945</v>
      </c>
      <c r="M1883" s="16" t="str">
        <f>TEXT(Table1[[#This Row],[DATE]],"mmm")</f>
        <v>Jul</v>
      </c>
      <c r="N1883" s="7">
        <f t="shared" si="89"/>
        <v>2022</v>
      </c>
      <c r="O1883" s="7">
        <f>IF(COUNTIF(B$4:$B1883,B1883)=1,1,0)</f>
        <v>1</v>
      </c>
      <c r="P1883" s="8" t="s">
        <v>2919</v>
      </c>
      <c r="Q1883" s="9"/>
    </row>
    <row r="1884" spans="1:17" x14ac:dyDescent="0.25">
      <c r="A1884" s="17">
        <v>44758</v>
      </c>
      <c r="B1884" s="11" t="s">
        <v>1571</v>
      </c>
      <c r="C1884" s="11" t="s">
        <v>2923</v>
      </c>
      <c r="D1884" s="7">
        <v>1</v>
      </c>
      <c r="E1884" s="12">
        <f t="shared" si="87"/>
        <v>2500</v>
      </c>
      <c r="F1884" s="13">
        <f t="shared" si="88"/>
        <v>2500</v>
      </c>
      <c r="G1884" s="14">
        <f>Data_input!$F1884*IF(Data_input!$E1884&lt;3000,70%,60%)</f>
        <v>1750</v>
      </c>
      <c r="H1884" s="14">
        <f>Data_input!$F1884*10%</f>
        <v>250</v>
      </c>
      <c r="I1884" s="14">
        <f>Data_input!$F1884*10%</f>
        <v>250</v>
      </c>
      <c r="J1884" s="14">
        <f>SUM(Table1[[#This Row],[COGS]:[OPERATIONAL COST]])</f>
        <v>2250</v>
      </c>
      <c r="K1884" s="14">
        <f>Data_input!$F1884-Data_input!$G1884-Data_input!$H1884-Data_input!$I1884</f>
        <v>250</v>
      </c>
      <c r="L1884" s="15" t="s">
        <v>2943</v>
      </c>
      <c r="M1884" s="16" t="str">
        <f>TEXT(Table1[[#This Row],[DATE]],"mmm")</f>
        <v>Jul</v>
      </c>
      <c r="N1884" s="7">
        <f t="shared" si="89"/>
        <v>2022</v>
      </c>
      <c r="O1884" s="7">
        <f>IF(COUNTIF(B$4:$B1884,B1884)=1,1,0)</f>
        <v>1</v>
      </c>
      <c r="P1884" s="8" t="s">
        <v>2918</v>
      </c>
      <c r="Q1884" s="9"/>
    </row>
    <row r="1885" spans="1:17" x14ac:dyDescent="0.25">
      <c r="A1885" s="17">
        <v>44758</v>
      </c>
      <c r="B1885" s="11" t="s">
        <v>1572</v>
      </c>
      <c r="C1885" s="11" t="s">
        <v>2920</v>
      </c>
      <c r="D1885" s="7">
        <v>2</v>
      </c>
      <c r="E1885" s="12">
        <f t="shared" si="87"/>
        <v>1000</v>
      </c>
      <c r="F1885" s="13">
        <f t="shared" si="88"/>
        <v>2000</v>
      </c>
      <c r="G1885" s="14">
        <f>Data_input!$F1885*IF(Data_input!$E1885&lt;3000,70%,60%)</f>
        <v>1400</v>
      </c>
      <c r="H1885" s="14">
        <f>Data_input!$F1885*10%</f>
        <v>200</v>
      </c>
      <c r="I1885" s="14">
        <f>Data_input!$F1885*10%</f>
        <v>200</v>
      </c>
      <c r="J1885" s="14">
        <f>SUM(Table1[[#This Row],[COGS]:[OPERATIONAL COST]])</f>
        <v>1800</v>
      </c>
      <c r="K1885" s="14">
        <f>Data_input!$F1885-Data_input!$G1885-Data_input!$H1885-Data_input!$I1885</f>
        <v>200</v>
      </c>
      <c r="L1885" s="8" t="s">
        <v>2943</v>
      </c>
      <c r="M1885" s="16" t="str">
        <f>TEXT(Table1[[#This Row],[DATE]],"mmm")</f>
        <v>Jul</v>
      </c>
      <c r="N1885" s="7">
        <f t="shared" si="89"/>
        <v>2022</v>
      </c>
      <c r="O1885" s="7">
        <f>IF(COUNTIF(B$4:$B1885,B1885)=1,1,0)</f>
        <v>1</v>
      </c>
      <c r="P1885" s="8" t="s">
        <v>2919</v>
      </c>
      <c r="Q1885" s="9"/>
    </row>
    <row r="1886" spans="1:17" x14ac:dyDescent="0.25">
      <c r="A1886" s="17">
        <v>44758</v>
      </c>
      <c r="B1886" s="11" t="s">
        <v>1572</v>
      </c>
      <c r="C1886" s="11" t="s">
        <v>2923</v>
      </c>
      <c r="D1886" s="7">
        <v>4</v>
      </c>
      <c r="E1886" s="12">
        <f t="shared" si="87"/>
        <v>2500</v>
      </c>
      <c r="F1886" s="13">
        <f t="shared" si="88"/>
        <v>10000</v>
      </c>
      <c r="G1886" s="14">
        <f>Data_input!$F1886*IF(Data_input!$E1886&lt;3000,70%,60%)</f>
        <v>7000</v>
      </c>
      <c r="H1886" s="14">
        <f>Data_input!$F1886*10%</f>
        <v>1000</v>
      </c>
      <c r="I1886" s="14">
        <f>Data_input!$F1886*10%</f>
        <v>1000</v>
      </c>
      <c r="J1886" s="14">
        <f>SUM(Table1[[#This Row],[COGS]:[OPERATIONAL COST]])</f>
        <v>9000</v>
      </c>
      <c r="K1886" s="14">
        <f>Data_input!$F1886-Data_input!$G1886-Data_input!$H1886-Data_input!$I1886</f>
        <v>1000</v>
      </c>
      <c r="L1886" s="15" t="s">
        <v>2943</v>
      </c>
      <c r="M1886" s="16" t="str">
        <f>TEXT(Table1[[#This Row],[DATE]],"mmm")</f>
        <v>Jul</v>
      </c>
      <c r="N1886" s="7">
        <f t="shared" si="89"/>
        <v>2022</v>
      </c>
      <c r="O1886" s="7">
        <f>IF(COUNTIF(B$4:$B1886,B1886)=1,1,0)</f>
        <v>0</v>
      </c>
      <c r="P1886" s="8" t="s">
        <v>2919</v>
      </c>
      <c r="Q1886" s="9"/>
    </row>
    <row r="1887" spans="1:17" x14ac:dyDescent="0.25">
      <c r="A1887" s="17">
        <v>44758</v>
      </c>
      <c r="B1887" s="11" t="s">
        <v>1572</v>
      </c>
      <c r="C1887" s="11" t="s">
        <v>2930</v>
      </c>
      <c r="D1887" s="7">
        <v>1</v>
      </c>
      <c r="E1887" s="12">
        <f t="shared" si="87"/>
        <v>4000</v>
      </c>
      <c r="F1887" s="13">
        <f t="shared" si="88"/>
        <v>4000</v>
      </c>
      <c r="G1887" s="14">
        <f>Data_input!$F1887*IF(Data_input!$E1887&lt;3000,70%,60%)</f>
        <v>2400</v>
      </c>
      <c r="H1887" s="14">
        <f>Data_input!$F1887*10%</f>
        <v>400</v>
      </c>
      <c r="I1887" s="14">
        <f>Data_input!$F1887*10%</f>
        <v>400</v>
      </c>
      <c r="J1887" s="14">
        <f>SUM(Table1[[#This Row],[COGS]:[OPERATIONAL COST]])</f>
        <v>3200</v>
      </c>
      <c r="K1887" s="14">
        <f>Data_input!$F1887-Data_input!$G1887-Data_input!$H1887-Data_input!$I1887</f>
        <v>800</v>
      </c>
      <c r="L1887" s="8" t="s">
        <v>2943</v>
      </c>
      <c r="M1887" s="16" t="str">
        <f>TEXT(Table1[[#This Row],[DATE]],"mmm")</f>
        <v>Jul</v>
      </c>
      <c r="N1887" s="7">
        <f t="shared" si="89"/>
        <v>2022</v>
      </c>
      <c r="O1887" s="7">
        <f>IF(COUNTIF(B$4:$B1887,B1887)=1,1,0)</f>
        <v>0</v>
      </c>
      <c r="P1887" s="8" t="s">
        <v>2919</v>
      </c>
      <c r="Q1887" s="9"/>
    </row>
    <row r="1888" spans="1:17" x14ac:dyDescent="0.25">
      <c r="A1888" s="17">
        <v>44759</v>
      </c>
      <c r="B1888" s="11" t="s">
        <v>1573</v>
      </c>
      <c r="C1888" s="11" t="s">
        <v>2924</v>
      </c>
      <c r="D1888" s="7">
        <v>1</v>
      </c>
      <c r="E1888" s="12">
        <f t="shared" si="87"/>
        <v>3500</v>
      </c>
      <c r="F1888" s="13">
        <f t="shared" si="88"/>
        <v>3500</v>
      </c>
      <c r="G1888" s="14">
        <f>Data_input!$F1888*IF(Data_input!$E1888&lt;3000,70%,60%)</f>
        <v>2100</v>
      </c>
      <c r="H1888" s="14">
        <f>Data_input!$F1888*10%</f>
        <v>350</v>
      </c>
      <c r="I1888" s="14">
        <f>Data_input!$F1888*10%</f>
        <v>350</v>
      </c>
      <c r="J1888" s="14">
        <f>SUM(Table1[[#This Row],[COGS]:[OPERATIONAL COST]])</f>
        <v>2800</v>
      </c>
      <c r="K1888" s="14">
        <f>Data_input!$F1888-Data_input!$G1888-Data_input!$H1888-Data_input!$I1888</f>
        <v>700</v>
      </c>
      <c r="L1888" s="15" t="s">
        <v>2947</v>
      </c>
      <c r="M1888" s="16" t="str">
        <f>TEXT(Table1[[#This Row],[DATE]],"mmm")</f>
        <v>Jul</v>
      </c>
      <c r="N1888" s="7">
        <f t="shared" si="89"/>
        <v>2022</v>
      </c>
      <c r="O1888" s="7">
        <f>IF(COUNTIF(B$4:$B1888,B1888)=1,1,0)</f>
        <v>1</v>
      </c>
      <c r="P1888" s="8" t="s">
        <v>2919</v>
      </c>
      <c r="Q1888" s="9"/>
    </row>
    <row r="1889" spans="1:17" x14ac:dyDescent="0.25">
      <c r="A1889" s="17">
        <v>44759</v>
      </c>
      <c r="B1889" s="11" t="s">
        <v>1574</v>
      </c>
      <c r="C1889" s="11" t="s">
        <v>2925</v>
      </c>
      <c r="D1889" s="7">
        <v>3</v>
      </c>
      <c r="E1889" s="12">
        <f t="shared" si="87"/>
        <v>1200</v>
      </c>
      <c r="F1889" s="13">
        <f t="shared" si="88"/>
        <v>3600</v>
      </c>
      <c r="G1889" s="14">
        <f>Data_input!$F1889*IF(Data_input!$E1889&lt;3000,70%,60%)</f>
        <v>2520</v>
      </c>
      <c r="H1889" s="14">
        <f>Data_input!$F1889*10%</f>
        <v>360</v>
      </c>
      <c r="I1889" s="14">
        <f>Data_input!$F1889*10%</f>
        <v>360</v>
      </c>
      <c r="J1889" s="14">
        <f>SUM(Table1[[#This Row],[COGS]:[OPERATIONAL COST]])</f>
        <v>3240</v>
      </c>
      <c r="K1889" s="14">
        <f>Data_input!$F1889-Data_input!$G1889-Data_input!$H1889-Data_input!$I1889</f>
        <v>360</v>
      </c>
      <c r="L1889" s="8" t="s">
        <v>2945</v>
      </c>
      <c r="M1889" s="16" t="str">
        <f>TEXT(Table1[[#This Row],[DATE]],"mmm")</f>
        <v>Jul</v>
      </c>
      <c r="N1889" s="7">
        <f t="shared" si="89"/>
        <v>2022</v>
      </c>
      <c r="O1889" s="7">
        <f>IF(COUNTIF(B$4:$B1889,B1889)=1,1,0)</f>
        <v>1</v>
      </c>
      <c r="P1889" s="8" t="s">
        <v>2919</v>
      </c>
      <c r="Q1889" s="9"/>
    </row>
    <row r="1890" spans="1:17" x14ac:dyDescent="0.25">
      <c r="A1890" s="17">
        <v>44759</v>
      </c>
      <c r="B1890" s="11" t="s">
        <v>1575</v>
      </c>
      <c r="C1890" s="11" t="s">
        <v>2926</v>
      </c>
      <c r="D1890" s="7">
        <v>2</v>
      </c>
      <c r="E1890" s="12">
        <f t="shared" si="87"/>
        <v>450</v>
      </c>
      <c r="F1890" s="13">
        <f t="shared" si="88"/>
        <v>900</v>
      </c>
      <c r="G1890" s="14">
        <f>Data_input!$F1890*IF(Data_input!$E1890&lt;3000,70%,60%)</f>
        <v>630</v>
      </c>
      <c r="H1890" s="14">
        <f>Data_input!$F1890*10%</f>
        <v>90</v>
      </c>
      <c r="I1890" s="14">
        <f>Data_input!$F1890*10%</f>
        <v>90</v>
      </c>
      <c r="J1890" s="14">
        <f>SUM(Table1[[#This Row],[COGS]:[OPERATIONAL COST]])</f>
        <v>810</v>
      </c>
      <c r="K1890" s="14">
        <f>Data_input!$F1890-Data_input!$G1890-Data_input!$H1890-Data_input!$I1890</f>
        <v>90</v>
      </c>
      <c r="L1890" s="15" t="s">
        <v>2943</v>
      </c>
      <c r="M1890" s="16" t="str">
        <f>TEXT(Table1[[#This Row],[DATE]],"mmm")</f>
        <v>Jul</v>
      </c>
      <c r="N1890" s="7">
        <f t="shared" si="89"/>
        <v>2022</v>
      </c>
      <c r="O1890" s="7">
        <f>IF(COUNTIF(B$4:$B1890,B1890)=1,1,0)</f>
        <v>1</v>
      </c>
      <c r="P1890" s="8" t="s">
        <v>2918</v>
      </c>
      <c r="Q1890" s="9"/>
    </row>
    <row r="1891" spans="1:17" x14ac:dyDescent="0.25">
      <c r="A1891" s="17">
        <v>44759</v>
      </c>
      <c r="B1891" s="11" t="s">
        <v>1576</v>
      </c>
      <c r="C1891" s="11" t="s">
        <v>2920</v>
      </c>
      <c r="D1891" s="7">
        <v>3</v>
      </c>
      <c r="E1891" s="12">
        <f t="shared" si="87"/>
        <v>1000</v>
      </c>
      <c r="F1891" s="13">
        <f t="shared" si="88"/>
        <v>3000</v>
      </c>
      <c r="G1891" s="14">
        <f>Data_input!$F1891*IF(Data_input!$E1891&lt;3000,70%,60%)</f>
        <v>2100</v>
      </c>
      <c r="H1891" s="14">
        <f>Data_input!$F1891*10%</f>
        <v>300</v>
      </c>
      <c r="I1891" s="14">
        <f>Data_input!$F1891*10%</f>
        <v>300</v>
      </c>
      <c r="J1891" s="14">
        <f>SUM(Table1[[#This Row],[COGS]:[OPERATIONAL COST]])</f>
        <v>2700</v>
      </c>
      <c r="K1891" s="14">
        <f>Data_input!$F1891-Data_input!$G1891-Data_input!$H1891-Data_input!$I1891</f>
        <v>300</v>
      </c>
      <c r="L1891" s="8" t="s">
        <v>2948</v>
      </c>
      <c r="M1891" s="16" t="str">
        <f>TEXT(Table1[[#This Row],[DATE]],"mmm")</f>
        <v>Jul</v>
      </c>
      <c r="N1891" s="7">
        <f t="shared" si="89"/>
        <v>2022</v>
      </c>
      <c r="O1891" s="7">
        <f>IF(COUNTIF(B$4:$B1891,B1891)=1,1,0)</f>
        <v>1</v>
      </c>
      <c r="P1891" s="8" t="s">
        <v>2919</v>
      </c>
      <c r="Q1891" s="9"/>
    </row>
    <row r="1892" spans="1:17" x14ac:dyDescent="0.25">
      <c r="A1892" s="17">
        <v>44759</v>
      </c>
      <c r="B1892" s="11" t="s">
        <v>1577</v>
      </c>
      <c r="C1892" s="11" t="s">
        <v>2930</v>
      </c>
      <c r="D1892" s="7">
        <v>1</v>
      </c>
      <c r="E1892" s="12">
        <f t="shared" si="87"/>
        <v>4000</v>
      </c>
      <c r="F1892" s="13">
        <f t="shared" si="88"/>
        <v>4000</v>
      </c>
      <c r="G1892" s="14">
        <f>Data_input!$F1892*IF(Data_input!$E1892&lt;3000,70%,60%)</f>
        <v>2400</v>
      </c>
      <c r="H1892" s="14">
        <f>Data_input!$F1892*10%</f>
        <v>400</v>
      </c>
      <c r="I1892" s="14">
        <f>Data_input!$F1892*10%</f>
        <v>400</v>
      </c>
      <c r="J1892" s="14">
        <f>SUM(Table1[[#This Row],[COGS]:[OPERATIONAL COST]])</f>
        <v>3200</v>
      </c>
      <c r="K1892" s="14">
        <f>Data_input!$F1892-Data_input!$G1892-Data_input!$H1892-Data_input!$I1892</f>
        <v>800</v>
      </c>
      <c r="L1892" s="15" t="s">
        <v>2944</v>
      </c>
      <c r="M1892" s="16" t="str">
        <f>TEXT(Table1[[#This Row],[DATE]],"mmm")</f>
        <v>Jul</v>
      </c>
      <c r="N1892" s="7">
        <f t="shared" si="89"/>
        <v>2022</v>
      </c>
      <c r="O1892" s="7">
        <f>IF(COUNTIF(B$4:$B1892,B1892)=1,1,0)</f>
        <v>1</v>
      </c>
      <c r="P1892" s="8" t="s">
        <v>2918</v>
      </c>
      <c r="Q1892" s="9"/>
    </row>
    <row r="1893" spans="1:17" x14ac:dyDescent="0.25">
      <c r="A1893" s="17">
        <v>44759</v>
      </c>
      <c r="B1893" s="11" t="s">
        <v>1578</v>
      </c>
      <c r="C1893" s="11" t="s">
        <v>2923</v>
      </c>
      <c r="D1893" s="7">
        <v>6</v>
      </c>
      <c r="E1893" s="12">
        <f t="shared" si="87"/>
        <v>2500</v>
      </c>
      <c r="F1893" s="13">
        <f t="shared" si="88"/>
        <v>15000</v>
      </c>
      <c r="G1893" s="14">
        <f>Data_input!$F1893*IF(Data_input!$E1893&lt;3000,70%,60%)</f>
        <v>10500</v>
      </c>
      <c r="H1893" s="14">
        <f>Data_input!$F1893*10%</f>
        <v>1500</v>
      </c>
      <c r="I1893" s="14">
        <f>Data_input!$F1893*10%</f>
        <v>1500</v>
      </c>
      <c r="J1893" s="14">
        <f>SUM(Table1[[#This Row],[COGS]:[OPERATIONAL COST]])</f>
        <v>13500</v>
      </c>
      <c r="K1893" s="14">
        <f>Data_input!$F1893-Data_input!$G1893-Data_input!$H1893-Data_input!$I1893</f>
        <v>1500</v>
      </c>
      <c r="L1893" s="8" t="s">
        <v>2946</v>
      </c>
      <c r="M1893" s="16" t="str">
        <f>TEXT(Table1[[#This Row],[DATE]],"mmm")</f>
        <v>Jul</v>
      </c>
      <c r="N1893" s="7">
        <f t="shared" si="89"/>
        <v>2022</v>
      </c>
      <c r="O1893" s="7">
        <f>IF(COUNTIF(B$4:$B1893,B1893)=1,1,0)</f>
        <v>1</v>
      </c>
      <c r="P1893" s="8" t="s">
        <v>2919</v>
      </c>
      <c r="Q1893" s="9"/>
    </row>
    <row r="1894" spans="1:17" x14ac:dyDescent="0.25">
      <c r="A1894" s="17">
        <v>44759</v>
      </c>
      <c r="B1894" s="11" t="s">
        <v>1579</v>
      </c>
      <c r="C1894" s="11" t="s">
        <v>2924</v>
      </c>
      <c r="D1894" s="7">
        <v>8</v>
      </c>
      <c r="E1894" s="12">
        <f t="shared" si="87"/>
        <v>3500</v>
      </c>
      <c r="F1894" s="13">
        <f t="shared" si="88"/>
        <v>28000</v>
      </c>
      <c r="G1894" s="14">
        <f>Data_input!$F1894*IF(Data_input!$E1894&lt;3000,70%,60%)</f>
        <v>16800</v>
      </c>
      <c r="H1894" s="14">
        <f>Data_input!$F1894*10%</f>
        <v>2800</v>
      </c>
      <c r="I1894" s="14">
        <f>Data_input!$F1894*10%</f>
        <v>2800</v>
      </c>
      <c r="J1894" s="14">
        <f>SUM(Table1[[#This Row],[COGS]:[OPERATIONAL COST]])</f>
        <v>22400</v>
      </c>
      <c r="K1894" s="14">
        <f>Data_input!$F1894-Data_input!$G1894-Data_input!$H1894-Data_input!$I1894</f>
        <v>5600</v>
      </c>
      <c r="L1894" s="15" t="s">
        <v>2947</v>
      </c>
      <c r="M1894" s="16" t="str">
        <f>TEXT(Table1[[#This Row],[DATE]],"mmm")</f>
        <v>Jul</v>
      </c>
      <c r="N1894" s="7">
        <f t="shared" si="89"/>
        <v>2022</v>
      </c>
      <c r="O1894" s="7">
        <f>IF(COUNTIF(B$4:$B1894,B1894)=1,1,0)</f>
        <v>1</v>
      </c>
      <c r="P1894" s="8" t="s">
        <v>2918</v>
      </c>
      <c r="Q1894" s="9"/>
    </row>
    <row r="1895" spans="1:17" x14ac:dyDescent="0.25">
      <c r="A1895" s="17">
        <v>44759</v>
      </c>
      <c r="B1895" s="11" t="s">
        <v>1580</v>
      </c>
      <c r="C1895" s="11" t="s">
        <v>2928</v>
      </c>
      <c r="D1895" s="7">
        <v>9</v>
      </c>
      <c r="E1895" s="12">
        <f t="shared" si="87"/>
        <v>1000</v>
      </c>
      <c r="F1895" s="13">
        <f t="shared" si="88"/>
        <v>9000</v>
      </c>
      <c r="G1895" s="14">
        <f>Data_input!$F1895*IF(Data_input!$E1895&lt;3000,70%,60%)</f>
        <v>6300</v>
      </c>
      <c r="H1895" s="14">
        <f>Data_input!$F1895*10%</f>
        <v>900</v>
      </c>
      <c r="I1895" s="14">
        <f>Data_input!$F1895*10%</f>
        <v>900</v>
      </c>
      <c r="J1895" s="14">
        <f>SUM(Table1[[#This Row],[COGS]:[OPERATIONAL COST]])</f>
        <v>8100</v>
      </c>
      <c r="K1895" s="14">
        <f>Data_input!$F1895-Data_input!$G1895-Data_input!$H1895-Data_input!$I1895</f>
        <v>900</v>
      </c>
      <c r="L1895" s="8" t="s">
        <v>2946</v>
      </c>
      <c r="M1895" s="16" t="str">
        <f>TEXT(Table1[[#This Row],[DATE]],"mmm")</f>
        <v>Jul</v>
      </c>
      <c r="N1895" s="7">
        <f t="shared" si="89"/>
        <v>2022</v>
      </c>
      <c r="O1895" s="7">
        <f>IF(COUNTIF(B$4:$B1895,B1895)=1,1,0)</f>
        <v>1</v>
      </c>
      <c r="P1895" s="8" t="s">
        <v>2919</v>
      </c>
      <c r="Q1895" s="9"/>
    </row>
    <row r="1896" spans="1:17" x14ac:dyDescent="0.25">
      <c r="A1896" s="17">
        <v>44760</v>
      </c>
      <c r="B1896" s="11" t="s">
        <v>1581</v>
      </c>
      <c r="C1896" s="11" t="s">
        <v>2926</v>
      </c>
      <c r="D1896" s="7">
        <v>10</v>
      </c>
      <c r="E1896" s="12">
        <f t="shared" si="87"/>
        <v>450</v>
      </c>
      <c r="F1896" s="13">
        <f t="shared" si="88"/>
        <v>4500</v>
      </c>
      <c r="G1896" s="14">
        <f>Data_input!$F1896*IF(Data_input!$E1896&lt;3000,70%,60%)</f>
        <v>3150</v>
      </c>
      <c r="H1896" s="14">
        <f>Data_input!$F1896*10%</f>
        <v>450</v>
      </c>
      <c r="I1896" s="14">
        <f>Data_input!$F1896*10%</f>
        <v>450</v>
      </c>
      <c r="J1896" s="14">
        <f>SUM(Table1[[#This Row],[COGS]:[OPERATIONAL COST]])</f>
        <v>4050</v>
      </c>
      <c r="K1896" s="14">
        <f>Data_input!$F1896-Data_input!$G1896-Data_input!$H1896-Data_input!$I1896</f>
        <v>450</v>
      </c>
      <c r="L1896" s="15" t="s">
        <v>2947</v>
      </c>
      <c r="M1896" s="16" t="str">
        <f>TEXT(Table1[[#This Row],[DATE]],"mmm")</f>
        <v>Jul</v>
      </c>
      <c r="N1896" s="7">
        <f t="shared" si="89"/>
        <v>2022</v>
      </c>
      <c r="O1896" s="7">
        <f>IF(COUNTIF(B$4:$B1896,B1896)=1,1,0)</f>
        <v>1</v>
      </c>
      <c r="P1896" s="8" t="s">
        <v>2919</v>
      </c>
      <c r="Q1896" s="9"/>
    </row>
    <row r="1897" spans="1:17" x14ac:dyDescent="0.25">
      <c r="A1897" s="17">
        <v>44760</v>
      </c>
      <c r="B1897" s="11" t="s">
        <v>1582</v>
      </c>
      <c r="C1897" s="11" t="s">
        <v>2927</v>
      </c>
      <c r="D1897" s="7">
        <v>12</v>
      </c>
      <c r="E1897" s="12">
        <f t="shared" si="87"/>
        <v>500</v>
      </c>
      <c r="F1897" s="13">
        <f t="shared" si="88"/>
        <v>6000</v>
      </c>
      <c r="G1897" s="14">
        <f>Data_input!$F1897*IF(Data_input!$E1897&lt;3000,70%,60%)</f>
        <v>4200</v>
      </c>
      <c r="H1897" s="14">
        <f>Data_input!$F1897*10%</f>
        <v>600</v>
      </c>
      <c r="I1897" s="14">
        <f>Data_input!$F1897*10%</f>
        <v>600</v>
      </c>
      <c r="J1897" s="14">
        <f>SUM(Table1[[#This Row],[COGS]:[OPERATIONAL COST]])</f>
        <v>5400</v>
      </c>
      <c r="K1897" s="14">
        <f>Data_input!$F1897-Data_input!$G1897-Data_input!$H1897-Data_input!$I1897</f>
        <v>600</v>
      </c>
      <c r="L1897" s="8" t="s">
        <v>2945</v>
      </c>
      <c r="M1897" s="16" t="str">
        <f>TEXT(Table1[[#This Row],[DATE]],"mmm")</f>
        <v>Jul</v>
      </c>
      <c r="N1897" s="7">
        <f t="shared" si="89"/>
        <v>2022</v>
      </c>
      <c r="O1897" s="7">
        <f>IF(COUNTIF(B$4:$B1897,B1897)=1,1,0)</f>
        <v>1</v>
      </c>
      <c r="P1897" s="8" t="s">
        <v>2919</v>
      </c>
      <c r="Q1897" s="9"/>
    </row>
    <row r="1898" spans="1:17" x14ac:dyDescent="0.25">
      <c r="A1898" s="17">
        <v>44760</v>
      </c>
      <c r="B1898" s="11" t="s">
        <v>1583</v>
      </c>
      <c r="C1898" s="11" t="s">
        <v>2927</v>
      </c>
      <c r="D1898" s="7">
        <v>10</v>
      </c>
      <c r="E1898" s="12">
        <f t="shared" si="87"/>
        <v>500</v>
      </c>
      <c r="F1898" s="13">
        <f t="shared" si="88"/>
        <v>5000</v>
      </c>
      <c r="G1898" s="14">
        <f>Data_input!$F1898*IF(Data_input!$E1898&lt;3000,70%,60%)</f>
        <v>3500</v>
      </c>
      <c r="H1898" s="14">
        <f>Data_input!$F1898*10%</f>
        <v>500</v>
      </c>
      <c r="I1898" s="14">
        <f>Data_input!$F1898*10%</f>
        <v>500</v>
      </c>
      <c r="J1898" s="14">
        <f>SUM(Table1[[#This Row],[COGS]:[OPERATIONAL COST]])</f>
        <v>4500</v>
      </c>
      <c r="K1898" s="14">
        <f>Data_input!$F1898-Data_input!$G1898-Data_input!$H1898-Data_input!$I1898</f>
        <v>500</v>
      </c>
      <c r="L1898" s="15" t="s">
        <v>2943</v>
      </c>
      <c r="M1898" s="16" t="str">
        <f>TEXT(Table1[[#This Row],[DATE]],"mmm")</f>
        <v>Jul</v>
      </c>
      <c r="N1898" s="7">
        <f t="shared" si="89"/>
        <v>2022</v>
      </c>
      <c r="O1898" s="7">
        <f>IF(COUNTIF(B$4:$B1898,B1898)=1,1,0)</f>
        <v>1</v>
      </c>
      <c r="P1898" s="8" t="s">
        <v>2919</v>
      </c>
      <c r="Q1898" s="9"/>
    </row>
    <row r="1899" spans="1:17" x14ac:dyDescent="0.25">
      <c r="A1899" s="17">
        <v>44760</v>
      </c>
      <c r="B1899" s="11" t="s">
        <v>1584</v>
      </c>
      <c r="C1899" s="11" t="s">
        <v>2920</v>
      </c>
      <c r="D1899" s="7">
        <v>16</v>
      </c>
      <c r="E1899" s="12">
        <f t="shared" si="87"/>
        <v>1000</v>
      </c>
      <c r="F1899" s="13">
        <f t="shared" si="88"/>
        <v>16000</v>
      </c>
      <c r="G1899" s="14">
        <f>Data_input!$F1899*IF(Data_input!$E1899&lt;3000,70%,60%)</f>
        <v>11200</v>
      </c>
      <c r="H1899" s="14">
        <f>Data_input!$F1899*10%</f>
        <v>1600</v>
      </c>
      <c r="I1899" s="14">
        <f>Data_input!$F1899*10%</f>
        <v>1600</v>
      </c>
      <c r="J1899" s="14">
        <f>SUM(Table1[[#This Row],[COGS]:[OPERATIONAL COST]])</f>
        <v>14400</v>
      </c>
      <c r="K1899" s="14">
        <f>Data_input!$F1899-Data_input!$G1899-Data_input!$H1899-Data_input!$I1899</f>
        <v>1600</v>
      </c>
      <c r="L1899" s="8" t="s">
        <v>2948</v>
      </c>
      <c r="M1899" s="16" t="str">
        <f>TEXT(Table1[[#This Row],[DATE]],"mmm")</f>
        <v>Jul</v>
      </c>
      <c r="N1899" s="7">
        <f t="shared" si="89"/>
        <v>2022</v>
      </c>
      <c r="O1899" s="7">
        <f>IF(COUNTIF(B$4:$B1899,B1899)=1,1,0)</f>
        <v>1</v>
      </c>
      <c r="P1899" s="8" t="s">
        <v>2918</v>
      </c>
      <c r="Q1899" s="9"/>
    </row>
    <row r="1900" spans="1:17" x14ac:dyDescent="0.25">
      <c r="A1900" s="17">
        <v>44760</v>
      </c>
      <c r="B1900" s="11" t="s">
        <v>1585</v>
      </c>
      <c r="C1900" s="11" t="s">
        <v>2924</v>
      </c>
      <c r="D1900" s="7">
        <v>1</v>
      </c>
      <c r="E1900" s="12">
        <f t="shared" si="87"/>
        <v>3500</v>
      </c>
      <c r="F1900" s="13">
        <f t="shared" si="88"/>
        <v>3500</v>
      </c>
      <c r="G1900" s="14">
        <f>Data_input!$F1900*IF(Data_input!$E1900&lt;3000,70%,60%)</f>
        <v>2100</v>
      </c>
      <c r="H1900" s="14">
        <f>Data_input!$F1900*10%</f>
        <v>350</v>
      </c>
      <c r="I1900" s="14">
        <f>Data_input!$F1900*10%</f>
        <v>350</v>
      </c>
      <c r="J1900" s="14">
        <f>SUM(Table1[[#This Row],[COGS]:[OPERATIONAL COST]])</f>
        <v>2800</v>
      </c>
      <c r="K1900" s="14">
        <f>Data_input!$F1900-Data_input!$G1900-Data_input!$H1900-Data_input!$I1900</f>
        <v>700</v>
      </c>
      <c r="L1900" s="15" t="s">
        <v>2944</v>
      </c>
      <c r="M1900" s="16" t="str">
        <f>TEXT(Table1[[#This Row],[DATE]],"mmm")</f>
        <v>Jul</v>
      </c>
      <c r="N1900" s="7">
        <f t="shared" si="89"/>
        <v>2022</v>
      </c>
      <c r="O1900" s="7">
        <f>IF(COUNTIF(B$4:$B1900,B1900)=1,1,0)</f>
        <v>1</v>
      </c>
      <c r="P1900" s="8" t="s">
        <v>2919</v>
      </c>
      <c r="Q1900" s="9"/>
    </row>
    <row r="1901" spans="1:17" x14ac:dyDescent="0.25">
      <c r="A1901" s="17">
        <v>44760</v>
      </c>
      <c r="B1901" s="11" t="s">
        <v>1586</v>
      </c>
      <c r="C1901" s="11" t="s">
        <v>2923</v>
      </c>
      <c r="D1901" s="7">
        <v>1</v>
      </c>
      <c r="E1901" s="12">
        <f t="shared" si="87"/>
        <v>2500</v>
      </c>
      <c r="F1901" s="13">
        <f t="shared" si="88"/>
        <v>2500</v>
      </c>
      <c r="G1901" s="14">
        <f>Data_input!$F1901*IF(Data_input!$E1901&lt;3000,70%,60%)</f>
        <v>1750</v>
      </c>
      <c r="H1901" s="14">
        <f>Data_input!$F1901*10%</f>
        <v>250</v>
      </c>
      <c r="I1901" s="14">
        <f>Data_input!$F1901*10%</f>
        <v>250</v>
      </c>
      <c r="J1901" s="14">
        <f>SUM(Table1[[#This Row],[COGS]:[OPERATIONAL COST]])</f>
        <v>2250</v>
      </c>
      <c r="K1901" s="14">
        <f>Data_input!$F1901-Data_input!$G1901-Data_input!$H1901-Data_input!$I1901</f>
        <v>250</v>
      </c>
      <c r="L1901" s="8" t="s">
        <v>2943</v>
      </c>
      <c r="M1901" s="16" t="str">
        <f>TEXT(Table1[[#This Row],[DATE]],"mmm")</f>
        <v>Jul</v>
      </c>
      <c r="N1901" s="7">
        <f t="shared" si="89"/>
        <v>2022</v>
      </c>
      <c r="O1901" s="7">
        <f>IF(COUNTIF(B$4:$B1901,B1901)=1,1,0)</f>
        <v>1</v>
      </c>
      <c r="P1901" s="8" t="s">
        <v>2919</v>
      </c>
      <c r="Q1901" s="9"/>
    </row>
    <row r="1902" spans="1:17" x14ac:dyDescent="0.25">
      <c r="A1902" s="17">
        <v>44760</v>
      </c>
      <c r="B1902" s="11" t="s">
        <v>1587</v>
      </c>
      <c r="C1902" s="11" t="s">
        <v>2929</v>
      </c>
      <c r="D1902" s="7">
        <v>2</v>
      </c>
      <c r="E1902" s="12">
        <f t="shared" si="87"/>
        <v>3200</v>
      </c>
      <c r="F1902" s="13">
        <f t="shared" si="88"/>
        <v>6400</v>
      </c>
      <c r="G1902" s="14">
        <f>Data_input!$F1902*IF(Data_input!$E1902&lt;3000,70%,60%)</f>
        <v>3840</v>
      </c>
      <c r="H1902" s="14">
        <f>Data_input!$F1902*10%</f>
        <v>640</v>
      </c>
      <c r="I1902" s="14">
        <f>Data_input!$F1902*10%</f>
        <v>640</v>
      </c>
      <c r="J1902" s="14">
        <f>SUM(Table1[[#This Row],[COGS]:[OPERATIONAL COST]])</f>
        <v>5120</v>
      </c>
      <c r="K1902" s="14">
        <f>Data_input!$F1902-Data_input!$G1902-Data_input!$H1902-Data_input!$I1902</f>
        <v>1280</v>
      </c>
      <c r="L1902" s="15" t="s">
        <v>2948</v>
      </c>
      <c r="M1902" s="16" t="str">
        <f>TEXT(Table1[[#This Row],[DATE]],"mmm")</f>
        <v>Jul</v>
      </c>
      <c r="N1902" s="7">
        <f t="shared" si="89"/>
        <v>2022</v>
      </c>
      <c r="O1902" s="7">
        <f>IF(COUNTIF(B$4:$B1902,B1902)=1,1,0)</f>
        <v>1</v>
      </c>
      <c r="P1902" s="8" t="s">
        <v>2918</v>
      </c>
      <c r="Q1902" s="9"/>
    </row>
    <row r="1903" spans="1:17" x14ac:dyDescent="0.25">
      <c r="A1903" s="17">
        <v>44760</v>
      </c>
      <c r="B1903" s="11" t="s">
        <v>1588</v>
      </c>
      <c r="C1903" s="11" t="s">
        <v>2929</v>
      </c>
      <c r="D1903" s="7">
        <v>5</v>
      </c>
      <c r="E1903" s="12">
        <f t="shared" si="87"/>
        <v>3200</v>
      </c>
      <c r="F1903" s="13">
        <f t="shared" si="88"/>
        <v>16000</v>
      </c>
      <c r="G1903" s="14">
        <f>Data_input!$F1903*IF(Data_input!$E1903&lt;3000,70%,60%)</f>
        <v>9600</v>
      </c>
      <c r="H1903" s="14">
        <f>Data_input!$F1903*10%</f>
        <v>1600</v>
      </c>
      <c r="I1903" s="14">
        <f>Data_input!$F1903*10%</f>
        <v>1600</v>
      </c>
      <c r="J1903" s="14">
        <f>SUM(Table1[[#This Row],[COGS]:[OPERATIONAL COST]])</f>
        <v>12800</v>
      </c>
      <c r="K1903" s="14">
        <f>Data_input!$F1903-Data_input!$G1903-Data_input!$H1903-Data_input!$I1903</f>
        <v>3200</v>
      </c>
      <c r="L1903" s="8" t="s">
        <v>2944</v>
      </c>
      <c r="M1903" s="16" t="str">
        <f>TEXT(Table1[[#This Row],[DATE]],"mmm")</f>
        <v>Jul</v>
      </c>
      <c r="N1903" s="7">
        <f t="shared" si="89"/>
        <v>2022</v>
      </c>
      <c r="O1903" s="7">
        <f>IF(COUNTIF(B$4:$B1903,B1903)=1,1,0)</f>
        <v>1</v>
      </c>
      <c r="P1903" s="8" t="s">
        <v>2919</v>
      </c>
      <c r="Q1903" s="9"/>
    </row>
    <row r="1904" spans="1:17" x14ac:dyDescent="0.25">
      <c r="A1904" s="17">
        <v>44760</v>
      </c>
      <c r="B1904" s="11" t="s">
        <v>1588</v>
      </c>
      <c r="C1904" s="11" t="s">
        <v>2924</v>
      </c>
      <c r="D1904" s="7">
        <v>7</v>
      </c>
      <c r="E1904" s="12">
        <f t="shared" si="87"/>
        <v>3500</v>
      </c>
      <c r="F1904" s="13">
        <f t="shared" si="88"/>
        <v>24500</v>
      </c>
      <c r="G1904" s="14">
        <f>Data_input!$F1904*IF(Data_input!$E1904&lt;3000,70%,60%)</f>
        <v>14700</v>
      </c>
      <c r="H1904" s="14">
        <f>Data_input!$F1904*10%</f>
        <v>2450</v>
      </c>
      <c r="I1904" s="14">
        <f>Data_input!$F1904*10%</f>
        <v>2450</v>
      </c>
      <c r="J1904" s="14">
        <f>SUM(Table1[[#This Row],[COGS]:[OPERATIONAL COST]])</f>
        <v>19600</v>
      </c>
      <c r="K1904" s="14">
        <f>Data_input!$F1904-Data_input!$G1904-Data_input!$H1904-Data_input!$I1904</f>
        <v>4900</v>
      </c>
      <c r="L1904" s="15" t="s">
        <v>2944</v>
      </c>
      <c r="M1904" s="16" t="str">
        <f>TEXT(Table1[[#This Row],[DATE]],"mmm")</f>
        <v>Jul</v>
      </c>
      <c r="N1904" s="7">
        <f t="shared" si="89"/>
        <v>2022</v>
      </c>
      <c r="O1904" s="7">
        <f>IF(COUNTIF(B$4:$B1904,B1904)=1,1,0)</f>
        <v>0</v>
      </c>
      <c r="P1904" s="8" t="s">
        <v>2919</v>
      </c>
      <c r="Q1904" s="9"/>
    </row>
    <row r="1905" spans="1:17" x14ac:dyDescent="0.25">
      <c r="A1905" s="17">
        <v>44760</v>
      </c>
      <c r="B1905" s="11" t="s">
        <v>1588</v>
      </c>
      <c r="C1905" s="11" t="s">
        <v>2927</v>
      </c>
      <c r="D1905" s="7">
        <v>8</v>
      </c>
      <c r="E1905" s="12">
        <f t="shared" si="87"/>
        <v>500</v>
      </c>
      <c r="F1905" s="13">
        <f t="shared" si="88"/>
        <v>4000</v>
      </c>
      <c r="G1905" s="14">
        <f>Data_input!$F1905*IF(Data_input!$E1905&lt;3000,70%,60%)</f>
        <v>2800</v>
      </c>
      <c r="H1905" s="14">
        <f>Data_input!$F1905*10%</f>
        <v>400</v>
      </c>
      <c r="I1905" s="14">
        <f>Data_input!$F1905*10%</f>
        <v>400</v>
      </c>
      <c r="J1905" s="14">
        <f>SUM(Table1[[#This Row],[COGS]:[OPERATIONAL COST]])</f>
        <v>3600</v>
      </c>
      <c r="K1905" s="14">
        <f>Data_input!$F1905-Data_input!$G1905-Data_input!$H1905-Data_input!$I1905</f>
        <v>400</v>
      </c>
      <c r="L1905" s="8" t="s">
        <v>2944</v>
      </c>
      <c r="M1905" s="16" t="str">
        <f>TEXT(Table1[[#This Row],[DATE]],"mmm")</f>
        <v>Jul</v>
      </c>
      <c r="N1905" s="7">
        <f t="shared" si="89"/>
        <v>2022</v>
      </c>
      <c r="O1905" s="7">
        <f>IF(COUNTIF(B$4:$B1905,B1905)=1,1,0)</f>
        <v>0</v>
      </c>
      <c r="P1905" s="8" t="s">
        <v>2919</v>
      </c>
      <c r="Q1905" s="9"/>
    </row>
    <row r="1906" spans="1:17" x14ac:dyDescent="0.25">
      <c r="A1906" s="17">
        <v>44760</v>
      </c>
      <c r="B1906" s="11" t="s">
        <v>1588</v>
      </c>
      <c r="C1906" s="11" t="s">
        <v>2923</v>
      </c>
      <c r="D1906" s="7">
        <v>1</v>
      </c>
      <c r="E1906" s="12">
        <f t="shared" si="87"/>
        <v>2500</v>
      </c>
      <c r="F1906" s="13">
        <f t="shared" si="88"/>
        <v>2500</v>
      </c>
      <c r="G1906" s="14">
        <f>Data_input!$F1906*IF(Data_input!$E1906&lt;3000,70%,60%)</f>
        <v>1750</v>
      </c>
      <c r="H1906" s="14">
        <f>Data_input!$F1906*10%</f>
        <v>250</v>
      </c>
      <c r="I1906" s="14">
        <f>Data_input!$F1906*10%</f>
        <v>250</v>
      </c>
      <c r="J1906" s="14">
        <f>SUM(Table1[[#This Row],[COGS]:[OPERATIONAL COST]])</f>
        <v>2250</v>
      </c>
      <c r="K1906" s="14">
        <f>Data_input!$F1906-Data_input!$G1906-Data_input!$H1906-Data_input!$I1906</f>
        <v>250</v>
      </c>
      <c r="L1906" s="15" t="s">
        <v>2944</v>
      </c>
      <c r="M1906" s="16" t="str">
        <f>TEXT(Table1[[#This Row],[DATE]],"mmm")</f>
        <v>Jul</v>
      </c>
      <c r="N1906" s="7">
        <f t="shared" si="89"/>
        <v>2022</v>
      </c>
      <c r="O1906" s="7">
        <f>IF(COUNTIF(B$4:$B1906,B1906)=1,1,0)</f>
        <v>0</v>
      </c>
      <c r="P1906" s="8" t="s">
        <v>2919</v>
      </c>
      <c r="Q1906" s="9"/>
    </row>
    <row r="1907" spans="1:17" x14ac:dyDescent="0.25">
      <c r="A1907" s="17">
        <v>44760</v>
      </c>
      <c r="B1907" s="11" t="s">
        <v>1588</v>
      </c>
      <c r="C1907" s="11" t="s">
        <v>2925</v>
      </c>
      <c r="D1907" s="7">
        <v>1</v>
      </c>
      <c r="E1907" s="12">
        <f t="shared" si="87"/>
        <v>1200</v>
      </c>
      <c r="F1907" s="13">
        <f t="shared" si="88"/>
        <v>1200</v>
      </c>
      <c r="G1907" s="14">
        <f>Data_input!$F1907*IF(Data_input!$E1907&lt;3000,70%,60%)</f>
        <v>840</v>
      </c>
      <c r="H1907" s="14">
        <f>Data_input!$F1907*10%</f>
        <v>120</v>
      </c>
      <c r="I1907" s="14">
        <f>Data_input!$F1907*10%</f>
        <v>120</v>
      </c>
      <c r="J1907" s="14">
        <f>SUM(Table1[[#This Row],[COGS]:[OPERATIONAL COST]])</f>
        <v>1080</v>
      </c>
      <c r="K1907" s="14">
        <f>Data_input!$F1907-Data_input!$G1907-Data_input!$H1907-Data_input!$I1907</f>
        <v>120</v>
      </c>
      <c r="L1907" s="8" t="s">
        <v>2944</v>
      </c>
      <c r="M1907" s="16" t="str">
        <f>TEXT(Table1[[#This Row],[DATE]],"mmm")</f>
        <v>Jul</v>
      </c>
      <c r="N1907" s="7">
        <f t="shared" si="89"/>
        <v>2022</v>
      </c>
      <c r="O1907" s="7">
        <f>IF(COUNTIF(B$4:$B1907,B1907)=1,1,0)</f>
        <v>0</v>
      </c>
      <c r="P1907" s="8" t="s">
        <v>2919</v>
      </c>
      <c r="Q1907" s="9"/>
    </row>
    <row r="1908" spans="1:17" x14ac:dyDescent="0.25">
      <c r="A1908" s="17">
        <v>44760</v>
      </c>
      <c r="B1908" s="11" t="s">
        <v>1588</v>
      </c>
      <c r="C1908" s="11" t="s">
        <v>2920</v>
      </c>
      <c r="D1908" s="7">
        <v>2</v>
      </c>
      <c r="E1908" s="12">
        <f t="shared" si="87"/>
        <v>1000</v>
      </c>
      <c r="F1908" s="13">
        <f t="shared" si="88"/>
        <v>2000</v>
      </c>
      <c r="G1908" s="14">
        <f>Data_input!$F1908*IF(Data_input!$E1908&lt;3000,70%,60%)</f>
        <v>1400</v>
      </c>
      <c r="H1908" s="14">
        <f>Data_input!$F1908*10%</f>
        <v>200</v>
      </c>
      <c r="I1908" s="14">
        <f>Data_input!$F1908*10%</f>
        <v>200</v>
      </c>
      <c r="J1908" s="14">
        <f>SUM(Table1[[#This Row],[COGS]:[OPERATIONAL COST]])</f>
        <v>1800</v>
      </c>
      <c r="K1908" s="14">
        <f>Data_input!$F1908-Data_input!$G1908-Data_input!$H1908-Data_input!$I1908</f>
        <v>200</v>
      </c>
      <c r="L1908" s="15" t="s">
        <v>2944</v>
      </c>
      <c r="M1908" s="16" t="str">
        <f>TEXT(Table1[[#This Row],[DATE]],"mmm")</f>
        <v>Jul</v>
      </c>
      <c r="N1908" s="7">
        <f t="shared" si="89"/>
        <v>2022</v>
      </c>
      <c r="O1908" s="7">
        <f>IF(COUNTIF(B$4:$B1908,B1908)=1,1,0)</f>
        <v>0</v>
      </c>
      <c r="P1908" s="8" t="s">
        <v>2919</v>
      </c>
      <c r="Q1908" s="9"/>
    </row>
    <row r="1909" spans="1:17" x14ac:dyDescent="0.25">
      <c r="A1909" s="17">
        <v>44760</v>
      </c>
      <c r="B1909" s="11" t="s">
        <v>1588</v>
      </c>
      <c r="C1909" s="11" t="s">
        <v>2930</v>
      </c>
      <c r="D1909" s="7">
        <v>1</v>
      </c>
      <c r="E1909" s="12">
        <f t="shared" si="87"/>
        <v>4000</v>
      </c>
      <c r="F1909" s="13">
        <f t="shared" si="88"/>
        <v>4000</v>
      </c>
      <c r="G1909" s="14">
        <f>Data_input!$F1909*IF(Data_input!$E1909&lt;3000,70%,60%)</f>
        <v>2400</v>
      </c>
      <c r="H1909" s="14">
        <f>Data_input!$F1909*10%</f>
        <v>400</v>
      </c>
      <c r="I1909" s="14">
        <f>Data_input!$F1909*10%</f>
        <v>400</v>
      </c>
      <c r="J1909" s="14">
        <f>SUM(Table1[[#This Row],[COGS]:[OPERATIONAL COST]])</f>
        <v>3200</v>
      </c>
      <c r="K1909" s="14">
        <f>Data_input!$F1909-Data_input!$G1909-Data_input!$H1909-Data_input!$I1909</f>
        <v>800</v>
      </c>
      <c r="L1909" s="8" t="s">
        <v>2944</v>
      </c>
      <c r="M1909" s="16" t="str">
        <f>TEXT(Table1[[#This Row],[DATE]],"mmm")</f>
        <v>Jul</v>
      </c>
      <c r="N1909" s="7">
        <f t="shared" si="89"/>
        <v>2022</v>
      </c>
      <c r="O1909" s="7">
        <f>IF(COUNTIF(B$4:$B1909,B1909)=1,1,0)</f>
        <v>0</v>
      </c>
      <c r="P1909" s="8" t="s">
        <v>2919</v>
      </c>
      <c r="Q1909" s="9"/>
    </row>
    <row r="1910" spans="1:17" x14ac:dyDescent="0.25">
      <c r="A1910" s="17">
        <v>44760</v>
      </c>
      <c r="B1910" s="11" t="s">
        <v>1588</v>
      </c>
      <c r="C1910" s="11" t="s">
        <v>2920</v>
      </c>
      <c r="D1910" s="7">
        <v>4</v>
      </c>
      <c r="E1910" s="12">
        <f t="shared" si="87"/>
        <v>1000</v>
      </c>
      <c r="F1910" s="13">
        <f t="shared" si="88"/>
        <v>4000</v>
      </c>
      <c r="G1910" s="14">
        <f>Data_input!$F1910*IF(Data_input!$E1910&lt;3000,70%,60%)</f>
        <v>2800</v>
      </c>
      <c r="H1910" s="14">
        <f>Data_input!$F1910*10%</f>
        <v>400</v>
      </c>
      <c r="I1910" s="14">
        <f>Data_input!$F1910*10%</f>
        <v>400</v>
      </c>
      <c r="J1910" s="14">
        <f>SUM(Table1[[#This Row],[COGS]:[OPERATIONAL COST]])</f>
        <v>3600</v>
      </c>
      <c r="K1910" s="14">
        <f>Data_input!$F1910-Data_input!$G1910-Data_input!$H1910-Data_input!$I1910</f>
        <v>400</v>
      </c>
      <c r="L1910" s="15" t="s">
        <v>2944</v>
      </c>
      <c r="M1910" s="16" t="str">
        <f>TEXT(Table1[[#This Row],[DATE]],"mmm")</f>
        <v>Jul</v>
      </c>
      <c r="N1910" s="7">
        <f t="shared" si="89"/>
        <v>2022</v>
      </c>
      <c r="O1910" s="7">
        <f>IF(COUNTIF(B$4:$B1910,B1910)=1,1,0)</f>
        <v>0</v>
      </c>
      <c r="P1910" s="8" t="s">
        <v>2919</v>
      </c>
      <c r="Q1910" s="9"/>
    </row>
    <row r="1911" spans="1:17" x14ac:dyDescent="0.25">
      <c r="A1911" s="17">
        <v>44761</v>
      </c>
      <c r="B1911" s="11" t="s">
        <v>1589</v>
      </c>
      <c r="C1911" s="11" t="s">
        <v>2924</v>
      </c>
      <c r="D1911" s="7">
        <v>4</v>
      </c>
      <c r="E1911" s="12">
        <f t="shared" si="87"/>
        <v>3500</v>
      </c>
      <c r="F1911" s="13">
        <f t="shared" si="88"/>
        <v>14000</v>
      </c>
      <c r="G1911" s="14">
        <f>Data_input!$F1911*IF(Data_input!$E1911&lt;3000,70%,60%)</f>
        <v>8400</v>
      </c>
      <c r="H1911" s="14">
        <f>Data_input!$F1911*10%</f>
        <v>1400</v>
      </c>
      <c r="I1911" s="14">
        <f>Data_input!$F1911*10%</f>
        <v>1400</v>
      </c>
      <c r="J1911" s="14">
        <f>SUM(Table1[[#This Row],[COGS]:[OPERATIONAL COST]])</f>
        <v>11200</v>
      </c>
      <c r="K1911" s="14">
        <f>Data_input!$F1911-Data_input!$G1911-Data_input!$H1911-Data_input!$I1911</f>
        <v>2800</v>
      </c>
      <c r="L1911" s="8" t="s">
        <v>2947</v>
      </c>
      <c r="M1911" s="16" t="str">
        <f>TEXT(Table1[[#This Row],[DATE]],"mmm")</f>
        <v>Jul</v>
      </c>
      <c r="N1911" s="7">
        <f t="shared" si="89"/>
        <v>2022</v>
      </c>
      <c r="O1911" s="7">
        <f>IF(COUNTIF(B$4:$B1911,B1911)=1,1,0)</f>
        <v>1</v>
      </c>
      <c r="P1911" s="8" t="s">
        <v>2919</v>
      </c>
      <c r="Q1911" s="9"/>
    </row>
    <row r="1912" spans="1:17" x14ac:dyDescent="0.25">
      <c r="A1912" s="17">
        <v>44761</v>
      </c>
      <c r="B1912" s="11" t="s">
        <v>1590</v>
      </c>
      <c r="C1912" s="11" t="s">
        <v>2923</v>
      </c>
      <c r="D1912" s="7">
        <v>1</v>
      </c>
      <c r="E1912" s="12">
        <f t="shared" si="87"/>
        <v>2500</v>
      </c>
      <c r="F1912" s="13">
        <f t="shared" si="88"/>
        <v>2500</v>
      </c>
      <c r="G1912" s="14">
        <f>Data_input!$F1912*IF(Data_input!$E1912&lt;3000,70%,60%)</f>
        <v>1750</v>
      </c>
      <c r="H1912" s="14">
        <f>Data_input!$F1912*10%</f>
        <v>250</v>
      </c>
      <c r="I1912" s="14">
        <f>Data_input!$F1912*10%</f>
        <v>250</v>
      </c>
      <c r="J1912" s="14">
        <f>SUM(Table1[[#This Row],[COGS]:[OPERATIONAL COST]])</f>
        <v>2250</v>
      </c>
      <c r="K1912" s="14">
        <f>Data_input!$F1912-Data_input!$G1912-Data_input!$H1912-Data_input!$I1912</f>
        <v>250</v>
      </c>
      <c r="L1912" s="15" t="s">
        <v>2948</v>
      </c>
      <c r="M1912" s="16" t="str">
        <f>TEXT(Table1[[#This Row],[DATE]],"mmm")</f>
        <v>Jul</v>
      </c>
      <c r="N1912" s="7">
        <f t="shared" si="89"/>
        <v>2022</v>
      </c>
      <c r="O1912" s="7">
        <f>IF(COUNTIF(B$4:$B1912,B1912)=1,1,0)</f>
        <v>1</v>
      </c>
      <c r="P1912" s="8" t="s">
        <v>2919</v>
      </c>
      <c r="Q1912" s="9"/>
    </row>
    <row r="1913" spans="1:17" x14ac:dyDescent="0.25">
      <c r="A1913" s="17">
        <v>44761</v>
      </c>
      <c r="B1913" s="11" t="s">
        <v>1591</v>
      </c>
      <c r="C1913" s="11" t="s">
        <v>2923</v>
      </c>
      <c r="D1913" s="7">
        <v>1</v>
      </c>
      <c r="E1913" s="12">
        <f t="shared" si="87"/>
        <v>2500</v>
      </c>
      <c r="F1913" s="13">
        <f t="shared" si="88"/>
        <v>2500</v>
      </c>
      <c r="G1913" s="14">
        <f>Data_input!$F1913*IF(Data_input!$E1913&lt;3000,70%,60%)</f>
        <v>1750</v>
      </c>
      <c r="H1913" s="14">
        <f>Data_input!$F1913*10%</f>
        <v>250</v>
      </c>
      <c r="I1913" s="14">
        <f>Data_input!$F1913*10%</f>
        <v>250</v>
      </c>
      <c r="J1913" s="14">
        <f>SUM(Table1[[#This Row],[COGS]:[OPERATIONAL COST]])</f>
        <v>2250</v>
      </c>
      <c r="K1913" s="14">
        <f>Data_input!$F1913-Data_input!$G1913-Data_input!$H1913-Data_input!$I1913</f>
        <v>250</v>
      </c>
      <c r="L1913" s="8" t="s">
        <v>2944</v>
      </c>
      <c r="M1913" s="16" t="str">
        <f>TEXT(Table1[[#This Row],[DATE]],"mmm")</f>
        <v>Jul</v>
      </c>
      <c r="N1913" s="7">
        <f t="shared" si="89"/>
        <v>2022</v>
      </c>
      <c r="O1913" s="7">
        <f>IF(COUNTIF(B$4:$B1913,B1913)=1,1,0)</f>
        <v>1</v>
      </c>
      <c r="P1913" s="8" t="s">
        <v>2919</v>
      </c>
      <c r="Q1913" s="9"/>
    </row>
    <row r="1914" spans="1:17" x14ac:dyDescent="0.25">
      <c r="A1914" s="17">
        <v>44761</v>
      </c>
      <c r="B1914" s="11" t="s">
        <v>1592</v>
      </c>
      <c r="C1914" s="11" t="s">
        <v>2920</v>
      </c>
      <c r="D1914" s="7">
        <v>1</v>
      </c>
      <c r="E1914" s="12">
        <f t="shared" si="87"/>
        <v>1000</v>
      </c>
      <c r="F1914" s="13">
        <f t="shared" si="88"/>
        <v>1000</v>
      </c>
      <c r="G1914" s="14">
        <f>Data_input!$F1914*IF(Data_input!$E1914&lt;3000,70%,60%)</f>
        <v>700</v>
      </c>
      <c r="H1914" s="14">
        <f>Data_input!$F1914*10%</f>
        <v>100</v>
      </c>
      <c r="I1914" s="14">
        <f>Data_input!$F1914*10%</f>
        <v>100</v>
      </c>
      <c r="J1914" s="14">
        <f>SUM(Table1[[#This Row],[COGS]:[OPERATIONAL COST]])</f>
        <v>900</v>
      </c>
      <c r="K1914" s="14">
        <f>Data_input!$F1914-Data_input!$G1914-Data_input!$H1914-Data_input!$I1914</f>
        <v>100</v>
      </c>
      <c r="L1914" s="15" t="s">
        <v>2946</v>
      </c>
      <c r="M1914" s="16" t="str">
        <f>TEXT(Table1[[#This Row],[DATE]],"mmm")</f>
        <v>Jul</v>
      </c>
      <c r="N1914" s="7">
        <f t="shared" si="89"/>
        <v>2022</v>
      </c>
      <c r="O1914" s="7">
        <f>IF(COUNTIF(B$4:$B1914,B1914)=1,1,0)</f>
        <v>1</v>
      </c>
      <c r="P1914" s="8" t="s">
        <v>2919</v>
      </c>
      <c r="Q1914" s="9"/>
    </row>
    <row r="1915" spans="1:17" x14ac:dyDescent="0.25">
      <c r="A1915" s="17">
        <v>44761</v>
      </c>
      <c r="B1915" s="11" t="s">
        <v>1593</v>
      </c>
      <c r="C1915" s="11" t="s">
        <v>2923</v>
      </c>
      <c r="D1915" s="7">
        <v>2</v>
      </c>
      <c r="E1915" s="12">
        <f t="shared" si="87"/>
        <v>2500</v>
      </c>
      <c r="F1915" s="13">
        <f t="shared" si="88"/>
        <v>5000</v>
      </c>
      <c r="G1915" s="14">
        <f>Data_input!$F1915*IF(Data_input!$E1915&lt;3000,70%,60%)</f>
        <v>3500</v>
      </c>
      <c r="H1915" s="14">
        <f>Data_input!$F1915*10%</f>
        <v>500</v>
      </c>
      <c r="I1915" s="14">
        <f>Data_input!$F1915*10%</f>
        <v>500</v>
      </c>
      <c r="J1915" s="14">
        <f>SUM(Table1[[#This Row],[COGS]:[OPERATIONAL COST]])</f>
        <v>4500</v>
      </c>
      <c r="K1915" s="14">
        <f>Data_input!$F1915-Data_input!$G1915-Data_input!$H1915-Data_input!$I1915</f>
        <v>500</v>
      </c>
      <c r="L1915" s="8" t="s">
        <v>2947</v>
      </c>
      <c r="M1915" s="16" t="str">
        <f>TEXT(Table1[[#This Row],[DATE]],"mmm")</f>
        <v>Jul</v>
      </c>
      <c r="N1915" s="7">
        <f t="shared" si="89"/>
        <v>2022</v>
      </c>
      <c r="O1915" s="7">
        <f>IF(COUNTIF(B$4:$B1915,B1915)=1,1,0)</f>
        <v>1</v>
      </c>
      <c r="P1915" s="8" t="s">
        <v>2918</v>
      </c>
      <c r="Q1915" s="9"/>
    </row>
    <row r="1916" spans="1:17" x14ac:dyDescent="0.25">
      <c r="A1916" s="17">
        <v>44761</v>
      </c>
      <c r="B1916" s="11" t="s">
        <v>1594</v>
      </c>
      <c r="C1916" s="11" t="s">
        <v>2924</v>
      </c>
      <c r="D1916" s="7">
        <v>2</v>
      </c>
      <c r="E1916" s="12">
        <f t="shared" si="87"/>
        <v>3500</v>
      </c>
      <c r="F1916" s="13">
        <f t="shared" si="88"/>
        <v>7000</v>
      </c>
      <c r="G1916" s="14">
        <f>Data_input!$F1916*IF(Data_input!$E1916&lt;3000,70%,60%)</f>
        <v>4200</v>
      </c>
      <c r="H1916" s="14">
        <f>Data_input!$F1916*10%</f>
        <v>700</v>
      </c>
      <c r="I1916" s="14">
        <f>Data_input!$F1916*10%</f>
        <v>700</v>
      </c>
      <c r="J1916" s="14">
        <f>SUM(Table1[[#This Row],[COGS]:[OPERATIONAL COST]])</f>
        <v>5600</v>
      </c>
      <c r="K1916" s="14">
        <f>Data_input!$F1916-Data_input!$G1916-Data_input!$H1916-Data_input!$I1916</f>
        <v>1400</v>
      </c>
      <c r="L1916" s="15" t="s">
        <v>2945</v>
      </c>
      <c r="M1916" s="16" t="str">
        <f>TEXT(Table1[[#This Row],[DATE]],"mmm")</f>
        <v>Jul</v>
      </c>
      <c r="N1916" s="7">
        <f t="shared" si="89"/>
        <v>2022</v>
      </c>
      <c r="O1916" s="7">
        <f>IF(COUNTIF(B$4:$B1916,B1916)=1,1,0)</f>
        <v>1</v>
      </c>
      <c r="P1916" s="8" t="s">
        <v>2919</v>
      </c>
      <c r="Q1916" s="9"/>
    </row>
    <row r="1917" spans="1:17" x14ac:dyDescent="0.25">
      <c r="A1917" s="17">
        <v>44761</v>
      </c>
      <c r="B1917" s="11" t="s">
        <v>1595</v>
      </c>
      <c r="C1917" s="11" t="s">
        <v>2925</v>
      </c>
      <c r="D1917" s="7">
        <v>3</v>
      </c>
      <c r="E1917" s="12">
        <f t="shared" si="87"/>
        <v>1200</v>
      </c>
      <c r="F1917" s="13">
        <f t="shared" si="88"/>
        <v>3600</v>
      </c>
      <c r="G1917" s="14">
        <f>Data_input!$F1917*IF(Data_input!$E1917&lt;3000,70%,60%)</f>
        <v>2520</v>
      </c>
      <c r="H1917" s="14">
        <f>Data_input!$F1917*10%</f>
        <v>360</v>
      </c>
      <c r="I1917" s="14">
        <f>Data_input!$F1917*10%</f>
        <v>360</v>
      </c>
      <c r="J1917" s="14">
        <f>SUM(Table1[[#This Row],[COGS]:[OPERATIONAL COST]])</f>
        <v>3240</v>
      </c>
      <c r="K1917" s="14">
        <f>Data_input!$F1917-Data_input!$G1917-Data_input!$H1917-Data_input!$I1917</f>
        <v>360</v>
      </c>
      <c r="L1917" s="8" t="s">
        <v>2943</v>
      </c>
      <c r="M1917" s="16" t="str">
        <f>TEXT(Table1[[#This Row],[DATE]],"mmm")</f>
        <v>Jul</v>
      </c>
      <c r="N1917" s="7">
        <f t="shared" si="89"/>
        <v>2022</v>
      </c>
      <c r="O1917" s="7">
        <f>IF(COUNTIF(B$4:$B1917,B1917)=1,1,0)</f>
        <v>1</v>
      </c>
      <c r="P1917" s="8" t="s">
        <v>2918</v>
      </c>
      <c r="Q1917" s="9"/>
    </row>
    <row r="1918" spans="1:17" x14ac:dyDescent="0.25">
      <c r="A1918" s="17">
        <v>44761</v>
      </c>
      <c r="B1918" s="11" t="s">
        <v>1596</v>
      </c>
      <c r="C1918" s="11" t="s">
        <v>2926</v>
      </c>
      <c r="D1918" s="7">
        <v>8</v>
      </c>
      <c r="E1918" s="12">
        <f t="shared" si="87"/>
        <v>450</v>
      </c>
      <c r="F1918" s="13">
        <f t="shared" si="88"/>
        <v>3600</v>
      </c>
      <c r="G1918" s="14">
        <f>Data_input!$F1918*IF(Data_input!$E1918&lt;3000,70%,60%)</f>
        <v>2520</v>
      </c>
      <c r="H1918" s="14">
        <f>Data_input!$F1918*10%</f>
        <v>360</v>
      </c>
      <c r="I1918" s="14">
        <f>Data_input!$F1918*10%</f>
        <v>360</v>
      </c>
      <c r="J1918" s="14">
        <f>SUM(Table1[[#This Row],[COGS]:[OPERATIONAL COST]])</f>
        <v>3240</v>
      </c>
      <c r="K1918" s="14">
        <f>Data_input!$F1918-Data_input!$G1918-Data_input!$H1918-Data_input!$I1918</f>
        <v>360</v>
      </c>
      <c r="L1918" s="15" t="s">
        <v>2948</v>
      </c>
      <c r="M1918" s="16" t="str">
        <f>TEXT(Table1[[#This Row],[DATE]],"mmm")</f>
        <v>Jul</v>
      </c>
      <c r="N1918" s="7">
        <f t="shared" si="89"/>
        <v>2022</v>
      </c>
      <c r="O1918" s="7">
        <f>IF(COUNTIF(B$4:$B1918,B1918)=1,1,0)</f>
        <v>1</v>
      </c>
      <c r="P1918" s="8" t="s">
        <v>2918</v>
      </c>
      <c r="Q1918" s="9"/>
    </row>
    <row r="1919" spans="1:17" x14ac:dyDescent="0.25">
      <c r="A1919" s="17">
        <v>44762</v>
      </c>
      <c r="B1919" s="11" t="s">
        <v>1597</v>
      </c>
      <c r="C1919" s="11" t="s">
        <v>2927</v>
      </c>
      <c r="D1919" s="7">
        <v>9</v>
      </c>
      <c r="E1919" s="12">
        <f t="shared" si="87"/>
        <v>500</v>
      </c>
      <c r="F1919" s="13">
        <f t="shared" si="88"/>
        <v>4500</v>
      </c>
      <c r="G1919" s="14">
        <f>Data_input!$F1919*IF(Data_input!$E1919&lt;3000,70%,60%)</f>
        <v>3150</v>
      </c>
      <c r="H1919" s="14">
        <f>Data_input!$F1919*10%</f>
        <v>450</v>
      </c>
      <c r="I1919" s="14">
        <f>Data_input!$F1919*10%</f>
        <v>450</v>
      </c>
      <c r="J1919" s="14">
        <f>SUM(Table1[[#This Row],[COGS]:[OPERATIONAL COST]])</f>
        <v>4050</v>
      </c>
      <c r="K1919" s="14">
        <f>Data_input!$F1919-Data_input!$G1919-Data_input!$H1919-Data_input!$I1919</f>
        <v>450</v>
      </c>
      <c r="L1919" s="8" t="s">
        <v>2944</v>
      </c>
      <c r="M1919" s="16" t="str">
        <f>TEXT(Table1[[#This Row],[DATE]],"mmm")</f>
        <v>Jul</v>
      </c>
      <c r="N1919" s="7">
        <f t="shared" si="89"/>
        <v>2022</v>
      </c>
      <c r="O1919" s="7">
        <f>IF(COUNTIF(B$4:$B1919,B1919)=1,1,0)</f>
        <v>1</v>
      </c>
      <c r="P1919" s="8" t="s">
        <v>2918</v>
      </c>
      <c r="Q1919" s="9"/>
    </row>
    <row r="1920" spans="1:17" x14ac:dyDescent="0.25">
      <c r="A1920" s="17">
        <v>44762</v>
      </c>
      <c r="B1920" s="11" t="s">
        <v>1598</v>
      </c>
      <c r="C1920" s="11" t="s">
        <v>2928</v>
      </c>
      <c r="D1920" s="7">
        <v>1</v>
      </c>
      <c r="E1920" s="12">
        <f t="shared" si="87"/>
        <v>1000</v>
      </c>
      <c r="F1920" s="13">
        <f t="shared" si="88"/>
        <v>1000</v>
      </c>
      <c r="G1920" s="14">
        <f>Data_input!$F1920*IF(Data_input!$E1920&lt;3000,70%,60%)</f>
        <v>700</v>
      </c>
      <c r="H1920" s="14">
        <f>Data_input!$F1920*10%</f>
        <v>100</v>
      </c>
      <c r="I1920" s="14">
        <f>Data_input!$F1920*10%</f>
        <v>100</v>
      </c>
      <c r="J1920" s="14">
        <f>SUM(Table1[[#This Row],[COGS]:[OPERATIONAL COST]])</f>
        <v>900</v>
      </c>
      <c r="K1920" s="14">
        <f>Data_input!$F1920-Data_input!$G1920-Data_input!$H1920-Data_input!$I1920</f>
        <v>100</v>
      </c>
      <c r="L1920" s="15" t="s">
        <v>2945</v>
      </c>
      <c r="M1920" s="16" t="str">
        <f>TEXT(Table1[[#This Row],[DATE]],"mmm")</f>
        <v>Jul</v>
      </c>
      <c r="N1920" s="7">
        <f t="shared" si="89"/>
        <v>2022</v>
      </c>
      <c r="O1920" s="7">
        <f>IF(COUNTIF(B$4:$B1920,B1920)=1,1,0)</f>
        <v>1</v>
      </c>
      <c r="P1920" s="8" t="s">
        <v>2919</v>
      </c>
      <c r="Q1920" s="9"/>
    </row>
    <row r="1921" spans="1:17" x14ac:dyDescent="0.25">
      <c r="A1921" s="17">
        <v>44762</v>
      </c>
      <c r="B1921" s="11" t="s">
        <v>1599</v>
      </c>
      <c r="C1921" s="11" t="s">
        <v>2929</v>
      </c>
      <c r="D1921" s="7">
        <v>3</v>
      </c>
      <c r="E1921" s="12">
        <f t="shared" si="87"/>
        <v>3200</v>
      </c>
      <c r="F1921" s="13">
        <f t="shared" si="88"/>
        <v>9600</v>
      </c>
      <c r="G1921" s="14">
        <f>Data_input!$F1921*IF(Data_input!$E1921&lt;3000,70%,60%)</f>
        <v>5760</v>
      </c>
      <c r="H1921" s="14">
        <f>Data_input!$F1921*10%</f>
        <v>960</v>
      </c>
      <c r="I1921" s="14">
        <f>Data_input!$F1921*10%</f>
        <v>960</v>
      </c>
      <c r="J1921" s="14">
        <f>SUM(Table1[[#This Row],[COGS]:[OPERATIONAL COST]])</f>
        <v>7680</v>
      </c>
      <c r="K1921" s="14">
        <f>Data_input!$F1921-Data_input!$G1921-Data_input!$H1921-Data_input!$I1921</f>
        <v>1920</v>
      </c>
      <c r="L1921" s="8" t="s">
        <v>2943</v>
      </c>
      <c r="M1921" s="16" t="str">
        <f>TEXT(Table1[[#This Row],[DATE]],"mmm")</f>
        <v>Jul</v>
      </c>
      <c r="N1921" s="7">
        <f t="shared" si="89"/>
        <v>2022</v>
      </c>
      <c r="O1921" s="7">
        <f>IF(COUNTIF(B$4:$B1921,B1921)=1,1,0)</f>
        <v>1</v>
      </c>
      <c r="P1921" s="8" t="s">
        <v>2918</v>
      </c>
      <c r="Q1921" s="9"/>
    </row>
    <row r="1922" spans="1:17" x14ac:dyDescent="0.25">
      <c r="A1922" s="17">
        <v>44762</v>
      </c>
      <c r="B1922" s="11" t="s">
        <v>1600</v>
      </c>
      <c r="C1922" s="11" t="s">
        <v>2930</v>
      </c>
      <c r="D1922" s="7">
        <v>1</v>
      </c>
      <c r="E1922" s="12">
        <f t="shared" si="87"/>
        <v>4000</v>
      </c>
      <c r="F1922" s="13">
        <f t="shared" si="88"/>
        <v>4000</v>
      </c>
      <c r="G1922" s="14">
        <f>Data_input!$F1922*IF(Data_input!$E1922&lt;3000,70%,60%)</f>
        <v>2400</v>
      </c>
      <c r="H1922" s="14">
        <f>Data_input!$F1922*10%</f>
        <v>400</v>
      </c>
      <c r="I1922" s="14">
        <f>Data_input!$F1922*10%</f>
        <v>400</v>
      </c>
      <c r="J1922" s="14">
        <f>SUM(Table1[[#This Row],[COGS]:[OPERATIONAL COST]])</f>
        <v>3200</v>
      </c>
      <c r="K1922" s="14">
        <f>Data_input!$F1922-Data_input!$G1922-Data_input!$H1922-Data_input!$I1922</f>
        <v>800</v>
      </c>
      <c r="L1922" s="15" t="s">
        <v>2948</v>
      </c>
      <c r="M1922" s="16" t="str">
        <f>TEXT(Table1[[#This Row],[DATE]],"mmm")</f>
        <v>Jul</v>
      </c>
      <c r="N1922" s="7">
        <f t="shared" si="89"/>
        <v>2022</v>
      </c>
      <c r="O1922" s="7">
        <f>IF(COUNTIF(B$4:$B1922,B1922)=1,1,0)</f>
        <v>1</v>
      </c>
      <c r="P1922" s="8" t="s">
        <v>2918</v>
      </c>
      <c r="Q1922" s="9"/>
    </row>
    <row r="1923" spans="1:17" x14ac:dyDescent="0.25">
      <c r="A1923" s="17">
        <v>44762</v>
      </c>
      <c r="B1923" s="11" t="s">
        <v>1601</v>
      </c>
      <c r="C1923" s="11" t="s">
        <v>2930</v>
      </c>
      <c r="D1923" s="7">
        <v>1</v>
      </c>
      <c r="E1923" s="12">
        <f t="shared" si="87"/>
        <v>4000</v>
      </c>
      <c r="F1923" s="13">
        <f t="shared" si="88"/>
        <v>4000</v>
      </c>
      <c r="G1923" s="14">
        <f>Data_input!$F1923*IF(Data_input!$E1923&lt;3000,70%,60%)</f>
        <v>2400</v>
      </c>
      <c r="H1923" s="14">
        <f>Data_input!$F1923*10%</f>
        <v>400</v>
      </c>
      <c r="I1923" s="14">
        <f>Data_input!$F1923*10%</f>
        <v>400</v>
      </c>
      <c r="J1923" s="14">
        <f>SUM(Table1[[#This Row],[COGS]:[OPERATIONAL COST]])</f>
        <v>3200</v>
      </c>
      <c r="K1923" s="14">
        <f>Data_input!$F1923-Data_input!$G1923-Data_input!$H1923-Data_input!$I1923</f>
        <v>800</v>
      </c>
      <c r="L1923" s="8" t="s">
        <v>2944</v>
      </c>
      <c r="M1923" s="16" t="str">
        <f>TEXT(Table1[[#This Row],[DATE]],"mmm")</f>
        <v>Jul</v>
      </c>
      <c r="N1923" s="7">
        <f t="shared" si="89"/>
        <v>2022</v>
      </c>
      <c r="O1923" s="7">
        <f>IF(COUNTIF(B$4:$B1923,B1923)=1,1,0)</f>
        <v>1</v>
      </c>
      <c r="P1923" s="8" t="s">
        <v>2919</v>
      </c>
      <c r="Q1923" s="9"/>
    </row>
    <row r="1924" spans="1:17" x14ac:dyDescent="0.25">
      <c r="A1924" s="17">
        <v>44762</v>
      </c>
      <c r="B1924" s="11" t="s">
        <v>1602</v>
      </c>
      <c r="C1924" s="11" t="s">
        <v>2930</v>
      </c>
      <c r="D1924" s="7">
        <v>1</v>
      </c>
      <c r="E1924" s="12">
        <f t="shared" ref="E1924:E1987" si="90">VLOOKUP(C1924,$R$4:$S$12,2,FALSE)</f>
        <v>4000</v>
      </c>
      <c r="F1924" s="13">
        <f t="shared" ref="F1924:F1987" si="91">D1924*E1924</f>
        <v>4000</v>
      </c>
      <c r="G1924" s="14">
        <f>Data_input!$F1924*IF(Data_input!$E1924&lt;3000,70%,60%)</f>
        <v>2400</v>
      </c>
      <c r="H1924" s="14">
        <f>Data_input!$F1924*10%</f>
        <v>400</v>
      </c>
      <c r="I1924" s="14">
        <f>Data_input!$F1924*10%</f>
        <v>400</v>
      </c>
      <c r="J1924" s="14">
        <f>SUM(Table1[[#This Row],[COGS]:[OPERATIONAL COST]])</f>
        <v>3200</v>
      </c>
      <c r="K1924" s="14">
        <f>Data_input!$F1924-Data_input!$G1924-Data_input!$H1924-Data_input!$I1924</f>
        <v>800</v>
      </c>
      <c r="L1924" s="15" t="s">
        <v>2948</v>
      </c>
      <c r="M1924" s="16" t="str">
        <f>TEXT(Table1[[#This Row],[DATE]],"mmm")</f>
        <v>Jul</v>
      </c>
      <c r="N1924" s="7">
        <f t="shared" ref="N1924:N1987" si="92">YEAR(A1924)</f>
        <v>2022</v>
      </c>
      <c r="O1924" s="7">
        <f>IF(COUNTIF(B$4:$B1924,B1924)=1,1,0)</f>
        <v>1</v>
      </c>
      <c r="P1924" s="8" t="s">
        <v>2918</v>
      </c>
      <c r="Q1924" s="9"/>
    </row>
    <row r="1925" spans="1:17" x14ac:dyDescent="0.25">
      <c r="A1925" s="17">
        <v>44762</v>
      </c>
      <c r="B1925" s="11" t="s">
        <v>1603</v>
      </c>
      <c r="C1925" s="11" t="s">
        <v>2924</v>
      </c>
      <c r="D1925" s="7">
        <v>7</v>
      </c>
      <c r="E1925" s="12">
        <f t="shared" si="90"/>
        <v>3500</v>
      </c>
      <c r="F1925" s="13">
        <f t="shared" si="91"/>
        <v>24500</v>
      </c>
      <c r="G1925" s="14">
        <f>Data_input!$F1925*IF(Data_input!$E1925&lt;3000,70%,60%)</f>
        <v>14700</v>
      </c>
      <c r="H1925" s="14">
        <f>Data_input!$F1925*10%</f>
        <v>2450</v>
      </c>
      <c r="I1925" s="14">
        <f>Data_input!$F1925*10%</f>
        <v>2450</v>
      </c>
      <c r="J1925" s="14">
        <f>SUM(Table1[[#This Row],[COGS]:[OPERATIONAL COST]])</f>
        <v>19600</v>
      </c>
      <c r="K1925" s="14">
        <f>Data_input!$F1925-Data_input!$G1925-Data_input!$H1925-Data_input!$I1925</f>
        <v>4900</v>
      </c>
      <c r="L1925" s="8" t="s">
        <v>2944</v>
      </c>
      <c r="M1925" s="16" t="str">
        <f>TEXT(Table1[[#This Row],[DATE]],"mmm")</f>
        <v>Jul</v>
      </c>
      <c r="N1925" s="7">
        <f t="shared" si="92"/>
        <v>2022</v>
      </c>
      <c r="O1925" s="7">
        <f>IF(COUNTIF(B$4:$B1925,B1925)=1,1,0)</f>
        <v>1</v>
      </c>
      <c r="P1925" s="8" t="s">
        <v>2919</v>
      </c>
      <c r="Q1925" s="9"/>
    </row>
    <row r="1926" spans="1:17" x14ac:dyDescent="0.25">
      <c r="A1926" s="17">
        <v>44762</v>
      </c>
      <c r="B1926" s="11" t="s">
        <v>1604</v>
      </c>
      <c r="C1926" s="11" t="s">
        <v>2925</v>
      </c>
      <c r="D1926" s="7">
        <v>4</v>
      </c>
      <c r="E1926" s="12">
        <f t="shared" si="90"/>
        <v>1200</v>
      </c>
      <c r="F1926" s="13">
        <f t="shared" si="91"/>
        <v>4800</v>
      </c>
      <c r="G1926" s="14">
        <f>Data_input!$F1926*IF(Data_input!$E1926&lt;3000,70%,60%)</f>
        <v>3360</v>
      </c>
      <c r="H1926" s="14">
        <f>Data_input!$F1926*10%</f>
        <v>480</v>
      </c>
      <c r="I1926" s="14">
        <f>Data_input!$F1926*10%</f>
        <v>480</v>
      </c>
      <c r="J1926" s="14">
        <f>SUM(Table1[[#This Row],[COGS]:[OPERATIONAL COST]])</f>
        <v>4320</v>
      </c>
      <c r="K1926" s="14">
        <f>Data_input!$F1926-Data_input!$G1926-Data_input!$H1926-Data_input!$I1926</f>
        <v>480</v>
      </c>
      <c r="L1926" s="15" t="s">
        <v>2945</v>
      </c>
      <c r="M1926" s="16" t="str">
        <f>TEXT(Table1[[#This Row],[DATE]],"mmm")</f>
        <v>Jul</v>
      </c>
      <c r="N1926" s="7">
        <f t="shared" si="92"/>
        <v>2022</v>
      </c>
      <c r="O1926" s="7">
        <f>IF(COUNTIF(B$4:$B1926,B1926)=1,1,0)</f>
        <v>1</v>
      </c>
      <c r="P1926" s="8" t="s">
        <v>2919</v>
      </c>
      <c r="Q1926" s="9"/>
    </row>
    <row r="1927" spans="1:17" x14ac:dyDescent="0.25">
      <c r="A1927" s="17">
        <v>44762</v>
      </c>
      <c r="B1927" s="11" t="s">
        <v>1604</v>
      </c>
      <c r="C1927" s="11" t="s">
        <v>2926</v>
      </c>
      <c r="D1927" s="7">
        <v>1</v>
      </c>
      <c r="E1927" s="12">
        <f t="shared" si="90"/>
        <v>450</v>
      </c>
      <c r="F1927" s="13">
        <f t="shared" si="91"/>
        <v>450</v>
      </c>
      <c r="G1927" s="14">
        <f>Data_input!$F1927*IF(Data_input!$E1927&lt;3000,70%,60%)</f>
        <v>315</v>
      </c>
      <c r="H1927" s="14">
        <f>Data_input!$F1927*10%</f>
        <v>45</v>
      </c>
      <c r="I1927" s="14">
        <f>Data_input!$F1927*10%</f>
        <v>45</v>
      </c>
      <c r="J1927" s="14">
        <f>SUM(Table1[[#This Row],[COGS]:[OPERATIONAL COST]])</f>
        <v>405</v>
      </c>
      <c r="K1927" s="14">
        <f>Data_input!$F1927-Data_input!$G1927-Data_input!$H1927-Data_input!$I1927</f>
        <v>45</v>
      </c>
      <c r="L1927" s="8" t="s">
        <v>2945</v>
      </c>
      <c r="M1927" s="16" t="str">
        <f>TEXT(Table1[[#This Row],[DATE]],"mmm")</f>
        <v>Jul</v>
      </c>
      <c r="N1927" s="7">
        <f t="shared" si="92"/>
        <v>2022</v>
      </c>
      <c r="O1927" s="7">
        <f>IF(COUNTIF(B$4:$B1927,B1927)=1,1,0)</f>
        <v>0</v>
      </c>
      <c r="P1927" s="8" t="s">
        <v>2919</v>
      </c>
      <c r="Q1927" s="9"/>
    </row>
    <row r="1928" spans="1:17" x14ac:dyDescent="0.25">
      <c r="A1928" s="17">
        <v>44762</v>
      </c>
      <c r="B1928" s="11" t="s">
        <v>1604</v>
      </c>
      <c r="C1928" s="11" t="s">
        <v>2927</v>
      </c>
      <c r="D1928" s="7">
        <v>5</v>
      </c>
      <c r="E1928" s="12">
        <f t="shared" si="90"/>
        <v>500</v>
      </c>
      <c r="F1928" s="13">
        <f t="shared" si="91"/>
        <v>2500</v>
      </c>
      <c r="G1928" s="14">
        <f>Data_input!$F1928*IF(Data_input!$E1928&lt;3000,70%,60%)</f>
        <v>1750</v>
      </c>
      <c r="H1928" s="14">
        <f>Data_input!$F1928*10%</f>
        <v>250</v>
      </c>
      <c r="I1928" s="14">
        <f>Data_input!$F1928*10%</f>
        <v>250</v>
      </c>
      <c r="J1928" s="14">
        <f>SUM(Table1[[#This Row],[COGS]:[OPERATIONAL COST]])</f>
        <v>2250</v>
      </c>
      <c r="K1928" s="14">
        <f>Data_input!$F1928-Data_input!$G1928-Data_input!$H1928-Data_input!$I1928</f>
        <v>250</v>
      </c>
      <c r="L1928" s="15" t="s">
        <v>2945</v>
      </c>
      <c r="M1928" s="16" t="str">
        <f>TEXT(Table1[[#This Row],[DATE]],"mmm")</f>
        <v>Jul</v>
      </c>
      <c r="N1928" s="7">
        <f t="shared" si="92"/>
        <v>2022</v>
      </c>
      <c r="O1928" s="7">
        <f>IF(COUNTIF(B$4:$B1928,B1928)=1,1,0)</f>
        <v>0</v>
      </c>
      <c r="P1928" s="8" t="s">
        <v>2919</v>
      </c>
      <c r="Q1928" s="9"/>
    </row>
    <row r="1929" spans="1:17" x14ac:dyDescent="0.25">
      <c r="A1929" s="17">
        <v>44763</v>
      </c>
      <c r="B1929" s="11" t="s">
        <v>1605</v>
      </c>
      <c r="C1929" s="11" t="s">
        <v>2928</v>
      </c>
      <c r="D1929" s="7">
        <v>1</v>
      </c>
      <c r="E1929" s="12">
        <f t="shared" si="90"/>
        <v>1000</v>
      </c>
      <c r="F1929" s="13">
        <f t="shared" si="91"/>
        <v>1000</v>
      </c>
      <c r="G1929" s="14">
        <f>Data_input!$F1929*IF(Data_input!$E1929&lt;3000,70%,60%)</f>
        <v>700</v>
      </c>
      <c r="H1929" s="14">
        <f>Data_input!$F1929*10%</f>
        <v>100</v>
      </c>
      <c r="I1929" s="14">
        <f>Data_input!$F1929*10%</f>
        <v>100</v>
      </c>
      <c r="J1929" s="14">
        <f>SUM(Table1[[#This Row],[COGS]:[OPERATIONAL COST]])</f>
        <v>900</v>
      </c>
      <c r="K1929" s="14">
        <f>Data_input!$F1929-Data_input!$G1929-Data_input!$H1929-Data_input!$I1929</f>
        <v>100</v>
      </c>
      <c r="L1929" s="8" t="s">
        <v>2943</v>
      </c>
      <c r="M1929" s="16" t="str">
        <f>TEXT(Table1[[#This Row],[DATE]],"mmm")</f>
        <v>Jul</v>
      </c>
      <c r="N1929" s="7">
        <f t="shared" si="92"/>
        <v>2022</v>
      </c>
      <c r="O1929" s="7">
        <f>IF(COUNTIF(B$4:$B1929,B1929)=1,1,0)</f>
        <v>1</v>
      </c>
      <c r="P1929" s="8" t="s">
        <v>2919</v>
      </c>
      <c r="Q1929" s="9"/>
    </row>
    <row r="1930" spans="1:17" x14ac:dyDescent="0.25">
      <c r="A1930" s="17">
        <v>44763</v>
      </c>
      <c r="B1930" s="11" t="s">
        <v>1606</v>
      </c>
      <c r="C1930" s="11" t="s">
        <v>2928</v>
      </c>
      <c r="D1930" s="7">
        <v>1</v>
      </c>
      <c r="E1930" s="12">
        <f t="shared" si="90"/>
        <v>1000</v>
      </c>
      <c r="F1930" s="13">
        <f t="shared" si="91"/>
        <v>1000</v>
      </c>
      <c r="G1930" s="14">
        <f>Data_input!$F1930*IF(Data_input!$E1930&lt;3000,70%,60%)</f>
        <v>700</v>
      </c>
      <c r="H1930" s="14">
        <f>Data_input!$F1930*10%</f>
        <v>100</v>
      </c>
      <c r="I1930" s="14">
        <f>Data_input!$F1930*10%</f>
        <v>100</v>
      </c>
      <c r="J1930" s="14">
        <f>SUM(Table1[[#This Row],[COGS]:[OPERATIONAL COST]])</f>
        <v>900</v>
      </c>
      <c r="K1930" s="14">
        <f>Data_input!$F1930-Data_input!$G1930-Data_input!$H1930-Data_input!$I1930</f>
        <v>100</v>
      </c>
      <c r="L1930" s="15" t="s">
        <v>2948</v>
      </c>
      <c r="M1930" s="16" t="str">
        <f>TEXT(Table1[[#This Row],[DATE]],"mmm")</f>
        <v>Jul</v>
      </c>
      <c r="N1930" s="7">
        <f t="shared" si="92"/>
        <v>2022</v>
      </c>
      <c r="O1930" s="7">
        <f>IF(COUNTIF(B$4:$B1930,B1930)=1,1,0)</f>
        <v>1</v>
      </c>
      <c r="P1930" s="8" t="s">
        <v>2918</v>
      </c>
      <c r="Q1930" s="9"/>
    </row>
    <row r="1931" spans="1:17" x14ac:dyDescent="0.25">
      <c r="A1931" s="17">
        <v>44763</v>
      </c>
      <c r="B1931" s="11" t="s">
        <v>1607</v>
      </c>
      <c r="C1931" s="11" t="s">
        <v>2924</v>
      </c>
      <c r="D1931" s="7">
        <v>1</v>
      </c>
      <c r="E1931" s="12">
        <f t="shared" si="90"/>
        <v>3500</v>
      </c>
      <c r="F1931" s="13">
        <f t="shared" si="91"/>
        <v>3500</v>
      </c>
      <c r="G1931" s="14">
        <f>Data_input!$F1931*IF(Data_input!$E1931&lt;3000,70%,60%)</f>
        <v>2100</v>
      </c>
      <c r="H1931" s="14">
        <f>Data_input!$F1931*10%</f>
        <v>350</v>
      </c>
      <c r="I1931" s="14">
        <f>Data_input!$F1931*10%</f>
        <v>350</v>
      </c>
      <c r="J1931" s="14">
        <f>SUM(Table1[[#This Row],[COGS]:[OPERATIONAL COST]])</f>
        <v>2800</v>
      </c>
      <c r="K1931" s="14">
        <f>Data_input!$F1931-Data_input!$G1931-Data_input!$H1931-Data_input!$I1931</f>
        <v>700</v>
      </c>
      <c r="L1931" s="8" t="s">
        <v>2944</v>
      </c>
      <c r="M1931" s="16" t="str">
        <f>TEXT(Table1[[#This Row],[DATE]],"mmm")</f>
        <v>Jul</v>
      </c>
      <c r="N1931" s="7">
        <f t="shared" si="92"/>
        <v>2022</v>
      </c>
      <c r="O1931" s="7">
        <f>IF(COUNTIF(B$4:$B1931,B1931)=1,1,0)</f>
        <v>1</v>
      </c>
      <c r="P1931" s="8" t="s">
        <v>2918</v>
      </c>
      <c r="Q1931" s="9"/>
    </row>
    <row r="1932" spans="1:17" x14ac:dyDescent="0.25">
      <c r="A1932" s="17">
        <v>44763</v>
      </c>
      <c r="B1932" s="11" t="s">
        <v>1608</v>
      </c>
      <c r="C1932" s="11" t="s">
        <v>2928</v>
      </c>
      <c r="D1932" s="7">
        <v>1</v>
      </c>
      <c r="E1932" s="12">
        <f t="shared" si="90"/>
        <v>1000</v>
      </c>
      <c r="F1932" s="13">
        <f t="shared" si="91"/>
        <v>1000</v>
      </c>
      <c r="G1932" s="14">
        <f>Data_input!$F1932*IF(Data_input!$E1932&lt;3000,70%,60%)</f>
        <v>700</v>
      </c>
      <c r="H1932" s="14">
        <f>Data_input!$F1932*10%</f>
        <v>100</v>
      </c>
      <c r="I1932" s="14">
        <f>Data_input!$F1932*10%</f>
        <v>100</v>
      </c>
      <c r="J1932" s="14">
        <f>SUM(Table1[[#This Row],[COGS]:[OPERATIONAL COST]])</f>
        <v>900</v>
      </c>
      <c r="K1932" s="14">
        <f>Data_input!$F1932-Data_input!$G1932-Data_input!$H1932-Data_input!$I1932</f>
        <v>100</v>
      </c>
      <c r="L1932" s="15" t="s">
        <v>2945</v>
      </c>
      <c r="M1932" s="16" t="str">
        <f>TEXT(Table1[[#This Row],[DATE]],"mmm")</f>
        <v>Jul</v>
      </c>
      <c r="N1932" s="7">
        <f t="shared" si="92"/>
        <v>2022</v>
      </c>
      <c r="O1932" s="7">
        <f>IF(COUNTIF(B$4:$B1932,B1932)=1,1,0)</f>
        <v>1</v>
      </c>
      <c r="P1932" s="8" t="s">
        <v>2918</v>
      </c>
      <c r="Q1932" s="9"/>
    </row>
    <row r="1933" spans="1:17" x14ac:dyDescent="0.25">
      <c r="A1933" s="17">
        <v>44763</v>
      </c>
      <c r="B1933" s="11" t="s">
        <v>1609</v>
      </c>
      <c r="C1933" s="11" t="s">
        <v>2926</v>
      </c>
      <c r="D1933" s="7">
        <v>5</v>
      </c>
      <c r="E1933" s="12">
        <f t="shared" si="90"/>
        <v>450</v>
      </c>
      <c r="F1933" s="13">
        <f t="shared" si="91"/>
        <v>2250</v>
      </c>
      <c r="G1933" s="14">
        <f>Data_input!$F1933*IF(Data_input!$E1933&lt;3000,70%,60%)</f>
        <v>1575</v>
      </c>
      <c r="H1933" s="14">
        <f>Data_input!$F1933*10%</f>
        <v>225</v>
      </c>
      <c r="I1933" s="14">
        <f>Data_input!$F1933*10%</f>
        <v>225</v>
      </c>
      <c r="J1933" s="14">
        <f>SUM(Table1[[#This Row],[COGS]:[OPERATIONAL COST]])</f>
        <v>2025</v>
      </c>
      <c r="K1933" s="14">
        <f>Data_input!$F1933-Data_input!$G1933-Data_input!$H1933-Data_input!$I1933</f>
        <v>225</v>
      </c>
      <c r="L1933" s="8" t="s">
        <v>2943</v>
      </c>
      <c r="M1933" s="16" t="str">
        <f>TEXT(Table1[[#This Row],[DATE]],"mmm")</f>
        <v>Jul</v>
      </c>
      <c r="N1933" s="7">
        <f t="shared" si="92"/>
        <v>2022</v>
      </c>
      <c r="O1933" s="7">
        <f>IF(COUNTIF(B$4:$B1933,B1933)=1,1,0)</f>
        <v>1</v>
      </c>
      <c r="P1933" s="8" t="s">
        <v>2919</v>
      </c>
      <c r="Q1933" s="9"/>
    </row>
    <row r="1934" spans="1:17" x14ac:dyDescent="0.25">
      <c r="A1934" s="17">
        <v>44763</v>
      </c>
      <c r="B1934" s="11" t="s">
        <v>1610</v>
      </c>
      <c r="C1934" s="11" t="s">
        <v>2927</v>
      </c>
      <c r="D1934" s="7">
        <v>1</v>
      </c>
      <c r="E1934" s="12">
        <f t="shared" si="90"/>
        <v>500</v>
      </c>
      <c r="F1934" s="13">
        <f t="shared" si="91"/>
        <v>500</v>
      </c>
      <c r="G1934" s="14">
        <f>Data_input!$F1934*IF(Data_input!$E1934&lt;3000,70%,60%)</f>
        <v>350</v>
      </c>
      <c r="H1934" s="14">
        <f>Data_input!$F1934*10%</f>
        <v>50</v>
      </c>
      <c r="I1934" s="14">
        <f>Data_input!$F1934*10%</f>
        <v>50</v>
      </c>
      <c r="J1934" s="14">
        <f>SUM(Table1[[#This Row],[COGS]:[OPERATIONAL COST]])</f>
        <v>450</v>
      </c>
      <c r="K1934" s="14">
        <f>Data_input!$F1934-Data_input!$G1934-Data_input!$H1934-Data_input!$I1934</f>
        <v>50</v>
      </c>
      <c r="L1934" s="15" t="s">
        <v>2948</v>
      </c>
      <c r="M1934" s="16" t="str">
        <f>TEXT(Table1[[#This Row],[DATE]],"mmm")</f>
        <v>Jul</v>
      </c>
      <c r="N1934" s="7">
        <f t="shared" si="92"/>
        <v>2022</v>
      </c>
      <c r="O1934" s="7">
        <f>IF(COUNTIF(B$4:$B1934,B1934)=1,1,0)</f>
        <v>1</v>
      </c>
      <c r="P1934" s="8" t="s">
        <v>2919</v>
      </c>
      <c r="Q1934" s="9"/>
    </row>
    <row r="1935" spans="1:17" x14ac:dyDescent="0.25">
      <c r="A1935" s="17">
        <v>44763</v>
      </c>
      <c r="B1935" s="11" t="s">
        <v>1611</v>
      </c>
      <c r="C1935" s="11" t="s">
        <v>2927</v>
      </c>
      <c r="D1935" s="7">
        <v>3</v>
      </c>
      <c r="E1935" s="12">
        <f t="shared" si="90"/>
        <v>500</v>
      </c>
      <c r="F1935" s="13">
        <f t="shared" si="91"/>
        <v>1500</v>
      </c>
      <c r="G1935" s="14">
        <f>Data_input!$F1935*IF(Data_input!$E1935&lt;3000,70%,60%)</f>
        <v>1050</v>
      </c>
      <c r="H1935" s="14">
        <f>Data_input!$F1935*10%</f>
        <v>150</v>
      </c>
      <c r="I1935" s="14">
        <f>Data_input!$F1935*10%</f>
        <v>150</v>
      </c>
      <c r="J1935" s="14">
        <f>SUM(Table1[[#This Row],[COGS]:[OPERATIONAL COST]])</f>
        <v>1350</v>
      </c>
      <c r="K1935" s="14">
        <f>Data_input!$F1935-Data_input!$G1935-Data_input!$H1935-Data_input!$I1935</f>
        <v>150</v>
      </c>
      <c r="L1935" s="8" t="s">
        <v>2944</v>
      </c>
      <c r="M1935" s="16" t="str">
        <f>TEXT(Table1[[#This Row],[DATE]],"mmm")</f>
        <v>Jul</v>
      </c>
      <c r="N1935" s="7">
        <f t="shared" si="92"/>
        <v>2022</v>
      </c>
      <c r="O1935" s="7">
        <f>IF(COUNTIF(B$4:$B1935,B1935)=1,1,0)</f>
        <v>1</v>
      </c>
      <c r="P1935" s="8" t="s">
        <v>2919</v>
      </c>
      <c r="Q1935" s="9"/>
    </row>
    <row r="1936" spans="1:17" x14ac:dyDescent="0.25">
      <c r="A1936" s="17">
        <v>44763</v>
      </c>
      <c r="B1936" s="11" t="s">
        <v>1612</v>
      </c>
      <c r="C1936" s="11" t="s">
        <v>2920</v>
      </c>
      <c r="D1936" s="7">
        <v>5</v>
      </c>
      <c r="E1936" s="12">
        <f t="shared" si="90"/>
        <v>1000</v>
      </c>
      <c r="F1936" s="13">
        <f t="shared" si="91"/>
        <v>5000</v>
      </c>
      <c r="G1936" s="14">
        <f>Data_input!$F1936*IF(Data_input!$E1936&lt;3000,70%,60%)</f>
        <v>3500</v>
      </c>
      <c r="H1936" s="14">
        <f>Data_input!$F1936*10%</f>
        <v>500</v>
      </c>
      <c r="I1936" s="14">
        <f>Data_input!$F1936*10%</f>
        <v>500</v>
      </c>
      <c r="J1936" s="14">
        <f>SUM(Table1[[#This Row],[COGS]:[OPERATIONAL COST]])</f>
        <v>4500</v>
      </c>
      <c r="K1936" s="14">
        <f>Data_input!$F1936-Data_input!$G1936-Data_input!$H1936-Data_input!$I1936</f>
        <v>500</v>
      </c>
      <c r="L1936" s="15" t="s">
        <v>2945</v>
      </c>
      <c r="M1936" s="16" t="str">
        <f>TEXT(Table1[[#This Row],[DATE]],"mmm")</f>
        <v>Jul</v>
      </c>
      <c r="N1936" s="7">
        <f t="shared" si="92"/>
        <v>2022</v>
      </c>
      <c r="O1936" s="7">
        <f>IF(COUNTIF(B$4:$B1936,B1936)=1,1,0)</f>
        <v>1</v>
      </c>
      <c r="P1936" s="8" t="s">
        <v>2919</v>
      </c>
      <c r="Q1936" s="9"/>
    </row>
    <row r="1937" spans="1:17" x14ac:dyDescent="0.25">
      <c r="A1937" s="17">
        <v>44764</v>
      </c>
      <c r="B1937" s="11" t="s">
        <v>1613</v>
      </c>
      <c r="C1937" s="11" t="s">
        <v>2924</v>
      </c>
      <c r="D1937" s="7">
        <v>1</v>
      </c>
      <c r="E1937" s="12">
        <f t="shared" si="90"/>
        <v>3500</v>
      </c>
      <c r="F1937" s="13">
        <f t="shared" si="91"/>
        <v>3500</v>
      </c>
      <c r="G1937" s="14">
        <f>Data_input!$F1937*IF(Data_input!$E1937&lt;3000,70%,60%)</f>
        <v>2100</v>
      </c>
      <c r="H1937" s="14">
        <f>Data_input!$F1937*10%</f>
        <v>350</v>
      </c>
      <c r="I1937" s="14">
        <f>Data_input!$F1937*10%</f>
        <v>350</v>
      </c>
      <c r="J1937" s="14">
        <f>SUM(Table1[[#This Row],[COGS]:[OPERATIONAL COST]])</f>
        <v>2800</v>
      </c>
      <c r="K1937" s="14">
        <f>Data_input!$F1937-Data_input!$G1937-Data_input!$H1937-Data_input!$I1937</f>
        <v>700</v>
      </c>
      <c r="L1937" s="8" t="s">
        <v>2943</v>
      </c>
      <c r="M1937" s="16" t="str">
        <f>TEXT(Table1[[#This Row],[DATE]],"mmm")</f>
        <v>Jul</v>
      </c>
      <c r="N1937" s="7">
        <f t="shared" si="92"/>
        <v>2022</v>
      </c>
      <c r="O1937" s="7">
        <f>IF(COUNTIF(B$4:$B1937,B1937)=1,1,0)</f>
        <v>1</v>
      </c>
      <c r="P1937" s="8" t="s">
        <v>2919</v>
      </c>
      <c r="Q1937" s="9"/>
    </row>
    <row r="1938" spans="1:17" x14ac:dyDescent="0.25">
      <c r="A1938" s="17">
        <v>44764</v>
      </c>
      <c r="B1938" s="11" t="s">
        <v>1614</v>
      </c>
      <c r="C1938" s="11" t="s">
        <v>2923</v>
      </c>
      <c r="D1938" s="7">
        <v>1</v>
      </c>
      <c r="E1938" s="12">
        <f t="shared" si="90"/>
        <v>2500</v>
      </c>
      <c r="F1938" s="13">
        <f t="shared" si="91"/>
        <v>2500</v>
      </c>
      <c r="G1938" s="14">
        <f>Data_input!$F1938*IF(Data_input!$E1938&lt;3000,70%,60%)</f>
        <v>1750</v>
      </c>
      <c r="H1938" s="14">
        <f>Data_input!$F1938*10%</f>
        <v>250</v>
      </c>
      <c r="I1938" s="14">
        <f>Data_input!$F1938*10%</f>
        <v>250</v>
      </c>
      <c r="J1938" s="14">
        <f>SUM(Table1[[#This Row],[COGS]:[OPERATIONAL COST]])</f>
        <v>2250</v>
      </c>
      <c r="K1938" s="14">
        <f>Data_input!$F1938-Data_input!$G1938-Data_input!$H1938-Data_input!$I1938</f>
        <v>250</v>
      </c>
      <c r="L1938" s="15" t="s">
        <v>2948</v>
      </c>
      <c r="M1938" s="16" t="str">
        <f>TEXT(Table1[[#This Row],[DATE]],"mmm")</f>
        <v>Jul</v>
      </c>
      <c r="N1938" s="7">
        <f t="shared" si="92"/>
        <v>2022</v>
      </c>
      <c r="O1938" s="7">
        <f>IF(COUNTIF(B$4:$B1938,B1938)=1,1,0)</f>
        <v>1</v>
      </c>
      <c r="P1938" s="8" t="s">
        <v>2919</v>
      </c>
      <c r="Q1938" s="9"/>
    </row>
    <row r="1939" spans="1:17" x14ac:dyDescent="0.25">
      <c r="A1939" s="17">
        <v>44764</v>
      </c>
      <c r="B1939" s="11" t="s">
        <v>1615</v>
      </c>
      <c r="C1939" s="11" t="s">
        <v>2929</v>
      </c>
      <c r="D1939" s="7">
        <v>3</v>
      </c>
      <c r="E1939" s="12">
        <f t="shared" si="90"/>
        <v>3200</v>
      </c>
      <c r="F1939" s="13">
        <f t="shared" si="91"/>
        <v>9600</v>
      </c>
      <c r="G1939" s="14">
        <f>Data_input!$F1939*IF(Data_input!$E1939&lt;3000,70%,60%)</f>
        <v>5760</v>
      </c>
      <c r="H1939" s="14">
        <f>Data_input!$F1939*10%</f>
        <v>960</v>
      </c>
      <c r="I1939" s="14">
        <f>Data_input!$F1939*10%</f>
        <v>960</v>
      </c>
      <c r="J1939" s="14">
        <f>SUM(Table1[[#This Row],[COGS]:[OPERATIONAL COST]])</f>
        <v>7680</v>
      </c>
      <c r="K1939" s="14">
        <f>Data_input!$F1939-Data_input!$G1939-Data_input!$H1939-Data_input!$I1939</f>
        <v>1920</v>
      </c>
      <c r="L1939" s="8" t="s">
        <v>2944</v>
      </c>
      <c r="M1939" s="16" t="str">
        <f>TEXT(Table1[[#This Row],[DATE]],"mmm")</f>
        <v>Jul</v>
      </c>
      <c r="N1939" s="7">
        <f t="shared" si="92"/>
        <v>2022</v>
      </c>
      <c r="O1939" s="7">
        <f>IF(COUNTIF(B$4:$B1939,B1939)=1,1,0)</f>
        <v>1</v>
      </c>
      <c r="P1939" s="8" t="s">
        <v>2919</v>
      </c>
      <c r="Q1939" s="9"/>
    </row>
    <row r="1940" spans="1:17" x14ac:dyDescent="0.25">
      <c r="A1940" s="17">
        <v>44764</v>
      </c>
      <c r="B1940" s="11" t="s">
        <v>1616</v>
      </c>
      <c r="C1940" s="11" t="s">
        <v>2929</v>
      </c>
      <c r="D1940" s="7">
        <v>2</v>
      </c>
      <c r="E1940" s="12">
        <f t="shared" si="90"/>
        <v>3200</v>
      </c>
      <c r="F1940" s="13">
        <f t="shared" si="91"/>
        <v>6400</v>
      </c>
      <c r="G1940" s="14">
        <f>Data_input!$F1940*IF(Data_input!$E1940&lt;3000,70%,60%)</f>
        <v>3840</v>
      </c>
      <c r="H1940" s="14">
        <f>Data_input!$F1940*10%</f>
        <v>640</v>
      </c>
      <c r="I1940" s="14">
        <f>Data_input!$F1940*10%</f>
        <v>640</v>
      </c>
      <c r="J1940" s="14">
        <f>SUM(Table1[[#This Row],[COGS]:[OPERATIONAL COST]])</f>
        <v>5120</v>
      </c>
      <c r="K1940" s="14">
        <f>Data_input!$F1940-Data_input!$G1940-Data_input!$H1940-Data_input!$I1940</f>
        <v>1280</v>
      </c>
      <c r="L1940" s="15" t="s">
        <v>2946</v>
      </c>
      <c r="M1940" s="16" t="str">
        <f>TEXT(Table1[[#This Row],[DATE]],"mmm")</f>
        <v>Jul</v>
      </c>
      <c r="N1940" s="7">
        <f t="shared" si="92"/>
        <v>2022</v>
      </c>
      <c r="O1940" s="7">
        <f>IF(COUNTIF(B$4:$B1940,B1940)=1,1,0)</f>
        <v>1</v>
      </c>
      <c r="P1940" s="8" t="s">
        <v>2918</v>
      </c>
      <c r="Q1940" s="9"/>
    </row>
    <row r="1941" spans="1:17" x14ac:dyDescent="0.25">
      <c r="A1941" s="17">
        <v>44764</v>
      </c>
      <c r="B1941" s="11" t="s">
        <v>1617</v>
      </c>
      <c r="C1941" s="11" t="s">
        <v>2924</v>
      </c>
      <c r="D1941" s="7">
        <v>1</v>
      </c>
      <c r="E1941" s="12">
        <f t="shared" si="90"/>
        <v>3500</v>
      </c>
      <c r="F1941" s="13">
        <f t="shared" si="91"/>
        <v>3500</v>
      </c>
      <c r="G1941" s="14">
        <f>Data_input!$F1941*IF(Data_input!$E1941&lt;3000,70%,60%)</f>
        <v>2100</v>
      </c>
      <c r="H1941" s="14">
        <f>Data_input!$F1941*10%</f>
        <v>350</v>
      </c>
      <c r="I1941" s="14">
        <f>Data_input!$F1941*10%</f>
        <v>350</v>
      </c>
      <c r="J1941" s="14">
        <f>SUM(Table1[[#This Row],[COGS]:[OPERATIONAL COST]])</f>
        <v>2800</v>
      </c>
      <c r="K1941" s="14">
        <f>Data_input!$F1941-Data_input!$G1941-Data_input!$H1941-Data_input!$I1941</f>
        <v>700</v>
      </c>
      <c r="L1941" s="8" t="s">
        <v>2947</v>
      </c>
      <c r="M1941" s="16" t="str">
        <f>TEXT(Table1[[#This Row],[DATE]],"mmm")</f>
        <v>Jul</v>
      </c>
      <c r="N1941" s="7">
        <f t="shared" si="92"/>
        <v>2022</v>
      </c>
      <c r="O1941" s="7">
        <f>IF(COUNTIF(B$4:$B1941,B1941)=1,1,0)</f>
        <v>1</v>
      </c>
      <c r="P1941" s="8" t="s">
        <v>2919</v>
      </c>
      <c r="Q1941" s="9"/>
    </row>
    <row r="1942" spans="1:17" x14ac:dyDescent="0.25">
      <c r="A1942" s="17">
        <v>44764</v>
      </c>
      <c r="B1942" s="11" t="s">
        <v>1618</v>
      </c>
      <c r="C1942" s="11" t="s">
        <v>2927</v>
      </c>
      <c r="D1942" s="7">
        <v>4</v>
      </c>
      <c r="E1942" s="12">
        <f t="shared" si="90"/>
        <v>500</v>
      </c>
      <c r="F1942" s="13">
        <f t="shared" si="91"/>
        <v>2000</v>
      </c>
      <c r="G1942" s="14">
        <f>Data_input!$F1942*IF(Data_input!$E1942&lt;3000,70%,60%)</f>
        <v>1400</v>
      </c>
      <c r="H1942" s="14">
        <f>Data_input!$F1942*10%</f>
        <v>200</v>
      </c>
      <c r="I1942" s="14">
        <f>Data_input!$F1942*10%</f>
        <v>200</v>
      </c>
      <c r="J1942" s="14">
        <f>SUM(Table1[[#This Row],[COGS]:[OPERATIONAL COST]])</f>
        <v>1800</v>
      </c>
      <c r="K1942" s="14">
        <f>Data_input!$F1942-Data_input!$G1942-Data_input!$H1942-Data_input!$I1942</f>
        <v>200</v>
      </c>
      <c r="L1942" s="15" t="s">
        <v>2945</v>
      </c>
      <c r="M1942" s="16" t="str">
        <f>TEXT(Table1[[#This Row],[DATE]],"mmm")</f>
        <v>Jul</v>
      </c>
      <c r="N1942" s="7">
        <f t="shared" si="92"/>
        <v>2022</v>
      </c>
      <c r="O1942" s="7">
        <f>IF(COUNTIF(B$4:$B1942,B1942)=1,1,0)</f>
        <v>1</v>
      </c>
      <c r="P1942" s="8" t="s">
        <v>2919</v>
      </c>
      <c r="Q1942" s="9"/>
    </row>
    <row r="1943" spans="1:17" x14ac:dyDescent="0.25">
      <c r="A1943" s="17">
        <v>44764</v>
      </c>
      <c r="B1943" s="11" t="s">
        <v>1619</v>
      </c>
      <c r="C1943" s="11" t="s">
        <v>2923</v>
      </c>
      <c r="D1943" s="7">
        <v>10</v>
      </c>
      <c r="E1943" s="12">
        <f t="shared" si="90"/>
        <v>2500</v>
      </c>
      <c r="F1943" s="13">
        <f t="shared" si="91"/>
        <v>25000</v>
      </c>
      <c r="G1943" s="14">
        <f>Data_input!$F1943*IF(Data_input!$E1943&lt;3000,70%,60%)</f>
        <v>17500</v>
      </c>
      <c r="H1943" s="14">
        <f>Data_input!$F1943*10%</f>
        <v>2500</v>
      </c>
      <c r="I1943" s="14">
        <f>Data_input!$F1943*10%</f>
        <v>2500</v>
      </c>
      <c r="J1943" s="14">
        <f>SUM(Table1[[#This Row],[COGS]:[OPERATIONAL COST]])</f>
        <v>22500</v>
      </c>
      <c r="K1943" s="14">
        <f>Data_input!$F1943-Data_input!$G1943-Data_input!$H1943-Data_input!$I1943</f>
        <v>2500</v>
      </c>
      <c r="L1943" s="8" t="s">
        <v>2943</v>
      </c>
      <c r="M1943" s="16" t="str">
        <f>TEXT(Table1[[#This Row],[DATE]],"mmm")</f>
        <v>Jul</v>
      </c>
      <c r="N1943" s="7">
        <f t="shared" si="92"/>
        <v>2022</v>
      </c>
      <c r="O1943" s="7">
        <f>IF(COUNTIF(B$4:$B1943,B1943)=1,1,0)</f>
        <v>1</v>
      </c>
      <c r="P1943" s="8" t="s">
        <v>2919</v>
      </c>
      <c r="Q1943" s="9"/>
    </row>
    <row r="1944" spans="1:17" x14ac:dyDescent="0.25">
      <c r="A1944" s="17">
        <v>44764</v>
      </c>
      <c r="B1944" s="11" t="s">
        <v>1620</v>
      </c>
      <c r="C1944" s="11" t="s">
        <v>2925</v>
      </c>
      <c r="D1944" s="7">
        <v>7</v>
      </c>
      <c r="E1944" s="12">
        <f t="shared" si="90"/>
        <v>1200</v>
      </c>
      <c r="F1944" s="13">
        <f t="shared" si="91"/>
        <v>8400</v>
      </c>
      <c r="G1944" s="14">
        <f>Data_input!$F1944*IF(Data_input!$E1944&lt;3000,70%,60%)</f>
        <v>5880</v>
      </c>
      <c r="H1944" s="14">
        <f>Data_input!$F1944*10%</f>
        <v>840</v>
      </c>
      <c r="I1944" s="14">
        <f>Data_input!$F1944*10%</f>
        <v>840</v>
      </c>
      <c r="J1944" s="14">
        <f>SUM(Table1[[#This Row],[COGS]:[OPERATIONAL COST]])</f>
        <v>7560</v>
      </c>
      <c r="K1944" s="14">
        <f>Data_input!$F1944-Data_input!$G1944-Data_input!$H1944-Data_input!$I1944</f>
        <v>840</v>
      </c>
      <c r="L1944" s="15" t="s">
        <v>2944</v>
      </c>
      <c r="M1944" s="16" t="str">
        <f>TEXT(Table1[[#This Row],[DATE]],"mmm")</f>
        <v>Jul</v>
      </c>
      <c r="N1944" s="7">
        <f t="shared" si="92"/>
        <v>2022</v>
      </c>
      <c r="O1944" s="7">
        <f>IF(COUNTIF(B$4:$B1944,B1944)=1,1,0)</f>
        <v>1</v>
      </c>
      <c r="P1944" s="8" t="s">
        <v>2919</v>
      </c>
      <c r="Q1944" s="9"/>
    </row>
    <row r="1945" spans="1:17" x14ac:dyDescent="0.25">
      <c r="A1945" s="17">
        <v>44764</v>
      </c>
      <c r="B1945" s="11" t="s">
        <v>1620</v>
      </c>
      <c r="C1945" s="11" t="s">
        <v>2920</v>
      </c>
      <c r="D1945" s="7">
        <v>4</v>
      </c>
      <c r="E1945" s="12">
        <f t="shared" si="90"/>
        <v>1000</v>
      </c>
      <c r="F1945" s="13">
        <f t="shared" si="91"/>
        <v>4000</v>
      </c>
      <c r="G1945" s="14">
        <f>Data_input!$F1945*IF(Data_input!$E1945&lt;3000,70%,60%)</f>
        <v>2800</v>
      </c>
      <c r="H1945" s="14">
        <f>Data_input!$F1945*10%</f>
        <v>400</v>
      </c>
      <c r="I1945" s="14">
        <f>Data_input!$F1945*10%</f>
        <v>400</v>
      </c>
      <c r="J1945" s="14">
        <f>SUM(Table1[[#This Row],[COGS]:[OPERATIONAL COST]])</f>
        <v>3600</v>
      </c>
      <c r="K1945" s="14">
        <f>Data_input!$F1945-Data_input!$G1945-Data_input!$H1945-Data_input!$I1945</f>
        <v>400</v>
      </c>
      <c r="L1945" s="8" t="s">
        <v>2944</v>
      </c>
      <c r="M1945" s="16" t="str">
        <f>TEXT(Table1[[#This Row],[DATE]],"mmm")</f>
        <v>Jul</v>
      </c>
      <c r="N1945" s="7">
        <f t="shared" si="92"/>
        <v>2022</v>
      </c>
      <c r="O1945" s="7">
        <f>IF(COUNTIF(B$4:$B1945,B1945)=1,1,0)</f>
        <v>0</v>
      </c>
      <c r="P1945" s="8" t="s">
        <v>2919</v>
      </c>
      <c r="Q1945" s="9"/>
    </row>
    <row r="1946" spans="1:17" x14ac:dyDescent="0.25">
      <c r="A1946" s="17">
        <v>44764</v>
      </c>
      <c r="B1946" s="11" t="s">
        <v>1620</v>
      </c>
      <c r="C1946" s="11" t="s">
        <v>2930</v>
      </c>
      <c r="D1946" s="7">
        <v>1</v>
      </c>
      <c r="E1946" s="12">
        <f t="shared" si="90"/>
        <v>4000</v>
      </c>
      <c r="F1946" s="13">
        <f t="shared" si="91"/>
        <v>4000</v>
      </c>
      <c r="G1946" s="14">
        <f>Data_input!$F1946*IF(Data_input!$E1946&lt;3000,70%,60%)</f>
        <v>2400</v>
      </c>
      <c r="H1946" s="14">
        <f>Data_input!$F1946*10%</f>
        <v>400</v>
      </c>
      <c r="I1946" s="14">
        <f>Data_input!$F1946*10%</f>
        <v>400</v>
      </c>
      <c r="J1946" s="14">
        <f>SUM(Table1[[#This Row],[COGS]:[OPERATIONAL COST]])</f>
        <v>3200</v>
      </c>
      <c r="K1946" s="14">
        <f>Data_input!$F1946-Data_input!$G1946-Data_input!$H1946-Data_input!$I1946</f>
        <v>800</v>
      </c>
      <c r="L1946" s="15" t="s">
        <v>2944</v>
      </c>
      <c r="M1946" s="16" t="str">
        <f>TEXT(Table1[[#This Row],[DATE]],"mmm")</f>
        <v>Jul</v>
      </c>
      <c r="N1946" s="7">
        <f t="shared" si="92"/>
        <v>2022</v>
      </c>
      <c r="O1946" s="7">
        <f>IF(COUNTIF(B$4:$B1946,B1946)=1,1,0)</f>
        <v>0</v>
      </c>
      <c r="P1946" s="8" t="s">
        <v>2919</v>
      </c>
      <c r="Q1946" s="9"/>
    </row>
    <row r="1947" spans="1:17" x14ac:dyDescent="0.25">
      <c r="A1947" s="17">
        <v>44765</v>
      </c>
      <c r="B1947" s="11" t="s">
        <v>1621</v>
      </c>
      <c r="C1947" s="11" t="s">
        <v>2920</v>
      </c>
      <c r="D1947" s="7">
        <v>5</v>
      </c>
      <c r="E1947" s="12">
        <f t="shared" si="90"/>
        <v>1000</v>
      </c>
      <c r="F1947" s="13">
        <f t="shared" si="91"/>
        <v>5000</v>
      </c>
      <c r="G1947" s="14">
        <f>Data_input!$F1947*IF(Data_input!$E1947&lt;3000,70%,60%)</f>
        <v>3500</v>
      </c>
      <c r="H1947" s="14">
        <f>Data_input!$F1947*10%</f>
        <v>500</v>
      </c>
      <c r="I1947" s="14">
        <f>Data_input!$F1947*10%</f>
        <v>500</v>
      </c>
      <c r="J1947" s="14">
        <f>SUM(Table1[[#This Row],[COGS]:[OPERATIONAL COST]])</f>
        <v>4500</v>
      </c>
      <c r="K1947" s="14">
        <f>Data_input!$F1947-Data_input!$G1947-Data_input!$H1947-Data_input!$I1947</f>
        <v>500</v>
      </c>
      <c r="L1947" s="8" t="s">
        <v>2947</v>
      </c>
      <c r="M1947" s="16" t="str">
        <f>TEXT(Table1[[#This Row],[DATE]],"mmm")</f>
        <v>Jul</v>
      </c>
      <c r="N1947" s="7">
        <f t="shared" si="92"/>
        <v>2022</v>
      </c>
      <c r="O1947" s="7">
        <f>IF(COUNTIF(B$4:$B1947,B1947)=1,1,0)</f>
        <v>1</v>
      </c>
      <c r="P1947" s="8" t="s">
        <v>2918</v>
      </c>
      <c r="Q1947" s="9"/>
    </row>
    <row r="1948" spans="1:17" x14ac:dyDescent="0.25">
      <c r="A1948" s="17">
        <v>44765</v>
      </c>
      <c r="B1948" s="11" t="s">
        <v>1622</v>
      </c>
      <c r="C1948" s="11" t="s">
        <v>2924</v>
      </c>
      <c r="D1948" s="7">
        <v>1</v>
      </c>
      <c r="E1948" s="12">
        <f t="shared" si="90"/>
        <v>3500</v>
      </c>
      <c r="F1948" s="13">
        <f t="shared" si="91"/>
        <v>3500</v>
      </c>
      <c r="G1948" s="14">
        <f>Data_input!$F1948*IF(Data_input!$E1948&lt;3000,70%,60%)</f>
        <v>2100</v>
      </c>
      <c r="H1948" s="14">
        <f>Data_input!$F1948*10%</f>
        <v>350</v>
      </c>
      <c r="I1948" s="14">
        <f>Data_input!$F1948*10%</f>
        <v>350</v>
      </c>
      <c r="J1948" s="14">
        <f>SUM(Table1[[#This Row],[COGS]:[OPERATIONAL COST]])</f>
        <v>2800</v>
      </c>
      <c r="K1948" s="14">
        <f>Data_input!$F1948-Data_input!$G1948-Data_input!$H1948-Data_input!$I1948</f>
        <v>700</v>
      </c>
      <c r="L1948" s="15" t="s">
        <v>2946</v>
      </c>
      <c r="M1948" s="16" t="str">
        <f>TEXT(Table1[[#This Row],[DATE]],"mmm")</f>
        <v>Jul</v>
      </c>
      <c r="N1948" s="7">
        <f t="shared" si="92"/>
        <v>2022</v>
      </c>
      <c r="O1948" s="7">
        <f>IF(COUNTIF(B$4:$B1948,B1948)=1,1,0)</f>
        <v>1</v>
      </c>
      <c r="P1948" s="8" t="s">
        <v>2919</v>
      </c>
      <c r="Q1948" s="9"/>
    </row>
    <row r="1949" spans="1:17" x14ac:dyDescent="0.25">
      <c r="A1949" s="17">
        <v>44765</v>
      </c>
      <c r="B1949" s="11" t="s">
        <v>1623</v>
      </c>
      <c r="C1949" s="11" t="s">
        <v>2923</v>
      </c>
      <c r="D1949" s="7">
        <v>1</v>
      </c>
      <c r="E1949" s="12">
        <f t="shared" si="90"/>
        <v>2500</v>
      </c>
      <c r="F1949" s="13">
        <f t="shared" si="91"/>
        <v>2500</v>
      </c>
      <c r="G1949" s="14">
        <f>Data_input!$F1949*IF(Data_input!$E1949&lt;3000,70%,60%)</f>
        <v>1750</v>
      </c>
      <c r="H1949" s="14">
        <f>Data_input!$F1949*10%</f>
        <v>250</v>
      </c>
      <c r="I1949" s="14">
        <f>Data_input!$F1949*10%</f>
        <v>250</v>
      </c>
      <c r="J1949" s="14">
        <f>SUM(Table1[[#This Row],[COGS]:[OPERATIONAL COST]])</f>
        <v>2250</v>
      </c>
      <c r="K1949" s="14">
        <f>Data_input!$F1949-Data_input!$G1949-Data_input!$H1949-Data_input!$I1949</f>
        <v>250</v>
      </c>
      <c r="L1949" s="8" t="s">
        <v>2947</v>
      </c>
      <c r="M1949" s="16" t="str">
        <f>TEXT(Table1[[#This Row],[DATE]],"mmm")</f>
        <v>Jul</v>
      </c>
      <c r="N1949" s="7">
        <f t="shared" si="92"/>
        <v>2022</v>
      </c>
      <c r="O1949" s="7">
        <f>IF(COUNTIF(B$4:$B1949,B1949)=1,1,0)</f>
        <v>1</v>
      </c>
      <c r="P1949" s="8" t="s">
        <v>2919</v>
      </c>
      <c r="Q1949" s="9"/>
    </row>
    <row r="1950" spans="1:17" x14ac:dyDescent="0.25">
      <c r="A1950" s="17">
        <v>44765</v>
      </c>
      <c r="B1950" s="11" t="s">
        <v>1624</v>
      </c>
      <c r="C1950" s="11" t="s">
        <v>2923</v>
      </c>
      <c r="D1950" s="7">
        <v>1</v>
      </c>
      <c r="E1950" s="12">
        <f t="shared" si="90"/>
        <v>2500</v>
      </c>
      <c r="F1950" s="13">
        <f t="shared" si="91"/>
        <v>2500</v>
      </c>
      <c r="G1950" s="14">
        <f>Data_input!$F1950*IF(Data_input!$E1950&lt;3000,70%,60%)</f>
        <v>1750</v>
      </c>
      <c r="H1950" s="14">
        <f>Data_input!$F1950*10%</f>
        <v>250</v>
      </c>
      <c r="I1950" s="14">
        <f>Data_input!$F1950*10%</f>
        <v>250</v>
      </c>
      <c r="J1950" s="14">
        <f>SUM(Table1[[#This Row],[COGS]:[OPERATIONAL COST]])</f>
        <v>2250</v>
      </c>
      <c r="K1950" s="14">
        <f>Data_input!$F1950-Data_input!$G1950-Data_input!$H1950-Data_input!$I1950</f>
        <v>250</v>
      </c>
      <c r="L1950" s="15" t="s">
        <v>2945</v>
      </c>
      <c r="M1950" s="16" t="str">
        <f>TEXT(Table1[[#This Row],[DATE]],"mmm")</f>
        <v>Jul</v>
      </c>
      <c r="N1950" s="7">
        <f t="shared" si="92"/>
        <v>2022</v>
      </c>
      <c r="O1950" s="7">
        <f>IF(COUNTIF(B$4:$B1950,B1950)=1,1,0)</f>
        <v>1</v>
      </c>
      <c r="P1950" s="8" t="s">
        <v>2919</v>
      </c>
      <c r="Q1950" s="9"/>
    </row>
    <row r="1951" spans="1:17" x14ac:dyDescent="0.25">
      <c r="A1951" s="17">
        <v>44765</v>
      </c>
      <c r="B1951" s="11" t="s">
        <v>1625</v>
      </c>
      <c r="C1951" s="11" t="s">
        <v>2920</v>
      </c>
      <c r="D1951" s="7">
        <v>1</v>
      </c>
      <c r="E1951" s="12">
        <f t="shared" si="90"/>
        <v>1000</v>
      </c>
      <c r="F1951" s="13">
        <f t="shared" si="91"/>
        <v>1000</v>
      </c>
      <c r="G1951" s="14">
        <f>Data_input!$F1951*IF(Data_input!$E1951&lt;3000,70%,60%)</f>
        <v>700</v>
      </c>
      <c r="H1951" s="14">
        <f>Data_input!$F1951*10%</f>
        <v>100</v>
      </c>
      <c r="I1951" s="14">
        <f>Data_input!$F1951*10%</f>
        <v>100</v>
      </c>
      <c r="J1951" s="14">
        <f>SUM(Table1[[#This Row],[COGS]:[OPERATIONAL COST]])</f>
        <v>900</v>
      </c>
      <c r="K1951" s="14">
        <f>Data_input!$F1951-Data_input!$G1951-Data_input!$H1951-Data_input!$I1951</f>
        <v>100</v>
      </c>
      <c r="L1951" s="8" t="s">
        <v>2943</v>
      </c>
      <c r="M1951" s="16" t="str">
        <f>TEXT(Table1[[#This Row],[DATE]],"mmm")</f>
        <v>Jul</v>
      </c>
      <c r="N1951" s="7">
        <f t="shared" si="92"/>
        <v>2022</v>
      </c>
      <c r="O1951" s="7">
        <f>IF(COUNTIF(B$4:$B1951,B1951)=1,1,0)</f>
        <v>1</v>
      </c>
      <c r="P1951" s="8" t="s">
        <v>2918</v>
      </c>
      <c r="Q1951" s="9"/>
    </row>
    <row r="1952" spans="1:17" x14ac:dyDescent="0.25">
      <c r="A1952" s="17">
        <v>44765</v>
      </c>
      <c r="B1952" s="11" t="s">
        <v>1626</v>
      </c>
      <c r="C1952" s="11" t="s">
        <v>2923</v>
      </c>
      <c r="D1952" s="7">
        <v>5</v>
      </c>
      <c r="E1952" s="12">
        <f t="shared" si="90"/>
        <v>2500</v>
      </c>
      <c r="F1952" s="13">
        <f t="shared" si="91"/>
        <v>12500</v>
      </c>
      <c r="G1952" s="14">
        <f>Data_input!$F1952*IF(Data_input!$E1952&lt;3000,70%,60%)</f>
        <v>8750</v>
      </c>
      <c r="H1952" s="14">
        <f>Data_input!$F1952*10%</f>
        <v>1250</v>
      </c>
      <c r="I1952" s="14">
        <f>Data_input!$F1952*10%</f>
        <v>1250</v>
      </c>
      <c r="J1952" s="14">
        <f>SUM(Table1[[#This Row],[COGS]:[OPERATIONAL COST]])</f>
        <v>11250</v>
      </c>
      <c r="K1952" s="14">
        <f>Data_input!$F1952-Data_input!$G1952-Data_input!$H1952-Data_input!$I1952</f>
        <v>1250</v>
      </c>
      <c r="L1952" s="15" t="s">
        <v>2948</v>
      </c>
      <c r="M1952" s="16" t="str">
        <f>TEXT(Table1[[#This Row],[DATE]],"mmm")</f>
        <v>Jul</v>
      </c>
      <c r="N1952" s="7">
        <f t="shared" si="92"/>
        <v>2022</v>
      </c>
      <c r="O1952" s="7">
        <f>IF(COUNTIF(B$4:$B1952,B1952)=1,1,0)</f>
        <v>1</v>
      </c>
      <c r="P1952" s="8" t="s">
        <v>2918</v>
      </c>
      <c r="Q1952" s="9"/>
    </row>
    <row r="1953" spans="1:17" x14ac:dyDescent="0.25">
      <c r="A1953" s="17">
        <v>44765</v>
      </c>
      <c r="B1953" s="11" t="s">
        <v>1627</v>
      </c>
      <c r="C1953" s="11" t="s">
        <v>2924</v>
      </c>
      <c r="D1953" s="7">
        <v>1</v>
      </c>
      <c r="E1953" s="12">
        <f t="shared" si="90"/>
        <v>3500</v>
      </c>
      <c r="F1953" s="13">
        <f t="shared" si="91"/>
        <v>3500</v>
      </c>
      <c r="G1953" s="14">
        <f>Data_input!$F1953*IF(Data_input!$E1953&lt;3000,70%,60%)</f>
        <v>2100</v>
      </c>
      <c r="H1953" s="14">
        <f>Data_input!$F1953*10%</f>
        <v>350</v>
      </c>
      <c r="I1953" s="14">
        <f>Data_input!$F1953*10%</f>
        <v>350</v>
      </c>
      <c r="J1953" s="14">
        <f>SUM(Table1[[#This Row],[COGS]:[OPERATIONAL COST]])</f>
        <v>2800</v>
      </c>
      <c r="K1953" s="14">
        <f>Data_input!$F1953-Data_input!$G1953-Data_input!$H1953-Data_input!$I1953</f>
        <v>700</v>
      </c>
      <c r="L1953" s="8" t="s">
        <v>2944</v>
      </c>
      <c r="M1953" s="16" t="str">
        <f>TEXT(Table1[[#This Row],[DATE]],"mmm")</f>
        <v>Jul</v>
      </c>
      <c r="N1953" s="7">
        <f t="shared" si="92"/>
        <v>2022</v>
      </c>
      <c r="O1953" s="7">
        <f>IF(COUNTIF(B$4:$B1953,B1953)=1,1,0)</f>
        <v>1</v>
      </c>
      <c r="P1953" s="8" t="s">
        <v>2918</v>
      </c>
      <c r="Q1953" s="9"/>
    </row>
    <row r="1954" spans="1:17" x14ac:dyDescent="0.25">
      <c r="A1954" s="17">
        <v>44765</v>
      </c>
      <c r="B1954" s="11" t="s">
        <v>1628</v>
      </c>
      <c r="C1954" s="11" t="s">
        <v>2925</v>
      </c>
      <c r="D1954" s="7">
        <v>3</v>
      </c>
      <c r="E1954" s="12">
        <f t="shared" si="90"/>
        <v>1200</v>
      </c>
      <c r="F1954" s="13">
        <f t="shared" si="91"/>
        <v>3600</v>
      </c>
      <c r="G1954" s="14">
        <f>Data_input!$F1954*IF(Data_input!$E1954&lt;3000,70%,60%)</f>
        <v>2520</v>
      </c>
      <c r="H1954" s="14">
        <f>Data_input!$F1954*10%</f>
        <v>360</v>
      </c>
      <c r="I1954" s="14">
        <f>Data_input!$F1954*10%</f>
        <v>360</v>
      </c>
      <c r="J1954" s="14">
        <f>SUM(Table1[[#This Row],[COGS]:[OPERATIONAL COST]])</f>
        <v>3240</v>
      </c>
      <c r="K1954" s="14">
        <f>Data_input!$F1954-Data_input!$G1954-Data_input!$H1954-Data_input!$I1954</f>
        <v>360</v>
      </c>
      <c r="L1954" s="15" t="s">
        <v>2945</v>
      </c>
      <c r="M1954" s="16" t="str">
        <f>TEXT(Table1[[#This Row],[DATE]],"mmm")</f>
        <v>Jul</v>
      </c>
      <c r="N1954" s="7">
        <f t="shared" si="92"/>
        <v>2022</v>
      </c>
      <c r="O1954" s="7">
        <f>IF(COUNTIF(B$4:$B1954,B1954)=1,1,0)</f>
        <v>1</v>
      </c>
      <c r="P1954" s="8" t="s">
        <v>2919</v>
      </c>
      <c r="Q1954" s="9"/>
    </row>
    <row r="1955" spans="1:17" x14ac:dyDescent="0.25">
      <c r="A1955" s="17">
        <v>44766</v>
      </c>
      <c r="B1955" s="11" t="s">
        <v>1629</v>
      </c>
      <c r="C1955" s="11" t="s">
        <v>2926</v>
      </c>
      <c r="D1955" s="7">
        <v>5</v>
      </c>
      <c r="E1955" s="12">
        <f t="shared" si="90"/>
        <v>450</v>
      </c>
      <c r="F1955" s="13">
        <f t="shared" si="91"/>
        <v>2250</v>
      </c>
      <c r="G1955" s="14">
        <f>Data_input!$F1955*IF(Data_input!$E1955&lt;3000,70%,60%)</f>
        <v>1575</v>
      </c>
      <c r="H1955" s="14">
        <f>Data_input!$F1955*10%</f>
        <v>225</v>
      </c>
      <c r="I1955" s="14">
        <f>Data_input!$F1955*10%</f>
        <v>225</v>
      </c>
      <c r="J1955" s="14">
        <f>SUM(Table1[[#This Row],[COGS]:[OPERATIONAL COST]])</f>
        <v>2025</v>
      </c>
      <c r="K1955" s="14">
        <f>Data_input!$F1955-Data_input!$G1955-Data_input!$H1955-Data_input!$I1955</f>
        <v>225</v>
      </c>
      <c r="L1955" s="8" t="s">
        <v>2943</v>
      </c>
      <c r="M1955" s="16" t="str">
        <f>TEXT(Table1[[#This Row],[DATE]],"mmm")</f>
        <v>Jul</v>
      </c>
      <c r="N1955" s="7">
        <f t="shared" si="92"/>
        <v>2022</v>
      </c>
      <c r="O1955" s="7">
        <f>IF(COUNTIF(B$4:$B1955,B1955)=1,1,0)</f>
        <v>1</v>
      </c>
      <c r="P1955" s="8" t="s">
        <v>2918</v>
      </c>
      <c r="Q1955" s="9"/>
    </row>
    <row r="1956" spans="1:17" x14ac:dyDescent="0.25">
      <c r="A1956" s="17">
        <v>44766</v>
      </c>
      <c r="B1956" s="11" t="s">
        <v>1630</v>
      </c>
      <c r="C1956" s="11" t="s">
        <v>2927</v>
      </c>
      <c r="D1956" s="7">
        <v>1</v>
      </c>
      <c r="E1956" s="12">
        <f t="shared" si="90"/>
        <v>500</v>
      </c>
      <c r="F1956" s="13">
        <f t="shared" si="91"/>
        <v>500</v>
      </c>
      <c r="G1956" s="14">
        <f>Data_input!$F1956*IF(Data_input!$E1956&lt;3000,70%,60%)</f>
        <v>350</v>
      </c>
      <c r="H1956" s="14">
        <f>Data_input!$F1956*10%</f>
        <v>50</v>
      </c>
      <c r="I1956" s="14">
        <f>Data_input!$F1956*10%</f>
        <v>50</v>
      </c>
      <c r="J1956" s="14">
        <f>SUM(Table1[[#This Row],[COGS]:[OPERATIONAL COST]])</f>
        <v>450</v>
      </c>
      <c r="K1956" s="14">
        <f>Data_input!$F1956-Data_input!$G1956-Data_input!$H1956-Data_input!$I1956</f>
        <v>50</v>
      </c>
      <c r="L1956" s="15" t="s">
        <v>2948</v>
      </c>
      <c r="M1956" s="16" t="str">
        <f>TEXT(Table1[[#This Row],[DATE]],"mmm")</f>
        <v>Jul</v>
      </c>
      <c r="N1956" s="7">
        <f t="shared" si="92"/>
        <v>2022</v>
      </c>
      <c r="O1956" s="7">
        <f>IF(COUNTIF(B$4:$B1956,B1956)=1,1,0)</f>
        <v>1</v>
      </c>
      <c r="P1956" s="8" t="s">
        <v>2919</v>
      </c>
      <c r="Q1956" s="9"/>
    </row>
    <row r="1957" spans="1:17" x14ac:dyDescent="0.25">
      <c r="A1957" s="17">
        <v>44766</v>
      </c>
      <c r="B1957" s="11" t="s">
        <v>1631</v>
      </c>
      <c r="C1957" s="11" t="s">
        <v>2928</v>
      </c>
      <c r="D1957" s="7">
        <v>1</v>
      </c>
      <c r="E1957" s="12">
        <f t="shared" si="90"/>
        <v>1000</v>
      </c>
      <c r="F1957" s="13">
        <f t="shared" si="91"/>
        <v>1000</v>
      </c>
      <c r="G1957" s="14">
        <f>Data_input!$F1957*IF(Data_input!$E1957&lt;3000,70%,60%)</f>
        <v>700</v>
      </c>
      <c r="H1957" s="14">
        <f>Data_input!$F1957*10%</f>
        <v>100</v>
      </c>
      <c r="I1957" s="14">
        <f>Data_input!$F1957*10%</f>
        <v>100</v>
      </c>
      <c r="J1957" s="14">
        <f>SUM(Table1[[#This Row],[COGS]:[OPERATIONAL COST]])</f>
        <v>900</v>
      </c>
      <c r="K1957" s="14">
        <f>Data_input!$F1957-Data_input!$G1957-Data_input!$H1957-Data_input!$I1957</f>
        <v>100</v>
      </c>
      <c r="L1957" s="8" t="s">
        <v>2944</v>
      </c>
      <c r="M1957" s="16" t="str">
        <f>TEXT(Table1[[#This Row],[DATE]],"mmm")</f>
        <v>Jul</v>
      </c>
      <c r="N1957" s="7">
        <f t="shared" si="92"/>
        <v>2022</v>
      </c>
      <c r="O1957" s="7">
        <f>IF(COUNTIF(B$4:$B1957,B1957)=1,1,0)</f>
        <v>1</v>
      </c>
      <c r="P1957" s="8" t="s">
        <v>2919</v>
      </c>
      <c r="Q1957" s="9"/>
    </row>
    <row r="1958" spans="1:17" x14ac:dyDescent="0.25">
      <c r="A1958" s="17">
        <v>44766</v>
      </c>
      <c r="B1958" s="11" t="s">
        <v>1632</v>
      </c>
      <c r="C1958" s="11" t="s">
        <v>2929</v>
      </c>
      <c r="D1958" s="7">
        <v>3</v>
      </c>
      <c r="E1958" s="12">
        <f t="shared" si="90"/>
        <v>3200</v>
      </c>
      <c r="F1958" s="13">
        <f t="shared" si="91"/>
        <v>9600</v>
      </c>
      <c r="G1958" s="14">
        <f>Data_input!$F1958*IF(Data_input!$E1958&lt;3000,70%,60%)</f>
        <v>5760</v>
      </c>
      <c r="H1958" s="14">
        <f>Data_input!$F1958*10%</f>
        <v>960</v>
      </c>
      <c r="I1958" s="14">
        <f>Data_input!$F1958*10%</f>
        <v>960</v>
      </c>
      <c r="J1958" s="14">
        <f>SUM(Table1[[#This Row],[COGS]:[OPERATIONAL COST]])</f>
        <v>7680</v>
      </c>
      <c r="K1958" s="14">
        <f>Data_input!$F1958-Data_input!$G1958-Data_input!$H1958-Data_input!$I1958</f>
        <v>1920</v>
      </c>
      <c r="L1958" s="15" t="s">
        <v>2946</v>
      </c>
      <c r="M1958" s="16" t="str">
        <f>TEXT(Table1[[#This Row],[DATE]],"mmm")</f>
        <v>Jul</v>
      </c>
      <c r="N1958" s="7">
        <f t="shared" si="92"/>
        <v>2022</v>
      </c>
      <c r="O1958" s="7">
        <f>IF(COUNTIF(B$4:$B1958,B1958)=1,1,0)</f>
        <v>1</v>
      </c>
      <c r="P1958" s="8" t="s">
        <v>2919</v>
      </c>
      <c r="Q1958" s="9"/>
    </row>
    <row r="1959" spans="1:17" x14ac:dyDescent="0.25">
      <c r="A1959" s="17">
        <v>44766</v>
      </c>
      <c r="B1959" s="11" t="s">
        <v>1633</v>
      </c>
      <c r="C1959" s="11" t="s">
        <v>2930</v>
      </c>
      <c r="D1959" s="7">
        <v>1</v>
      </c>
      <c r="E1959" s="12">
        <f t="shared" si="90"/>
        <v>4000</v>
      </c>
      <c r="F1959" s="13">
        <f t="shared" si="91"/>
        <v>4000</v>
      </c>
      <c r="G1959" s="14">
        <f>Data_input!$F1959*IF(Data_input!$E1959&lt;3000,70%,60%)</f>
        <v>2400</v>
      </c>
      <c r="H1959" s="14">
        <f>Data_input!$F1959*10%</f>
        <v>400</v>
      </c>
      <c r="I1959" s="14">
        <f>Data_input!$F1959*10%</f>
        <v>400</v>
      </c>
      <c r="J1959" s="14">
        <f>SUM(Table1[[#This Row],[COGS]:[OPERATIONAL COST]])</f>
        <v>3200</v>
      </c>
      <c r="K1959" s="14">
        <f>Data_input!$F1959-Data_input!$G1959-Data_input!$H1959-Data_input!$I1959</f>
        <v>800</v>
      </c>
      <c r="L1959" s="8" t="s">
        <v>2947</v>
      </c>
      <c r="M1959" s="16" t="str">
        <f>TEXT(Table1[[#This Row],[DATE]],"mmm")</f>
        <v>Jul</v>
      </c>
      <c r="N1959" s="7">
        <f t="shared" si="92"/>
        <v>2022</v>
      </c>
      <c r="O1959" s="7">
        <f>IF(COUNTIF(B$4:$B1959,B1959)=1,1,0)</f>
        <v>1</v>
      </c>
      <c r="P1959" s="8" t="s">
        <v>2919</v>
      </c>
      <c r="Q1959" s="9"/>
    </row>
    <row r="1960" spans="1:17" x14ac:dyDescent="0.25">
      <c r="A1960" s="17">
        <v>44766</v>
      </c>
      <c r="B1960" s="11" t="s">
        <v>1634</v>
      </c>
      <c r="C1960" s="11" t="s">
        <v>2930</v>
      </c>
      <c r="D1960" s="7">
        <v>1</v>
      </c>
      <c r="E1960" s="12">
        <f t="shared" si="90"/>
        <v>4000</v>
      </c>
      <c r="F1960" s="13">
        <f t="shared" si="91"/>
        <v>4000</v>
      </c>
      <c r="G1960" s="14">
        <f>Data_input!$F1960*IF(Data_input!$E1960&lt;3000,70%,60%)</f>
        <v>2400</v>
      </c>
      <c r="H1960" s="14">
        <f>Data_input!$F1960*10%</f>
        <v>400</v>
      </c>
      <c r="I1960" s="14">
        <f>Data_input!$F1960*10%</f>
        <v>400</v>
      </c>
      <c r="J1960" s="14">
        <f>SUM(Table1[[#This Row],[COGS]:[OPERATIONAL COST]])</f>
        <v>3200</v>
      </c>
      <c r="K1960" s="14">
        <f>Data_input!$F1960-Data_input!$G1960-Data_input!$H1960-Data_input!$I1960</f>
        <v>800</v>
      </c>
      <c r="L1960" s="15" t="s">
        <v>2945</v>
      </c>
      <c r="M1960" s="16" t="str">
        <f>TEXT(Table1[[#This Row],[DATE]],"mmm")</f>
        <v>Jul</v>
      </c>
      <c r="N1960" s="7">
        <f t="shared" si="92"/>
        <v>2022</v>
      </c>
      <c r="O1960" s="7">
        <f>IF(COUNTIF(B$4:$B1960,B1960)=1,1,0)</f>
        <v>1</v>
      </c>
      <c r="P1960" s="8" t="s">
        <v>2919</v>
      </c>
      <c r="Q1960" s="9"/>
    </row>
    <row r="1961" spans="1:17" x14ac:dyDescent="0.25">
      <c r="A1961" s="17">
        <v>44766</v>
      </c>
      <c r="B1961" s="11" t="s">
        <v>1635</v>
      </c>
      <c r="C1961" s="11" t="s">
        <v>2930</v>
      </c>
      <c r="D1961" s="7">
        <v>1</v>
      </c>
      <c r="E1961" s="12">
        <f t="shared" si="90"/>
        <v>4000</v>
      </c>
      <c r="F1961" s="13">
        <f t="shared" si="91"/>
        <v>4000</v>
      </c>
      <c r="G1961" s="14">
        <f>Data_input!$F1961*IF(Data_input!$E1961&lt;3000,70%,60%)</f>
        <v>2400</v>
      </c>
      <c r="H1961" s="14">
        <f>Data_input!$F1961*10%</f>
        <v>400</v>
      </c>
      <c r="I1961" s="14">
        <f>Data_input!$F1961*10%</f>
        <v>400</v>
      </c>
      <c r="J1961" s="14">
        <f>SUM(Table1[[#This Row],[COGS]:[OPERATIONAL COST]])</f>
        <v>3200</v>
      </c>
      <c r="K1961" s="14">
        <f>Data_input!$F1961-Data_input!$G1961-Data_input!$H1961-Data_input!$I1961</f>
        <v>800</v>
      </c>
      <c r="L1961" s="8" t="s">
        <v>2943</v>
      </c>
      <c r="M1961" s="16" t="str">
        <f>TEXT(Table1[[#This Row],[DATE]],"mmm")</f>
        <v>Jul</v>
      </c>
      <c r="N1961" s="7">
        <f t="shared" si="92"/>
        <v>2022</v>
      </c>
      <c r="O1961" s="7">
        <f>IF(COUNTIF(B$4:$B1961,B1961)=1,1,0)</f>
        <v>1</v>
      </c>
      <c r="P1961" s="8" t="s">
        <v>2919</v>
      </c>
      <c r="Q1961" s="9"/>
    </row>
    <row r="1962" spans="1:17" x14ac:dyDescent="0.25">
      <c r="A1962" s="17">
        <v>44766</v>
      </c>
      <c r="B1962" s="11" t="s">
        <v>1636</v>
      </c>
      <c r="C1962" s="11" t="s">
        <v>2924</v>
      </c>
      <c r="D1962" s="7">
        <v>2</v>
      </c>
      <c r="E1962" s="12">
        <f t="shared" si="90"/>
        <v>3500</v>
      </c>
      <c r="F1962" s="13">
        <f t="shared" si="91"/>
        <v>7000</v>
      </c>
      <c r="G1962" s="14">
        <f>Data_input!$F1962*IF(Data_input!$E1962&lt;3000,70%,60%)</f>
        <v>4200</v>
      </c>
      <c r="H1962" s="14">
        <f>Data_input!$F1962*10%</f>
        <v>700</v>
      </c>
      <c r="I1962" s="14">
        <f>Data_input!$F1962*10%</f>
        <v>700</v>
      </c>
      <c r="J1962" s="14">
        <f>SUM(Table1[[#This Row],[COGS]:[OPERATIONAL COST]])</f>
        <v>5600</v>
      </c>
      <c r="K1962" s="14">
        <f>Data_input!$F1962-Data_input!$G1962-Data_input!$H1962-Data_input!$I1962</f>
        <v>1400</v>
      </c>
      <c r="L1962" s="15" t="s">
        <v>2943</v>
      </c>
      <c r="M1962" s="16" t="str">
        <f>TEXT(Table1[[#This Row],[DATE]],"mmm")</f>
        <v>Jul</v>
      </c>
      <c r="N1962" s="7">
        <f t="shared" si="92"/>
        <v>2022</v>
      </c>
      <c r="O1962" s="7">
        <f>IF(COUNTIF(B$4:$B1962,B1962)=1,1,0)</f>
        <v>1</v>
      </c>
      <c r="P1962" s="8" t="s">
        <v>2919</v>
      </c>
      <c r="Q1962" s="9"/>
    </row>
    <row r="1963" spans="1:17" x14ac:dyDescent="0.25">
      <c r="A1963" s="17">
        <v>44766</v>
      </c>
      <c r="B1963" s="11" t="s">
        <v>1636</v>
      </c>
      <c r="C1963" s="11" t="s">
        <v>2925</v>
      </c>
      <c r="D1963" s="7">
        <v>4</v>
      </c>
      <c r="E1963" s="12">
        <f t="shared" si="90"/>
        <v>1200</v>
      </c>
      <c r="F1963" s="13">
        <f t="shared" si="91"/>
        <v>4800</v>
      </c>
      <c r="G1963" s="14">
        <f>Data_input!$F1963*IF(Data_input!$E1963&lt;3000,70%,60%)</f>
        <v>3360</v>
      </c>
      <c r="H1963" s="14">
        <f>Data_input!$F1963*10%</f>
        <v>480</v>
      </c>
      <c r="I1963" s="14">
        <f>Data_input!$F1963*10%</f>
        <v>480</v>
      </c>
      <c r="J1963" s="14">
        <f>SUM(Table1[[#This Row],[COGS]:[OPERATIONAL COST]])</f>
        <v>4320</v>
      </c>
      <c r="K1963" s="14">
        <f>Data_input!$F1963-Data_input!$G1963-Data_input!$H1963-Data_input!$I1963</f>
        <v>480</v>
      </c>
      <c r="L1963" s="8" t="s">
        <v>2943</v>
      </c>
      <c r="M1963" s="16" t="str">
        <f>TEXT(Table1[[#This Row],[DATE]],"mmm")</f>
        <v>Jul</v>
      </c>
      <c r="N1963" s="7">
        <f t="shared" si="92"/>
        <v>2022</v>
      </c>
      <c r="O1963" s="7">
        <f>IF(COUNTIF(B$4:$B1963,B1963)=1,1,0)</f>
        <v>0</v>
      </c>
      <c r="P1963" s="8" t="s">
        <v>2919</v>
      </c>
      <c r="Q1963" s="9"/>
    </row>
    <row r="1964" spans="1:17" x14ac:dyDescent="0.25">
      <c r="A1964" s="17">
        <v>44766</v>
      </c>
      <c r="B1964" s="11" t="s">
        <v>1636</v>
      </c>
      <c r="C1964" s="11" t="s">
        <v>2926</v>
      </c>
      <c r="D1964" s="7">
        <v>3</v>
      </c>
      <c r="E1964" s="12">
        <f t="shared" si="90"/>
        <v>450</v>
      </c>
      <c r="F1964" s="13">
        <f t="shared" si="91"/>
        <v>1350</v>
      </c>
      <c r="G1964" s="14">
        <f>Data_input!$F1964*IF(Data_input!$E1964&lt;3000,70%,60%)</f>
        <v>944.99999999999989</v>
      </c>
      <c r="H1964" s="14">
        <f>Data_input!$F1964*10%</f>
        <v>135</v>
      </c>
      <c r="I1964" s="14">
        <f>Data_input!$F1964*10%</f>
        <v>135</v>
      </c>
      <c r="J1964" s="14">
        <f>SUM(Table1[[#This Row],[COGS]:[OPERATIONAL COST]])</f>
        <v>1215</v>
      </c>
      <c r="K1964" s="14">
        <f>Data_input!$F1964-Data_input!$G1964-Data_input!$H1964-Data_input!$I1964</f>
        <v>135.00000000000011</v>
      </c>
      <c r="L1964" s="15" t="s">
        <v>2943</v>
      </c>
      <c r="M1964" s="16" t="str">
        <f>TEXT(Table1[[#This Row],[DATE]],"mmm")</f>
        <v>Jul</v>
      </c>
      <c r="N1964" s="7">
        <f t="shared" si="92"/>
        <v>2022</v>
      </c>
      <c r="O1964" s="7">
        <f>IF(COUNTIF(B$4:$B1964,B1964)=1,1,0)</f>
        <v>0</v>
      </c>
      <c r="P1964" s="8" t="s">
        <v>2919</v>
      </c>
      <c r="Q1964" s="9"/>
    </row>
    <row r="1965" spans="1:17" x14ac:dyDescent="0.25">
      <c r="A1965" s="17">
        <v>44767</v>
      </c>
      <c r="B1965" s="11" t="s">
        <v>1637</v>
      </c>
      <c r="C1965" s="11" t="s">
        <v>2927</v>
      </c>
      <c r="D1965" s="7">
        <v>1</v>
      </c>
      <c r="E1965" s="12">
        <f t="shared" si="90"/>
        <v>500</v>
      </c>
      <c r="F1965" s="13">
        <f t="shared" si="91"/>
        <v>500</v>
      </c>
      <c r="G1965" s="14">
        <f>Data_input!$F1965*IF(Data_input!$E1965&lt;3000,70%,60%)</f>
        <v>350</v>
      </c>
      <c r="H1965" s="14">
        <f>Data_input!$F1965*10%</f>
        <v>50</v>
      </c>
      <c r="I1965" s="14">
        <f>Data_input!$F1965*10%</f>
        <v>50</v>
      </c>
      <c r="J1965" s="14">
        <f>SUM(Table1[[#This Row],[COGS]:[OPERATIONAL COST]])</f>
        <v>450</v>
      </c>
      <c r="K1965" s="14">
        <f>Data_input!$F1965-Data_input!$G1965-Data_input!$H1965-Data_input!$I1965</f>
        <v>50</v>
      </c>
      <c r="L1965" s="8" t="s">
        <v>2947</v>
      </c>
      <c r="M1965" s="16" t="str">
        <f>TEXT(Table1[[#This Row],[DATE]],"mmm")</f>
        <v>Jul</v>
      </c>
      <c r="N1965" s="7">
        <f t="shared" si="92"/>
        <v>2022</v>
      </c>
      <c r="O1965" s="7">
        <f>IF(COUNTIF(B$4:$B1965,B1965)=1,1,0)</f>
        <v>1</v>
      </c>
      <c r="P1965" s="8" t="s">
        <v>2919</v>
      </c>
      <c r="Q1965" s="9"/>
    </row>
    <row r="1966" spans="1:17" x14ac:dyDescent="0.25">
      <c r="A1966" s="17">
        <v>44767</v>
      </c>
      <c r="B1966" s="11" t="s">
        <v>1638</v>
      </c>
      <c r="C1966" s="11" t="s">
        <v>2928</v>
      </c>
      <c r="D1966" s="7">
        <v>2</v>
      </c>
      <c r="E1966" s="12">
        <f t="shared" si="90"/>
        <v>1000</v>
      </c>
      <c r="F1966" s="13">
        <f t="shared" si="91"/>
        <v>2000</v>
      </c>
      <c r="G1966" s="14">
        <f>Data_input!$F1966*IF(Data_input!$E1966&lt;3000,70%,60%)</f>
        <v>1400</v>
      </c>
      <c r="H1966" s="14">
        <f>Data_input!$F1966*10%</f>
        <v>200</v>
      </c>
      <c r="I1966" s="14">
        <f>Data_input!$F1966*10%</f>
        <v>200</v>
      </c>
      <c r="J1966" s="14">
        <f>SUM(Table1[[#This Row],[COGS]:[OPERATIONAL COST]])</f>
        <v>1800</v>
      </c>
      <c r="K1966" s="14">
        <f>Data_input!$F1966-Data_input!$G1966-Data_input!$H1966-Data_input!$I1966</f>
        <v>200</v>
      </c>
      <c r="L1966" s="15" t="s">
        <v>2948</v>
      </c>
      <c r="M1966" s="16" t="str">
        <f>TEXT(Table1[[#This Row],[DATE]],"mmm")</f>
        <v>Jul</v>
      </c>
      <c r="N1966" s="7">
        <f t="shared" si="92"/>
        <v>2022</v>
      </c>
      <c r="O1966" s="7">
        <f>IF(COUNTIF(B$4:$B1966,B1966)=1,1,0)</f>
        <v>1</v>
      </c>
      <c r="P1966" s="8" t="s">
        <v>2918</v>
      </c>
      <c r="Q1966" s="9"/>
    </row>
    <row r="1967" spans="1:17" x14ac:dyDescent="0.25">
      <c r="A1967" s="17">
        <v>44767</v>
      </c>
      <c r="B1967" s="11" t="s">
        <v>1639</v>
      </c>
      <c r="C1967" s="11" t="s">
        <v>2928</v>
      </c>
      <c r="D1967" s="7">
        <v>4</v>
      </c>
      <c r="E1967" s="12">
        <f t="shared" si="90"/>
        <v>1000</v>
      </c>
      <c r="F1967" s="13">
        <f t="shared" si="91"/>
        <v>4000</v>
      </c>
      <c r="G1967" s="14">
        <f>Data_input!$F1967*IF(Data_input!$E1967&lt;3000,70%,60%)</f>
        <v>2800</v>
      </c>
      <c r="H1967" s="14">
        <f>Data_input!$F1967*10%</f>
        <v>400</v>
      </c>
      <c r="I1967" s="14">
        <f>Data_input!$F1967*10%</f>
        <v>400</v>
      </c>
      <c r="J1967" s="14">
        <f>SUM(Table1[[#This Row],[COGS]:[OPERATIONAL COST]])</f>
        <v>3600</v>
      </c>
      <c r="K1967" s="14">
        <f>Data_input!$F1967-Data_input!$G1967-Data_input!$H1967-Data_input!$I1967</f>
        <v>400</v>
      </c>
      <c r="L1967" s="8" t="s">
        <v>2944</v>
      </c>
      <c r="M1967" s="16" t="str">
        <f>TEXT(Table1[[#This Row],[DATE]],"mmm")</f>
        <v>Jul</v>
      </c>
      <c r="N1967" s="7">
        <f t="shared" si="92"/>
        <v>2022</v>
      </c>
      <c r="O1967" s="7">
        <f>IF(COUNTIF(B$4:$B1967,B1967)=1,1,0)</f>
        <v>1</v>
      </c>
      <c r="P1967" s="8" t="s">
        <v>2919</v>
      </c>
      <c r="Q1967" s="9"/>
    </row>
    <row r="1968" spans="1:17" x14ac:dyDescent="0.25">
      <c r="A1968" s="17">
        <v>44767</v>
      </c>
      <c r="B1968" s="11" t="s">
        <v>1640</v>
      </c>
      <c r="C1968" s="11" t="s">
        <v>2928</v>
      </c>
      <c r="D1968" s="7">
        <v>5</v>
      </c>
      <c r="E1968" s="12">
        <f t="shared" si="90"/>
        <v>1000</v>
      </c>
      <c r="F1968" s="13">
        <f t="shared" si="91"/>
        <v>5000</v>
      </c>
      <c r="G1968" s="14">
        <f>Data_input!$F1968*IF(Data_input!$E1968&lt;3000,70%,60%)</f>
        <v>3500</v>
      </c>
      <c r="H1968" s="14">
        <f>Data_input!$F1968*10%</f>
        <v>500</v>
      </c>
      <c r="I1968" s="14">
        <f>Data_input!$F1968*10%</f>
        <v>500</v>
      </c>
      <c r="J1968" s="14">
        <f>SUM(Table1[[#This Row],[COGS]:[OPERATIONAL COST]])</f>
        <v>4500</v>
      </c>
      <c r="K1968" s="14">
        <f>Data_input!$F1968-Data_input!$G1968-Data_input!$H1968-Data_input!$I1968</f>
        <v>500</v>
      </c>
      <c r="L1968" s="15" t="s">
        <v>2946</v>
      </c>
      <c r="M1968" s="16" t="str">
        <f>TEXT(Table1[[#This Row],[DATE]],"mmm")</f>
        <v>Jul</v>
      </c>
      <c r="N1968" s="7">
        <f t="shared" si="92"/>
        <v>2022</v>
      </c>
      <c r="O1968" s="7">
        <f>IF(COUNTIF(B$4:$B1968,B1968)=1,1,0)</f>
        <v>1</v>
      </c>
      <c r="P1968" s="8" t="s">
        <v>2919</v>
      </c>
      <c r="Q1968" s="9"/>
    </row>
    <row r="1969" spans="1:17" x14ac:dyDescent="0.25">
      <c r="A1969" s="17">
        <v>44767</v>
      </c>
      <c r="B1969" s="11" t="s">
        <v>1641</v>
      </c>
      <c r="C1969" s="11" t="s">
        <v>2929</v>
      </c>
      <c r="D1969" s="7">
        <v>8</v>
      </c>
      <c r="E1969" s="12">
        <f t="shared" si="90"/>
        <v>3200</v>
      </c>
      <c r="F1969" s="13">
        <f t="shared" si="91"/>
        <v>25600</v>
      </c>
      <c r="G1969" s="14">
        <f>Data_input!$F1969*IF(Data_input!$E1969&lt;3000,70%,60%)</f>
        <v>15360</v>
      </c>
      <c r="H1969" s="14">
        <f>Data_input!$F1969*10%</f>
        <v>2560</v>
      </c>
      <c r="I1969" s="14">
        <f>Data_input!$F1969*10%</f>
        <v>2560</v>
      </c>
      <c r="J1969" s="14">
        <f>SUM(Table1[[#This Row],[COGS]:[OPERATIONAL COST]])</f>
        <v>20480</v>
      </c>
      <c r="K1969" s="14">
        <f>Data_input!$F1969-Data_input!$G1969-Data_input!$H1969-Data_input!$I1969</f>
        <v>5120</v>
      </c>
      <c r="L1969" s="8" t="s">
        <v>2947</v>
      </c>
      <c r="M1969" s="16" t="str">
        <f>TEXT(Table1[[#This Row],[DATE]],"mmm")</f>
        <v>Jul</v>
      </c>
      <c r="N1969" s="7">
        <f t="shared" si="92"/>
        <v>2022</v>
      </c>
      <c r="O1969" s="7">
        <f>IF(COUNTIF(B$4:$B1969,B1969)=1,1,0)</f>
        <v>1</v>
      </c>
      <c r="P1969" s="8" t="s">
        <v>2919</v>
      </c>
      <c r="Q1969" s="9"/>
    </row>
    <row r="1970" spans="1:17" x14ac:dyDescent="0.25">
      <c r="A1970" s="17">
        <v>44767</v>
      </c>
      <c r="B1970" s="11" t="s">
        <v>1642</v>
      </c>
      <c r="C1970" s="11" t="s">
        <v>2930</v>
      </c>
      <c r="D1970" s="7">
        <v>1</v>
      </c>
      <c r="E1970" s="12">
        <f t="shared" si="90"/>
        <v>4000</v>
      </c>
      <c r="F1970" s="13">
        <f t="shared" si="91"/>
        <v>4000</v>
      </c>
      <c r="G1970" s="14">
        <f>Data_input!$F1970*IF(Data_input!$E1970&lt;3000,70%,60%)</f>
        <v>2400</v>
      </c>
      <c r="H1970" s="14">
        <f>Data_input!$F1970*10%</f>
        <v>400</v>
      </c>
      <c r="I1970" s="14">
        <f>Data_input!$F1970*10%</f>
        <v>400</v>
      </c>
      <c r="J1970" s="14">
        <f>SUM(Table1[[#This Row],[COGS]:[OPERATIONAL COST]])</f>
        <v>3200</v>
      </c>
      <c r="K1970" s="14">
        <f>Data_input!$F1970-Data_input!$G1970-Data_input!$H1970-Data_input!$I1970</f>
        <v>800</v>
      </c>
      <c r="L1970" s="15" t="s">
        <v>2945</v>
      </c>
      <c r="M1970" s="16" t="str">
        <f>TEXT(Table1[[#This Row],[DATE]],"mmm")</f>
        <v>Jul</v>
      </c>
      <c r="N1970" s="7">
        <f t="shared" si="92"/>
        <v>2022</v>
      </c>
      <c r="O1970" s="7">
        <f>IF(COUNTIF(B$4:$B1970,B1970)=1,1,0)</f>
        <v>1</v>
      </c>
      <c r="P1970" s="8" t="s">
        <v>2919</v>
      </c>
      <c r="Q1970" s="9"/>
    </row>
    <row r="1971" spans="1:17" x14ac:dyDescent="0.25">
      <c r="A1971" s="17">
        <v>44767</v>
      </c>
      <c r="B1971" s="11" t="s">
        <v>1643</v>
      </c>
      <c r="C1971" s="11" t="s">
        <v>2930</v>
      </c>
      <c r="D1971" s="7">
        <v>1</v>
      </c>
      <c r="E1971" s="12">
        <f t="shared" si="90"/>
        <v>4000</v>
      </c>
      <c r="F1971" s="13">
        <f t="shared" si="91"/>
        <v>4000</v>
      </c>
      <c r="G1971" s="14">
        <f>Data_input!$F1971*IF(Data_input!$E1971&lt;3000,70%,60%)</f>
        <v>2400</v>
      </c>
      <c r="H1971" s="14">
        <f>Data_input!$F1971*10%</f>
        <v>400</v>
      </c>
      <c r="I1971" s="14">
        <f>Data_input!$F1971*10%</f>
        <v>400</v>
      </c>
      <c r="J1971" s="14">
        <f>SUM(Table1[[#This Row],[COGS]:[OPERATIONAL COST]])</f>
        <v>3200</v>
      </c>
      <c r="K1971" s="14">
        <f>Data_input!$F1971-Data_input!$G1971-Data_input!$H1971-Data_input!$I1971</f>
        <v>800</v>
      </c>
      <c r="L1971" s="8" t="s">
        <v>2943</v>
      </c>
      <c r="M1971" s="16" t="str">
        <f>TEXT(Table1[[#This Row],[DATE]],"mmm")</f>
        <v>Jul</v>
      </c>
      <c r="N1971" s="7">
        <f t="shared" si="92"/>
        <v>2022</v>
      </c>
      <c r="O1971" s="7">
        <f>IF(COUNTIF(B$4:$B1971,B1971)=1,1,0)</f>
        <v>1</v>
      </c>
      <c r="P1971" s="8" t="s">
        <v>2919</v>
      </c>
      <c r="Q1971" s="9"/>
    </row>
    <row r="1972" spans="1:17" x14ac:dyDescent="0.25">
      <c r="A1972" s="17">
        <v>44767</v>
      </c>
      <c r="B1972" s="11" t="s">
        <v>1644</v>
      </c>
      <c r="C1972" s="11" t="s">
        <v>2930</v>
      </c>
      <c r="D1972" s="7">
        <v>1</v>
      </c>
      <c r="E1972" s="12">
        <f t="shared" si="90"/>
        <v>4000</v>
      </c>
      <c r="F1972" s="13">
        <f t="shared" si="91"/>
        <v>4000</v>
      </c>
      <c r="G1972" s="14">
        <f>Data_input!$F1972*IF(Data_input!$E1972&lt;3000,70%,60%)</f>
        <v>2400</v>
      </c>
      <c r="H1972" s="14">
        <f>Data_input!$F1972*10%</f>
        <v>400</v>
      </c>
      <c r="I1972" s="14">
        <f>Data_input!$F1972*10%</f>
        <v>400</v>
      </c>
      <c r="J1972" s="14">
        <f>SUM(Table1[[#This Row],[COGS]:[OPERATIONAL COST]])</f>
        <v>3200</v>
      </c>
      <c r="K1972" s="14">
        <f>Data_input!$F1972-Data_input!$G1972-Data_input!$H1972-Data_input!$I1972</f>
        <v>800</v>
      </c>
      <c r="L1972" s="15" t="s">
        <v>2948</v>
      </c>
      <c r="M1972" s="16" t="str">
        <f>TEXT(Table1[[#This Row],[DATE]],"mmm")</f>
        <v>Jul</v>
      </c>
      <c r="N1972" s="7">
        <f t="shared" si="92"/>
        <v>2022</v>
      </c>
      <c r="O1972" s="7">
        <f>IF(COUNTIF(B$4:$B1972,B1972)=1,1,0)</f>
        <v>1</v>
      </c>
      <c r="P1972" s="8" t="s">
        <v>2919</v>
      </c>
      <c r="Q1972" s="9"/>
    </row>
    <row r="1973" spans="1:17" x14ac:dyDescent="0.25">
      <c r="A1973" s="17">
        <v>44768</v>
      </c>
      <c r="B1973" s="11" t="s">
        <v>1645</v>
      </c>
      <c r="C1973" s="11" t="s">
        <v>2924</v>
      </c>
      <c r="D1973" s="7">
        <v>8</v>
      </c>
      <c r="E1973" s="12">
        <f t="shared" si="90"/>
        <v>3500</v>
      </c>
      <c r="F1973" s="13">
        <f t="shared" si="91"/>
        <v>28000</v>
      </c>
      <c r="G1973" s="14">
        <f>Data_input!$F1973*IF(Data_input!$E1973&lt;3000,70%,60%)</f>
        <v>16800</v>
      </c>
      <c r="H1973" s="14">
        <f>Data_input!$F1973*10%</f>
        <v>2800</v>
      </c>
      <c r="I1973" s="14">
        <f>Data_input!$F1973*10%</f>
        <v>2800</v>
      </c>
      <c r="J1973" s="14">
        <f>SUM(Table1[[#This Row],[COGS]:[OPERATIONAL COST]])</f>
        <v>22400</v>
      </c>
      <c r="K1973" s="14">
        <f>Data_input!$F1973-Data_input!$G1973-Data_input!$H1973-Data_input!$I1973</f>
        <v>5600</v>
      </c>
      <c r="L1973" s="8" t="s">
        <v>2944</v>
      </c>
      <c r="M1973" s="16" t="str">
        <f>TEXT(Table1[[#This Row],[DATE]],"mmm")</f>
        <v>Jul</v>
      </c>
      <c r="N1973" s="7">
        <f t="shared" si="92"/>
        <v>2022</v>
      </c>
      <c r="O1973" s="7">
        <f>IF(COUNTIF(B$4:$B1973,B1973)=1,1,0)</f>
        <v>1</v>
      </c>
      <c r="P1973" s="8" t="s">
        <v>2918</v>
      </c>
      <c r="Q1973" s="9"/>
    </row>
    <row r="1974" spans="1:17" x14ac:dyDescent="0.25">
      <c r="A1974" s="17">
        <v>44768</v>
      </c>
      <c r="B1974" s="11" t="s">
        <v>1646</v>
      </c>
      <c r="C1974" s="11" t="s">
        <v>2925</v>
      </c>
      <c r="D1974" s="7">
        <v>1</v>
      </c>
      <c r="E1974" s="12">
        <f t="shared" si="90"/>
        <v>1200</v>
      </c>
      <c r="F1974" s="13">
        <f t="shared" si="91"/>
        <v>1200</v>
      </c>
      <c r="G1974" s="14">
        <f>Data_input!$F1974*IF(Data_input!$E1974&lt;3000,70%,60%)</f>
        <v>840</v>
      </c>
      <c r="H1974" s="14">
        <f>Data_input!$F1974*10%</f>
        <v>120</v>
      </c>
      <c r="I1974" s="14">
        <f>Data_input!$F1974*10%</f>
        <v>120</v>
      </c>
      <c r="J1974" s="14">
        <f>SUM(Table1[[#This Row],[COGS]:[OPERATIONAL COST]])</f>
        <v>1080</v>
      </c>
      <c r="K1974" s="14">
        <f>Data_input!$F1974-Data_input!$G1974-Data_input!$H1974-Data_input!$I1974</f>
        <v>120</v>
      </c>
      <c r="L1974" s="15" t="s">
        <v>2945</v>
      </c>
      <c r="M1974" s="16" t="str">
        <f>TEXT(Table1[[#This Row],[DATE]],"mmm")</f>
        <v>Jul</v>
      </c>
      <c r="N1974" s="7">
        <f t="shared" si="92"/>
        <v>2022</v>
      </c>
      <c r="O1974" s="7">
        <f>IF(COUNTIF(B$4:$B1974,B1974)=1,1,0)</f>
        <v>1</v>
      </c>
      <c r="P1974" s="8" t="s">
        <v>2919</v>
      </c>
      <c r="Q1974" s="9"/>
    </row>
    <row r="1975" spans="1:17" x14ac:dyDescent="0.25">
      <c r="A1975" s="17">
        <v>44768</v>
      </c>
      <c r="B1975" s="11" t="s">
        <v>1647</v>
      </c>
      <c r="C1975" s="11" t="s">
        <v>2926</v>
      </c>
      <c r="D1975" s="7">
        <v>2</v>
      </c>
      <c r="E1975" s="12">
        <f t="shared" si="90"/>
        <v>450</v>
      </c>
      <c r="F1975" s="13">
        <f t="shared" si="91"/>
        <v>900</v>
      </c>
      <c r="G1975" s="14">
        <f>Data_input!$F1975*IF(Data_input!$E1975&lt;3000,70%,60%)</f>
        <v>630</v>
      </c>
      <c r="H1975" s="14">
        <f>Data_input!$F1975*10%</f>
        <v>90</v>
      </c>
      <c r="I1975" s="14">
        <f>Data_input!$F1975*10%</f>
        <v>90</v>
      </c>
      <c r="J1975" s="14">
        <f>SUM(Table1[[#This Row],[COGS]:[OPERATIONAL COST]])</f>
        <v>810</v>
      </c>
      <c r="K1975" s="14">
        <f>Data_input!$F1975-Data_input!$G1975-Data_input!$H1975-Data_input!$I1975</f>
        <v>90</v>
      </c>
      <c r="L1975" s="8" t="s">
        <v>2943</v>
      </c>
      <c r="M1975" s="16" t="str">
        <f>TEXT(Table1[[#This Row],[DATE]],"mmm")</f>
        <v>Jul</v>
      </c>
      <c r="N1975" s="7">
        <f t="shared" si="92"/>
        <v>2022</v>
      </c>
      <c r="O1975" s="7">
        <f>IF(COUNTIF(B$4:$B1975,B1975)=1,1,0)</f>
        <v>1</v>
      </c>
      <c r="P1975" s="8" t="s">
        <v>2918</v>
      </c>
      <c r="Q1975" s="9"/>
    </row>
    <row r="1976" spans="1:17" x14ac:dyDescent="0.25">
      <c r="A1976" s="17">
        <v>44768</v>
      </c>
      <c r="B1976" s="11" t="s">
        <v>1648</v>
      </c>
      <c r="C1976" s="11" t="s">
        <v>2927</v>
      </c>
      <c r="D1976" s="7">
        <v>30</v>
      </c>
      <c r="E1976" s="12">
        <f t="shared" si="90"/>
        <v>500</v>
      </c>
      <c r="F1976" s="13">
        <f t="shared" si="91"/>
        <v>15000</v>
      </c>
      <c r="G1976" s="14">
        <f>Data_input!$F1976*IF(Data_input!$E1976&lt;3000,70%,60%)</f>
        <v>10500</v>
      </c>
      <c r="H1976" s="14">
        <f>Data_input!$F1976*10%</f>
        <v>1500</v>
      </c>
      <c r="I1976" s="14">
        <f>Data_input!$F1976*10%</f>
        <v>1500</v>
      </c>
      <c r="J1976" s="14">
        <f>SUM(Table1[[#This Row],[COGS]:[OPERATIONAL COST]])</f>
        <v>13500</v>
      </c>
      <c r="K1976" s="14">
        <f>Data_input!$F1976-Data_input!$G1976-Data_input!$H1976-Data_input!$I1976</f>
        <v>1500</v>
      </c>
      <c r="L1976" s="15" t="s">
        <v>2948</v>
      </c>
      <c r="M1976" s="16" t="str">
        <f>TEXT(Table1[[#This Row],[DATE]],"mmm")</f>
        <v>Jul</v>
      </c>
      <c r="N1976" s="7">
        <f t="shared" si="92"/>
        <v>2022</v>
      </c>
      <c r="O1976" s="7">
        <f>IF(COUNTIF(B$4:$B1976,B1976)=1,1,0)</f>
        <v>1</v>
      </c>
      <c r="P1976" s="8" t="s">
        <v>2918</v>
      </c>
      <c r="Q1976" s="9"/>
    </row>
    <row r="1977" spans="1:17" x14ac:dyDescent="0.25">
      <c r="A1977" s="17">
        <v>44768</v>
      </c>
      <c r="B1977" s="11" t="s">
        <v>1649</v>
      </c>
      <c r="C1977" s="11" t="s">
        <v>2928</v>
      </c>
      <c r="D1977" s="7">
        <v>6</v>
      </c>
      <c r="E1977" s="12">
        <f t="shared" si="90"/>
        <v>1000</v>
      </c>
      <c r="F1977" s="13">
        <f t="shared" si="91"/>
        <v>6000</v>
      </c>
      <c r="G1977" s="14">
        <f>Data_input!$F1977*IF(Data_input!$E1977&lt;3000,70%,60%)</f>
        <v>4200</v>
      </c>
      <c r="H1977" s="14">
        <f>Data_input!$F1977*10%</f>
        <v>600</v>
      </c>
      <c r="I1977" s="14">
        <f>Data_input!$F1977*10%</f>
        <v>600</v>
      </c>
      <c r="J1977" s="14">
        <f>SUM(Table1[[#This Row],[COGS]:[OPERATIONAL COST]])</f>
        <v>5400</v>
      </c>
      <c r="K1977" s="14">
        <f>Data_input!$F1977-Data_input!$G1977-Data_input!$H1977-Data_input!$I1977</f>
        <v>600</v>
      </c>
      <c r="L1977" s="8" t="s">
        <v>2944</v>
      </c>
      <c r="M1977" s="16" t="str">
        <f>TEXT(Table1[[#This Row],[DATE]],"mmm")</f>
        <v>Jul</v>
      </c>
      <c r="N1977" s="7">
        <f t="shared" si="92"/>
        <v>2022</v>
      </c>
      <c r="O1977" s="7">
        <f>IF(COUNTIF(B$4:$B1977,B1977)=1,1,0)</f>
        <v>1</v>
      </c>
      <c r="P1977" s="8" t="s">
        <v>2918</v>
      </c>
      <c r="Q1977" s="9"/>
    </row>
    <row r="1978" spans="1:17" x14ac:dyDescent="0.25">
      <c r="A1978" s="17">
        <v>44768</v>
      </c>
      <c r="B1978" s="11" t="s">
        <v>1650</v>
      </c>
      <c r="C1978" s="11" t="s">
        <v>2928</v>
      </c>
      <c r="D1978" s="7">
        <v>7</v>
      </c>
      <c r="E1978" s="12">
        <f t="shared" si="90"/>
        <v>1000</v>
      </c>
      <c r="F1978" s="13">
        <f t="shared" si="91"/>
        <v>7000</v>
      </c>
      <c r="G1978" s="14">
        <f>Data_input!$F1978*IF(Data_input!$E1978&lt;3000,70%,60%)</f>
        <v>4900</v>
      </c>
      <c r="H1978" s="14">
        <f>Data_input!$F1978*10%</f>
        <v>700</v>
      </c>
      <c r="I1978" s="14">
        <f>Data_input!$F1978*10%</f>
        <v>700</v>
      </c>
      <c r="J1978" s="14">
        <f>SUM(Table1[[#This Row],[COGS]:[OPERATIONAL COST]])</f>
        <v>6300</v>
      </c>
      <c r="K1978" s="14">
        <f>Data_input!$F1978-Data_input!$G1978-Data_input!$H1978-Data_input!$I1978</f>
        <v>700</v>
      </c>
      <c r="L1978" s="15" t="s">
        <v>2948</v>
      </c>
      <c r="M1978" s="16" t="str">
        <f>TEXT(Table1[[#This Row],[DATE]],"mmm")</f>
        <v>Jul</v>
      </c>
      <c r="N1978" s="7">
        <f t="shared" si="92"/>
        <v>2022</v>
      </c>
      <c r="O1978" s="7">
        <f>IF(COUNTIF(B$4:$B1978,B1978)=1,1,0)</f>
        <v>1</v>
      </c>
      <c r="P1978" s="8" t="s">
        <v>2919</v>
      </c>
      <c r="Q1978" s="9"/>
    </row>
    <row r="1979" spans="1:17" x14ac:dyDescent="0.25">
      <c r="A1979" s="17">
        <v>44768</v>
      </c>
      <c r="B1979" s="11" t="s">
        <v>1651</v>
      </c>
      <c r="C1979" s="11" t="s">
        <v>2930</v>
      </c>
      <c r="D1979" s="7">
        <v>1</v>
      </c>
      <c r="E1979" s="12">
        <f t="shared" si="90"/>
        <v>4000</v>
      </c>
      <c r="F1979" s="13">
        <f t="shared" si="91"/>
        <v>4000</v>
      </c>
      <c r="G1979" s="14">
        <f>Data_input!$F1979*IF(Data_input!$E1979&lt;3000,70%,60%)</f>
        <v>2400</v>
      </c>
      <c r="H1979" s="14">
        <f>Data_input!$F1979*10%</f>
        <v>400</v>
      </c>
      <c r="I1979" s="14">
        <f>Data_input!$F1979*10%</f>
        <v>400</v>
      </c>
      <c r="J1979" s="14">
        <f>SUM(Table1[[#This Row],[COGS]:[OPERATIONAL COST]])</f>
        <v>3200</v>
      </c>
      <c r="K1979" s="14">
        <f>Data_input!$F1979-Data_input!$G1979-Data_input!$H1979-Data_input!$I1979</f>
        <v>800</v>
      </c>
      <c r="L1979" s="8" t="s">
        <v>2944</v>
      </c>
      <c r="M1979" s="16" t="str">
        <f>TEXT(Table1[[#This Row],[DATE]],"mmm")</f>
        <v>Jul</v>
      </c>
      <c r="N1979" s="7">
        <f t="shared" si="92"/>
        <v>2022</v>
      </c>
      <c r="O1979" s="7">
        <f>IF(COUNTIF(B$4:$B1979,B1979)=1,1,0)</f>
        <v>1</v>
      </c>
      <c r="P1979" s="8" t="s">
        <v>2919</v>
      </c>
      <c r="Q1979" s="9"/>
    </row>
    <row r="1980" spans="1:17" x14ac:dyDescent="0.25">
      <c r="A1980" s="17">
        <v>44768</v>
      </c>
      <c r="B1980" s="11" t="s">
        <v>1652</v>
      </c>
      <c r="C1980" s="11" t="s">
        <v>2920</v>
      </c>
      <c r="D1980" s="7">
        <v>1</v>
      </c>
      <c r="E1980" s="12">
        <f t="shared" si="90"/>
        <v>1000</v>
      </c>
      <c r="F1980" s="13">
        <f t="shared" si="91"/>
        <v>1000</v>
      </c>
      <c r="G1980" s="14">
        <f>Data_input!$F1980*IF(Data_input!$E1980&lt;3000,70%,60%)</f>
        <v>700</v>
      </c>
      <c r="H1980" s="14">
        <f>Data_input!$F1980*10%</f>
        <v>100</v>
      </c>
      <c r="I1980" s="14">
        <f>Data_input!$F1980*10%</f>
        <v>100</v>
      </c>
      <c r="J1980" s="14">
        <f>SUM(Table1[[#This Row],[COGS]:[OPERATIONAL COST]])</f>
        <v>900</v>
      </c>
      <c r="K1980" s="14">
        <f>Data_input!$F1980-Data_input!$G1980-Data_input!$H1980-Data_input!$I1980</f>
        <v>100</v>
      </c>
      <c r="L1980" s="15" t="s">
        <v>2943</v>
      </c>
      <c r="M1980" s="16" t="str">
        <f>TEXT(Table1[[#This Row],[DATE]],"mmm")</f>
        <v>Jul</v>
      </c>
      <c r="N1980" s="7">
        <f t="shared" si="92"/>
        <v>2022</v>
      </c>
      <c r="O1980" s="7">
        <f>IF(COUNTIF(B$4:$B1980,B1980)=1,1,0)</f>
        <v>1</v>
      </c>
      <c r="P1980" s="8" t="s">
        <v>2919</v>
      </c>
      <c r="Q1980" s="9"/>
    </row>
    <row r="1981" spans="1:17" x14ac:dyDescent="0.25">
      <c r="A1981" s="17">
        <v>44768</v>
      </c>
      <c r="B1981" s="11" t="s">
        <v>1652</v>
      </c>
      <c r="C1981" s="11" t="s">
        <v>2923</v>
      </c>
      <c r="D1981" s="7">
        <v>2</v>
      </c>
      <c r="E1981" s="12">
        <f t="shared" si="90"/>
        <v>2500</v>
      </c>
      <c r="F1981" s="13">
        <f t="shared" si="91"/>
        <v>5000</v>
      </c>
      <c r="G1981" s="14">
        <f>Data_input!$F1981*IF(Data_input!$E1981&lt;3000,70%,60%)</f>
        <v>3500</v>
      </c>
      <c r="H1981" s="14">
        <f>Data_input!$F1981*10%</f>
        <v>500</v>
      </c>
      <c r="I1981" s="14">
        <f>Data_input!$F1981*10%</f>
        <v>500</v>
      </c>
      <c r="J1981" s="14">
        <f>SUM(Table1[[#This Row],[COGS]:[OPERATIONAL COST]])</f>
        <v>4500</v>
      </c>
      <c r="K1981" s="14">
        <f>Data_input!$F1981-Data_input!$G1981-Data_input!$H1981-Data_input!$I1981</f>
        <v>500</v>
      </c>
      <c r="L1981" s="8" t="s">
        <v>2943</v>
      </c>
      <c r="M1981" s="16" t="str">
        <f>TEXT(Table1[[#This Row],[DATE]],"mmm")</f>
        <v>Jul</v>
      </c>
      <c r="N1981" s="7">
        <f t="shared" si="92"/>
        <v>2022</v>
      </c>
      <c r="O1981" s="7">
        <f>IF(COUNTIF(B$4:$B1981,B1981)=1,1,0)</f>
        <v>0</v>
      </c>
      <c r="P1981" s="8" t="s">
        <v>2919</v>
      </c>
      <c r="Q1981" s="9"/>
    </row>
    <row r="1982" spans="1:17" x14ac:dyDescent="0.25">
      <c r="A1982" s="17">
        <v>44768</v>
      </c>
      <c r="B1982" s="11" t="s">
        <v>1652</v>
      </c>
      <c r="C1982" s="11" t="s">
        <v>2920</v>
      </c>
      <c r="D1982" s="7">
        <v>1</v>
      </c>
      <c r="E1982" s="12">
        <f t="shared" si="90"/>
        <v>1000</v>
      </c>
      <c r="F1982" s="13">
        <f t="shared" si="91"/>
        <v>1000</v>
      </c>
      <c r="G1982" s="14">
        <f>Data_input!$F1982*IF(Data_input!$E1982&lt;3000,70%,60%)</f>
        <v>700</v>
      </c>
      <c r="H1982" s="14">
        <f>Data_input!$F1982*10%</f>
        <v>100</v>
      </c>
      <c r="I1982" s="14">
        <f>Data_input!$F1982*10%</f>
        <v>100</v>
      </c>
      <c r="J1982" s="14">
        <f>SUM(Table1[[#This Row],[COGS]:[OPERATIONAL COST]])</f>
        <v>900</v>
      </c>
      <c r="K1982" s="14">
        <f>Data_input!$F1982-Data_input!$G1982-Data_input!$H1982-Data_input!$I1982</f>
        <v>100</v>
      </c>
      <c r="L1982" s="15" t="s">
        <v>2943</v>
      </c>
      <c r="M1982" s="16" t="str">
        <f>TEXT(Table1[[#This Row],[DATE]],"mmm")</f>
        <v>Jul</v>
      </c>
      <c r="N1982" s="7">
        <f t="shared" si="92"/>
        <v>2022</v>
      </c>
      <c r="O1982" s="7">
        <f>IF(COUNTIF(B$4:$B1982,B1982)=1,1,0)</f>
        <v>0</v>
      </c>
      <c r="P1982" s="8" t="s">
        <v>2919</v>
      </c>
      <c r="Q1982" s="9"/>
    </row>
    <row r="1983" spans="1:17" x14ac:dyDescent="0.25">
      <c r="A1983" s="17">
        <v>44769</v>
      </c>
      <c r="B1983" s="11" t="s">
        <v>1653</v>
      </c>
      <c r="C1983" s="11" t="s">
        <v>2923</v>
      </c>
      <c r="D1983" s="7">
        <v>1</v>
      </c>
      <c r="E1983" s="12">
        <f t="shared" si="90"/>
        <v>2500</v>
      </c>
      <c r="F1983" s="13">
        <f t="shared" si="91"/>
        <v>2500</v>
      </c>
      <c r="G1983" s="14">
        <f>Data_input!$F1983*IF(Data_input!$E1983&lt;3000,70%,60%)</f>
        <v>1750</v>
      </c>
      <c r="H1983" s="14">
        <f>Data_input!$F1983*10%</f>
        <v>250</v>
      </c>
      <c r="I1983" s="14">
        <f>Data_input!$F1983*10%</f>
        <v>250</v>
      </c>
      <c r="J1983" s="14">
        <f>SUM(Table1[[#This Row],[COGS]:[OPERATIONAL COST]])</f>
        <v>2250</v>
      </c>
      <c r="K1983" s="14">
        <f>Data_input!$F1983-Data_input!$G1983-Data_input!$H1983-Data_input!$I1983</f>
        <v>250</v>
      </c>
      <c r="L1983" s="8" t="s">
        <v>2943</v>
      </c>
      <c r="M1983" s="16" t="str">
        <f>TEXT(Table1[[#This Row],[DATE]],"mmm")</f>
        <v>Jul</v>
      </c>
      <c r="N1983" s="7">
        <f t="shared" si="92"/>
        <v>2022</v>
      </c>
      <c r="O1983" s="7">
        <f>IF(COUNTIF(B$4:$B1983,B1983)=1,1,0)</f>
        <v>1</v>
      </c>
      <c r="P1983" s="8" t="s">
        <v>2919</v>
      </c>
      <c r="Q1983" s="9"/>
    </row>
    <row r="1984" spans="1:17" x14ac:dyDescent="0.25">
      <c r="A1984" s="17">
        <v>44769</v>
      </c>
      <c r="B1984" s="11" t="s">
        <v>1654</v>
      </c>
      <c r="C1984" s="11" t="s">
        <v>2930</v>
      </c>
      <c r="D1984" s="7">
        <v>1</v>
      </c>
      <c r="E1984" s="12">
        <f t="shared" si="90"/>
        <v>4000</v>
      </c>
      <c r="F1984" s="13">
        <f t="shared" si="91"/>
        <v>4000</v>
      </c>
      <c r="G1984" s="14">
        <f>Data_input!$F1984*IF(Data_input!$E1984&lt;3000,70%,60%)</f>
        <v>2400</v>
      </c>
      <c r="H1984" s="14">
        <f>Data_input!$F1984*10%</f>
        <v>400</v>
      </c>
      <c r="I1984" s="14">
        <f>Data_input!$F1984*10%</f>
        <v>400</v>
      </c>
      <c r="J1984" s="14">
        <f>SUM(Table1[[#This Row],[COGS]:[OPERATIONAL COST]])</f>
        <v>3200</v>
      </c>
      <c r="K1984" s="14">
        <f>Data_input!$F1984-Data_input!$G1984-Data_input!$H1984-Data_input!$I1984</f>
        <v>800</v>
      </c>
      <c r="L1984" s="15" t="s">
        <v>2948</v>
      </c>
      <c r="M1984" s="16" t="str">
        <f>TEXT(Table1[[#This Row],[DATE]],"mmm")</f>
        <v>Jul</v>
      </c>
      <c r="N1984" s="7">
        <f t="shared" si="92"/>
        <v>2022</v>
      </c>
      <c r="O1984" s="7">
        <f>IF(COUNTIF(B$4:$B1984,B1984)=1,1,0)</f>
        <v>1</v>
      </c>
      <c r="P1984" s="8" t="s">
        <v>2919</v>
      </c>
      <c r="Q1984" s="9"/>
    </row>
    <row r="1985" spans="1:17" x14ac:dyDescent="0.25">
      <c r="A1985" s="17">
        <v>44769</v>
      </c>
      <c r="B1985" s="11" t="s">
        <v>1655</v>
      </c>
      <c r="C1985" s="11" t="s">
        <v>2924</v>
      </c>
      <c r="D1985" s="7">
        <v>1</v>
      </c>
      <c r="E1985" s="12">
        <f t="shared" si="90"/>
        <v>3500</v>
      </c>
      <c r="F1985" s="13">
        <f t="shared" si="91"/>
        <v>3500</v>
      </c>
      <c r="G1985" s="14">
        <f>Data_input!$F1985*IF(Data_input!$E1985&lt;3000,70%,60%)</f>
        <v>2100</v>
      </c>
      <c r="H1985" s="14">
        <f>Data_input!$F1985*10%</f>
        <v>350</v>
      </c>
      <c r="I1985" s="14">
        <f>Data_input!$F1985*10%</f>
        <v>350</v>
      </c>
      <c r="J1985" s="14">
        <f>SUM(Table1[[#This Row],[COGS]:[OPERATIONAL COST]])</f>
        <v>2800</v>
      </c>
      <c r="K1985" s="14">
        <f>Data_input!$F1985-Data_input!$G1985-Data_input!$H1985-Data_input!$I1985</f>
        <v>700</v>
      </c>
      <c r="L1985" s="8" t="s">
        <v>2944</v>
      </c>
      <c r="M1985" s="16" t="str">
        <f>TEXT(Table1[[#This Row],[DATE]],"mmm")</f>
        <v>Jul</v>
      </c>
      <c r="N1985" s="7">
        <f t="shared" si="92"/>
        <v>2022</v>
      </c>
      <c r="O1985" s="7">
        <f>IF(COUNTIF(B$4:$B1985,B1985)=1,1,0)</f>
        <v>1</v>
      </c>
      <c r="P1985" s="8" t="s">
        <v>2918</v>
      </c>
      <c r="Q1985" s="9"/>
    </row>
    <row r="1986" spans="1:17" x14ac:dyDescent="0.25">
      <c r="A1986" s="17">
        <v>44769</v>
      </c>
      <c r="B1986" s="11" t="s">
        <v>1656</v>
      </c>
      <c r="C1986" s="11" t="s">
        <v>2925</v>
      </c>
      <c r="D1986" s="7">
        <v>3</v>
      </c>
      <c r="E1986" s="12">
        <f t="shared" si="90"/>
        <v>1200</v>
      </c>
      <c r="F1986" s="13">
        <f t="shared" si="91"/>
        <v>3600</v>
      </c>
      <c r="G1986" s="14">
        <f>Data_input!$F1986*IF(Data_input!$E1986&lt;3000,70%,60%)</f>
        <v>2520</v>
      </c>
      <c r="H1986" s="14">
        <f>Data_input!$F1986*10%</f>
        <v>360</v>
      </c>
      <c r="I1986" s="14">
        <f>Data_input!$F1986*10%</f>
        <v>360</v>
      </c>
      <c r="J1986" s="14">
        <f>SUM(Table1[[#This Row],[COGS]:[OPERATIONAL COST]])</f>
        <v>3240</v>
      </c>
      <c r="K1986" s="14">
        <f>Data_input!$F1986-Data_input!$G1986-Data_input!$H1986-Data_input!$I1986</f>
        <v>360</v>
      </c>
      <c r="L1986" s="15" t="s">
        <v>2945</v>
      </c>
      <c r="M1986" s="16" t="str">
        <f>TEXT(Table1[[#This Row],[DATE]],"mmm")</f>
        <v>Jul</v>
      </c>
      <c r="N1986" s="7">
        <f t="shared" si="92"/>
        <v>2022</v>
      </c>
      <c r="O1986" s="7">
        <f>IF(COUNTIF(B$4:$B1986,B1986)=1,1,0)</f>
        <v>1</v>
      </c>
      <c r="P1986" s="8" t="s">
        <v>2919</v>
      </c>
      <c r="Q1986" s="9"/>
    </row>
    <row r="1987" spans="1:17" x14ac:dyDescent="0.25">
      <c r="A1987" s="17">
        <v>44769</v>
      </c>
      <c r="B1987" s="11" t="s">
        <v>1657</v>
      </c>
      <c r="C1987" s="11" t="s">
        <v>2926</v>
      </c>
      <c r="D1987" s="7">
        <v>1</v>
      </c>
      <c r="E1987" s="12">
        <f t="shared" si="90"/>
        <v>450</v>
      </c>
      <c r="F1987" s="13">
        <f t="shared" si="91"/>
        <v>450</v>
      </c>
      <c r="G1987" s="14">
        <f>Data_input!$F1987*IF(Data_input!$E1987&lt;3000,70%,60%)</f>
        <v>315</v>
      </c>
      <c r="H1987" s="14">
        <f>Data_input!$F1987*10%</f>
        <v>45</v>
      </c>
      <c r="I1987" s="14">
        <f>Data_input!$F1987*10%</f>
        <v>45</v>
      </c>
      <c r="J1987" s="14">
        <f>SUM(Table1[[#This Row],[COGS]:[OPERATIONAL COST]])</f>
        <v>405</v>
      </c>
      <c r="K1987" s="14">
        <f>Data_input!$F1987-Data_input!$G1987-Data_input!$H1987-Data_input!$I1987</f>
        <v>45</v>
      </c>
      <c r="L1987" s="8" t="s">
        <v>2943</v>
      </c>
      <c r="M1987" s="16" t="str">
        <f>TEXT(Table1[[#This Row],[DATE]],"mmm")</f>
        <v>Jul</v>
      </c>
      <c r="N1987" s="7">
        <f t="shared" si="92"/>
        <v>2022</v>
      </c>
      <c r="O1987" s="7">
        <f>IF(COUNTIF(B$4:$B1987,B1987)=1,1,0)</f>
        <v>1</v>
      </c>
      <c r="P1987" s="8" t="s">
        <v>2918</v>
      </c>
      <c r="Q1987" s="9"/>
    </row>
    <row r="1988" spans="1:17" x14ac:dyDescent="0.25">
      <c r="A1988" s="17">
        <v>44769</v>
      </c>
      <c r="B1988" s="11" t="s">
        <v>1658</v>
      </c>
      <c r="C1988" s="11" t="s">
        <v>2920</v>
      </c>
      <c r="D1988" s="7">
        <v>2</v>
      </c>
      <c r="E1988" s="12">
        <f t="shared" ref="E1988:E2051" si="93">VLOOKUP(C1988,$R$4:$S$12,2,FALSE)</f>
        <v>1000</v>
      </c>
      <c r="F1988" s="13">
        <f t="shared" ref="F1988:F2051" si="94">D1988*E1988</f>
        <v>2000</v>
      </c>
      <c r="G1988" s="14">
        <f>Data_input!$F1988*IF(Data_input!$E1988&lt;3000,70%,60%)</f>
        <v>1400</v>
      </c>
      <c r="H1988" s="14">
        <f>Data_input!$F1988*10%</f>
        <v>200</v>
      </c>
      <c r="I1988" s="14">
        <f>Data_input!$F1988*10%</f>
        <v>200</v>
      </c>
      <c r="J1988" s="14">
        <f>SUM(Table1[[#This Row],[COGS]:[OPERATIONAL COST]])</f>
        <v>1800</v>
      </c>
      <c r="K1988" s="14">
        <f>Data_input!$F1988-Data_input!$G1988-Data_input!$H1988-Data_input!$I1988</f>
        <v>200</v>
      </c>
      <c r="L1988" s="15" t="s">
        <v>2948</v>
      </c>
      <c r="M1988" s="16" t="str">
        <f>TEXT(Table1[[#This Row],[DATE]],"mmm")</f>
        <v>Jul</v>
      </c>
      <c r="N1988" s="7">
        <f t="shared" ref="N1988:N2051" si="95">YEAR(A1988)</f>
        <v>2022</v>
      </c>
      <c r="O1988" s="7">
        <f>IF(COUNTIF(B$4:$B1988,B1988)=1,1,0)</f>
        <v>1</v>
      </c>
      <c r="P1988" s="8" t="s">
        <v>2919</v>
      </c>
      <c r="Q1988" s="9"/>
    </row>
    <row r="1989" spans="1:17" x14ac:dyDescent="0.25">
      <c r="A1989" s="17">
        <v>44769</v>
      </c>
      <c r="B1989" s="11" t="s">
        <v>1659</v>
      </c>
      <c r="C1989" s="11" t="s">
        <v>2930</v>
      </c>
      <c r="D1989" s="7">
        <v>1</v>
      </c>
      <c r="E1989" s="12">
        <f t="shared" si="93"/>
        <v>4000</v>
      </c>
      <c r="F1989" s="13">
        <f t="shared" si="94"/>
        <v>4000</v>
      </c>
      <c r="G1989" s="14">
        <f>Data_input!$F1989*IF(Data_input!$E1989&lt;3000,70%,60%)</f>
        <v>2400</v>
      </c>
      <c r="H1989" s="14">
        <f>Data_input!$F1989*10%</f>
        <v>400</v>
      </c>
      <c r="I1989" s="14">
        <f>Data_input!$F1989*10%</f>
        <v>400</v>
      </c>
      <c r="J1989" s="14">
        <f>SUM(Table1[[#This Row],[COGS]:[OPERATIONAL COST]])</f>
        <v>3200</v>
      </c>
      <c r="K1989" s="14">
        <f>Data_input!$F1989-Data_input!$G1989-Data_input!$H1989-Data_input!$I1989</f>
        <v>800</v>
      </c>
      <c r="L1989" s="8" t="s">
        <v>2944</v>
      </c>
      <c r="M1989" s="16" t="str">
        <f>TEXT(Table1[[#This Row],[DATE]],"mmm")</f>
        <v>Jul</v>
      </c>
      <c r="N1989" s="7">
        <f t="shared" si="95"/>
        <v>2022</v>
      </c>
      <c r="O1989" s="7">
        <f>IF(COUNTIF(B$4:$B1989,B1989)=1,1,0)</f>
        <v>1</v>
      </c>
      <c r="P1989" s="8" t="s">
        <v>2919</v>
      </c>
      <c r="Q1989" s="9"/>
    </row>
    <row r="1990" spans="1:17" x14ac:dyDescent="0.25">
      <c r="A1990" s="17">
        <v>44769</v>
      </c>
      <c r="B1990" s="11" t="s">
        <v>1660</v>
      </c>
      <c r="C1990" s="11" t="s">
        <v>2923</v>
      </c>
      <c r="D1990" s="7">
        <v>3</v>
      </c>
      <c r="E1990" s="12">
        <f t="shared" si="93"/>
        <v>2500</v>
      </c>
      <c r="F1990" s="13">
        <f t="shared" si="94"/>
        <v>7500</v>
      </c>
      <c r="G1990" s="14">
        <f>Data_input!$F1990*IF(Data_input!$E1990&lt;3000,70%,60%)</f>
        <v>5250</v>
      </c>
      <c r="H1990" s="14">
        <f>Data_input!$F1990*10%</f>
        <v>750</v>
      </c>
      <c r="I1990" s="14">
        <f>Data_input!$F1990*10%</f>
        <v>750</v>
      </c>
      <c r="J1990" s="14">
        <f>SUM(Table1[[#This Row],[COGS]:[OPERATIONAL COST]])</f>
        <v>6750</v>
      </c>
      <c r="K1990" s="14">
        <f>Data_input!$F1990-Data_input!$G1990-Data_input!$H1990-Data_input!$I1990</f>
        <v>750</v>
      </c>
      <c r="L1990" s="15" t="s">
        <v>2945</v>
      </c>
      <c r="M1990" s="16" t="str">
        <f>TEXT(Table1[[#This Row],[DATE]],"mmm")</f>
        <v>Jul</v>
      </c>
      <c r="N1990" s="7">
        <f t="shared" si="95"/>
        <v>2022</v>
      </c>
      <c r="O1990" s="7">
        <f>IF(COUNTIF(B$4:$B1990,B1990)=1,1,0)</f>
        <v>1</v>
      </c>
      <c r="P1990" s="8" t="s">
        <v>2919</v>
      </c>
      <c r="Q1990" s="9"/>
    </row>
    <row r="1991" spans="1:17" x14ac:dyDescent="0.25">
      <c r="A1991" s="17">
        <v>44769</v>
      </c>
      <c r="B1991" s="11" t="s">
        <v>1660</v>
      </c>
      <c r="C1991" s="11" t="s">
        <v>2924</v>
      </c>
      <c r="D1991" s="7">
        <v>1</v>
      </c>
      <c r="E1991" s="12">
        <f t="shared" si="93"/>
        <v>3500</v>
      </c>
      <c r="F1991" s="13">
        <f t="shared" si="94"/>
        <v>3500</v>
      </c>
      <c r="G1991" s="14">
        <f>Data_input!$F1991*IF(Data_input!$E1991&lt;3000,70%,60%)</f>
        <v>2100</v>
      </c>
      <c r="H1991" s="14">
        <f>Data_input!$F1991*10%</f>
        <v>350</v>
      </c>
      <c r="I1991" s="14">
        <f>Data_input!$F1991*10%</f>
        <v>350</v>
      </c>
      <c r="J1991" s="14">
        <f>SUM(Table1[[#This Row],[COGS]:[OPERATIONAL COST]])</f>
        <v>2800</v>
      </c>
      <c r="K1991" s="14">
        <f>Data_input!$F1991-Data_input!$G1991-Data_input!$H1991-Data_input!$I1991</f>
        <v>700</v>
      </c>
      <c r="L1991" s="8" t="s">
        <v>2945</v>
      </c>
      <c r="M1991" s="16" t="str">
        <f>TEXT(Table1[[#This Row],[DATE]],"mmm")</f>
        <v>Jul</v>
      </c>
      <c r="N1991" s="7">
        <f t="shared" si="95"/>
        <v>2022</v>
      </c>
      <c r="O1991" s="7">
        <f>IF(COUNTIF(B$4:$B1991,B1991)=1,1,0)</f>
        <v>0</v>
      </c>
      <c r="P1991" s="8" t="s">
        <v>2919</v>
      </c>
      <c r="Q1991" s="9"/>
    </row>
    <row r="1992" spans="1:17" x14ac:dyDescent="0.25">
      <c r="A1992" s="17">
        <v>44769</v>
      </c>
      <c r="B1992" s="11" t="s">
        <v>1660</v>
      </c>
      <c r="C1992" s="11" t="s">
        <v>2928</v>
      </c>
      <c r="D1992" s="7">
        <v>2</v>
      </c>
      <c r="E1992" s="12">
        <f t="shared" si="93"/>
        <v>1000</v>
      </c>
      <c r="F1992" s="13">
        <f t="shared" si="94"/>
        <v>2000</v>
      </c>
      <c r="G1992" s="14">
        <f>Data_input!$F1992*IF(Data_input!$E1992&lt;3000,70%,60%)</f>
        <v>1400</v>
      </c>
      <c r="H1992" s="14">
        <f>Data_input!$F1992*10%</f>
        <v>200</v>
      </c>
      <c r="I1992" s="14">
        <f>Data_input!$F1992*10%</f>
        <v>200</v>
      </c>
      <c r="J1992" s="14">
        <f>SUM(Table1[[#This Row],[COGS]:[OPERATIONAL COST]])</f>
        <v>1800</v>
      </c>
      <c r="K1992" s="14">
        <f>Data_input!$F1992-Data_input!$G1992-Data_input!$H1992-Data_input!$I1992</f>
        <v>200</v>
      </c>
      <c r="L1992" s="15" t="s">
        <v>2945</v>
      </c>
      <c r="M1992" s="16" t="str">
        <f>TEXT(Table1[[#This Row],[DATE]],"mmm")</f>
        <v>Jul</v>
      </c>
      <c r="N1992" s="7">
        <f t="shared" si="95"/>
        <v>2022</v>
      </c>
      <c r="O1992" s="7">
        <f>IF(COUNTIF(B$4:$B1992,B1992)=1,1,0)</f>
        <v>0</v>
      </c>
      <c r="P1992" s="8" t="s">
        <v>2919</v>
      </c>
      <c r="Q1992" s="9"/>
    </row>
    <row r="1993" spans="1:17" x14ac:dyDescent="0.25">
      <c r="A1993" s="17">
        <v>44769</v>
      </c>
      <c r="B1993" s="11" t="s">
        <v>1660</v>
      </c>
      <c r="C1993" s="11" t="s">
        <v>2926</v>
      </c>
      <c r="D1993" s="7">
        <v>4</v>
      </c>
      <c r="E1993" s="12">
        <f t="shared" si="93"/>
        <v>450</v>
      </c>
      <c r="F1993" s="13">
        <f t="shared" si="94"/>
        <v>1800</v>
      </c>
      <c r="G1993" s="14">
        <f>Data_input!$F1993*IF(Data_input!$E1993&lt;3000,70%,60%)</f>
        <v>1260</v>
      </c>
      <c r="H1993" s="14">
        <f>Data_input!$F1993*10%</f>
        <v>180</v>
      </c>
      <c r="I1993" s="14">
        <f>Data_input!$F1993*10%</f>
        <v>180</v>
      </c>
      <c r="J1993" s="14">
        <f>SUM(Table1[[#This Row],[COGS]:[OPERATIONAL COST]])</f>
        <v>1620</v>
      </c>
      <c r="K1993" s="14">
        <f>Data_input!$F1993-Data_input!$G1993-Data_input!$H1993-Data_input!$I1993</f>
        <v>180</v>
      </c>
      <c r="L1993" s="8" t="s">
        <v>2945</v>
      </c>
      <c r="M1993" s="16" t="str">
        <f>TEXT(Table1[[#This Row],[DATE]],"mmm")</f>
        <v>Jul</v>
      </c>
      <c r="N1993" s="7">
        <f t="shared" si="95"/>
        <v>2022</v>
      </c>
      <c r="O1993" s="7">
        <f>IF(COUNTIF(B$4:$B1993,B1993)=1,1,0)</f>
        <v>0</v>
      </c>
      <c r="P1993" s="8" t="s">
        <v>2919</v>
      </c>
      <c r="Q1993" s="9"/>
    </row>
    <row r="1994" spans="1:17" x14ac:dyDescent="0.25">
      <c r="A1994" s="17">
        <v>44769</v>
      </c>
      <c r="B1994" s="11" t="s">
        <v>1660</v>
      </c>
      <c r="C1994" s="11" t="s">
        <v>2927</v>
      </c>
      <c r="D1994" s="7">
        <v>5</v>
      </c>
      <c r="E1994" s="12">
        <f t="shared" si="93"/>
        <v>500</v>
      </c>
      <c r="F1994" s="13">
        <f t="shared" si="94"/>
        <v>2500</v>
      </c>
      <c r="G1994" s="14">
        <f>Data_input!$F1994*IF(Data_input!$E1994&lt;3000,70%,60%)</f>
        <v>1750</v>
      </c>
      <c r="H1994" s="14">
        <f>Data_input!$F1994*10%</f>
        <v>250</v>
      </c>
      <c r="I1994" s="14">
        <f>Data_input!$F1994*10%</f>
        <v>250</v>
      </c>
      <c r="J1994" s="14">
        <f>SUM(Table1[[#This Row],[COGS]:[OPERATIONAL COST]])</f>
        <v>2250</v>
      </c>
      <c r="K1994" s="14">
        <f>Data_input!$F1994-Data_input!$G1994-Data_input!$H1994-Data_input!$I1994</f>
        <v>250</v>
      </c>
      <c r="L1994" s="15" t="s">
        <v>2945</v>
      </c>
      <c r="M1994" s="16" t="str">
        <f>TEXT(Table1[[#This Row],[DATE]],"mmm")</f>
        <v>Jul</v>
      </c>
      <c r="N1994" s="7">
        <f t="shared" si="95"/>
        <v>2022</v>
      </c>
      <c r="O1994" s="7">
        <f>IF(COUNTIF(B$4:$B1994,B1994)=1,1,0)</f>
        <v>0</v>
      </c>
      <c r="P1994" s="8" t="s">
        <v>2919</v>
      </c>
      <c r="Q1994" s="9"/>
    </row>
    <row r="1995" spans="1:17" x14ac:dyDescent="0.25">
      <c r="A1995" s="17">
        <v>44769</v>
      </c>
      <c r="B1995" s="11" t="s">
        <v>1660</v>
      </c>
      <c r="C1995" s="11" t="s">
        <v>2927</v>
      </c>
      <c r="D1995" s="7">
        <v>8</v>
      </c>
      <c r="E1995" s="12">
        <f t="shared" si="93"/>
        <v>500</v>
      </c>
      <c r="F1995" s="13">
        <f t="shared" si="94"/>
        <v>4000</v>
      </c>
      <c r="G1995" s="14">
        <f>Data_input!$F1995*IF(Data_input!$E1995&lt;3000,70%,60%)</f>
        <v>2800</v>
      </c>
      <c r="H1995" s="14">
        <f>Data_input!$F1995*10%</f>
        <v>400</v>
      </c>
      <c r="I1995" s="14">
        <f>Data_input!$F1995*10%</f>
        <v>400</v>
      </c>
      <c r="J1995" s="14">
        <f>SUM(Table1[[#This Row],[COGS]:[OPERATIONAL COST]])</f>
        <v>3600</v>
      </c>
      <c r="K1995" s="14">
        <f>Data_input!$F1995-Data_input!$G1995-Data_input!$H1995-Data_input!$I1995</f>
        <v>400</v>
      </c>
      <c r="L1995" s="8" t="s">
        <v>2945</v>
      </c>
      <c r="M1995" s="16" t="str">
        <f>TEXT(Table1[[#This Row],[DATE]],"mmm")</f>
        <v>Jul</v>
      </c>
      <c r="N1995" s="7">
        <f t="shared" si="95"/>
        <v>2022</v>
      </c>
      <c r="O1995" s="7">
        <f>IF(COUNTIF(B$4:$B1995,B1995)=1,1,0)</f>
        <v>0</v>
      </c>
      <c r="P1995" s="8" t="s">
        <v>2919</v>
      </c>
      <c r="Q1995" s="9"/>
    </row>
    <row r="1996" spans="1:17" x14ac:dyDescent="0.25">
      <c r="A1996" s="17">
        <v>44770</v>
      </c>
      <c r="B1996" s="11" t="s">
        <v>1661</v>
      </c>
      <c r="C1996" s="11" t="s">
        <v>2920</v>
      </c>
      <c r="D1996" s="7">
        <v>2</v>
      </c>
      <c r="E1996" s="12">
        <f t="shared" si="93"/>
        <v>1000</v>
      </c>
      <c r="F1996" s="13">
        <f t="shared" si="94"/>
        <v>2000</v>
      </c>
      <c r="G1996" s="14">
        <f>Data_input!$F1996*IF(Data_input!$E1996&lt;3000,70%,60%)</f>
        <v>1400</v>
      </c>
      <c r="H1996" s="14">
        <f>Data_input!$F1996*10%</f>
        <v>200</v>
      </c>
      <c r="I1996" s="14">
        <f>Data_input!$F1996*10%</f>
        <v>200</v>
      </c>
      <c r="J1996" s="14">
        <f>SUM(Table1[[#This Row],[COGS]:[OPERATIONAL COST]])</f>
        <v>1800</v>
      </c>
      <c r="K1996" s="14">
        <f>Data_input!$F1996-Data_input!$G1996-Data_input!$H1996-Data_input!$I1996</f>
        <v>200</v>
      </c>
      <c r="L1996" s="15" t="s">
        <v>2945</v>
      </c>
      <c r="M1996" s="16" t="str">
        <f>TEXT(Table1[[#This Row],[DATE]],"mmm")</f>
        <v>Jul</v>
      </c>
      <c r="N1996" s="7">
        <f t="shared" si="95"/>
        <v>2022</v>
      </c>
      <c r="O1996" s="7">
        <f>IF(COUNTIF(B$4:$B1996,B1996)=1,1,0)</f>
        <v>1</v>
      </c>
      <c r="P1996" s="8" t="s">
        <v>2919</v>
      </c>
      <c r="Q1996" s="9"/>
    </row>
    <row r="1997" spans="1:17" x14ac:dyDescent="0.25">
      <c r="A1997" s="17">
        <v>44770</v>
      </c>
      <c r="B1997" s="11" t="s">
        <v>1662</v>
      </c>
      <c r="C1997" s="11" t="s">
        <v>2924</v>
      </c>
      <c r="D1997" s="7">
        <v>1</v>
      </c>
      <c r="E1997" s="12">
        <f t="shared" si="93"/>
        <v>3500</v>
      </c>
      <c r="F1997" s="13">
        <f t="shared" si="94"/>
        <v>3500</v>
      </c>
      <c r="G1997" s="14">
        <f>Data_input!$F1997*IF(Data_input!$E1997&lt;3000,70%,60%)</f>
        <v>2100</v>
      </c>
      <c r="H1997" s="14">
        <f>Data_input!$F1997*10%</f>
        <v>350</v>
      </c>
      <c r="I1997" s="14">
        <f>Data_input!$F1997*10%</f>
        <v>350</v>
      </c>
      <c r="J1997" s="14">
        <f>SUM(Table1[[#This Row],[COGS]:[OPERATIONAL COST]])</f>
        <v>2800</v>
      </c>
      <c r="K1997" s="14">
        <f>Data_input!$F1997-Data_input!$G1997-Data_input!$H1997-Data_input!$I1997</f>
        <v>700</v>
      </c>
      <c r="L1997" s="8" t="s">
        <v>2943</v>
      </c>
      <c r="M1997" s="16" t="str">
        <f>TEXT(Table1[[#This Row],[DATE]],"mmm")</f>
        <v>Jul</v>
      </c>
      <c r="N1997" s="7">
        <f t="shared" si="95"/>
        <v>2022</v>
      </c>
      <c r="O1997" s="7">
        <f>IF(COUNTIF(B$4:$B1997,B1997)=1,1,0)</f>
        <v>1</v>
      </c>
      <c r="P1997" s="8" t="s">
        <v>2918</v>
      </c>
      <c r="Q1997" s="9"/>
    </row>
    <row r="1998" spans="1:17" x14ac:dyDescent="0.25">
      <c r="A1998" s="17">
        <v>44770</v>
      </c>
      <c r="B1998" s="11" t="s">
        <v>1663</v>
      </c>
      <c r="C1998" s="11" t="s">
        <v>2923</v>
      </c>
      <c r="D1998" s="7">
        <v>7</v>
      </c>
      <c r="E1998" s="12">
        <f t="shared" si="93"/>
        <v>2500</v>
      </c>
      <c r="F1998" s="13">
        <f t="shared" si="94"/>
        <v>17500</v>
      </c>
      <c r="G1998" s="14">
        <f>Data_input!$F1998*IF(Data_input!$E1998&lt;3000,70%,60%)</f>
        <v>12250</v>
      </c>
      <c r="H1998" s="14">
        <f>Data_input!$F1998*10%</f>
        <v>1750</v>
      </c>
      <c r="I1998" s="14">
        <f>Data_input!$F1998*10%</f>
        <v>1750</v>
      </c>
      <c r="J1998" s="14">
        <f>SUM(Table1[[#This Row],[COGS]:[OPERATIONAL COST]])</f>
        <v>15750</v>
      </c>
      <c r="K1998" s="14">
        <f>Data_input!$F1998-Data_input!$G1998-Data_input!$H1998-Data_input!$I1998</f>
        <v>1750</v>
      </c>
      <c r="L1998" s="15" t="s">
        <v>2948</v>
      </c>
      <c r="M1998" s="16" t="str">
        <f>TEXT(Table1[[#This Row],[DATE]],"mmm")</f>
        <v>Jul</v>
      </c>
      <c r="N1998" s="7">
        <f t="shared" si="95"/>
        <v>2022</v>
      </c>
      <c r="O1998" s="7">
        <f>IF(COUNTIF(B$4:$B1998,B1998)=1,1,0)</f>
        <v>1</v>
      </c>
      <c r="P1998" s="8" t="s">
        <v>2919</v>
      </c>
      <c r="Q1998" s="9"/>
    </row>
    <row r="1999" spans="1:17" x14ac:dyDescent="0.25">
      <c r="A1999" s="17">
        <v>44770</v>
      </c>
      <c r="B1999" s="11" t="s">
        <v>1664</v>
      </c>
      <c r="C1999" s="11" t="s">
        <v>2929</v>
      </c>
      <c r="D1999" s="7">
        <v>8</v>
      </c>
      <c r="E1999" s="12">
        <f t="shared" si="93"/>
        <v>3200</v>
      </c>
      <c r="F1999" s="13">
        <f t="shared" si="94"/>
        <v>25600</v>
      </c>
      <c r="G1999" s="14">
        <f>Data_input!$F1999*IF(Data_input!$E1999&lt;3000,70%,60%)</f>
        <v>15360</v>
      </c>
      <c r="H1999" s="14">
        <f>Data_input!$F1999*10%</f>
        <v>2560</v>
      </c>
      <c r="I1999" s="14">
        <f>Data_input!$F1999*10%</f>
        <v>2560</v>
      </c>
      <c r="J1999" s="14">
        <f>SUM(Table1[[#This Row],[COGS]:[OPERATIONAL COST]])</f>
        <v>20480</v>
      </c>
      <c r="K1999" s="14">
        <f>Data_input!$F1999-Data_input!$G1999-Data_input!$H1999-Data_input!$I1999</f>
        <v>5120</v>
      </c>
      <c r="L1999" s="8" t="s">
        <v>2944</v>
      </c>
      <c r="M1999" s="16" t="str">
        <f>TEXT(Table1[[#This Row],[DATE]],"mmm")</f>
        <v>Jul</v>
      </c>
      <c r="N1999" s="7">
        <f t="shared" si="95"/>
        <v>2022</v>
      </c>
      <c r="O1999" s="7">
        <f>IF(COUNTIF(B$4:$B1999,B1999)=1,1,0)</f>
        <v>1</v>
      </c>
      <c r="P1999" s="8" t="s">
        <v>2919</v>
      </c>
      <c r="Q1999" s="9"/>
    </row>
    <row r="2000" spans="1:17" x14ac:dyDescent="0.25">
      <c r="A2000" s="17">
        <v>44770</v>
      </c>
      <c r="B2000" s="11" t="s">
        <v>1665</v>
      </c>
      <c r="C2000" s="11" t="s">
        <v>2929</v>
      </c>
      <c r="D2000" s="7">
        <v>1</v>
      </c>
      <c r="E2000" s="12">
        <f t="shared" si="93"/>
        <v>3200</v>
      </c>
      <c r="F2000" s="13">
        <f t="shared" si="94"/>
        <v>3200</v>
      </c>
      <c r="G2000" s="14">
        <f>Data_input!$F2000*IF(Data_input!$E2000&lt;3000,70%,60%)</f>
        <v>1920</v>
      </c>
      <c r="H2000" s="14">
        <f>Data_input!$F2000*10%</f>
        <v>320</v>
      </c>
      <c r="I2000" s="14">
        <f>Data_input!$F2000*10%</f>
        <v>320</v>
      </c>
      <c r="J2000" s="14">
        <f>SUM(Table1[[#This Row],[COGS]:[OPERATIONAL COST]])</f>
        <v>2560</v>
      </c>
      <c r="K2000" s="14">
        <f>Data_input!$F2000-Data_input!$G2000-Data_input!$H2000-Data_input!$I2000</f>
        <v>640</v>
      </c>
      <c r="L2000" s="15" t="s">
        <v>2946</v>
      </c>
      <c r="M2000" s="16" t="str">
        <f>TEXT(Table1[[#This Row],[DATE]],"mmm")</f>
        <v>Jul</v>
      </c>
      <c r="N2000" s="7">
        <f t="shared" si="95"/>
        <v>2022</v>
      </c>
      <c r="O2000" s="7">
        <f>IF(COUNTIF(B$4:$B2000,B2000)=1,1,0)</f>
        <v>1</v>
      </c>
      <c r="P2000" s="8" t="s">
        <v>2919</v>
      </c>
      <c r="Q2000" s="9"/>
    </row>
    <row r="2001" spans="1:17" x14ac:dyDescent="0.25">
      <c r="A2001" s="17">
        <v>44770</v>
      </c>
      <c r="B2001" s="11" t="s">
        <v>1666</v>
      </c>
      <c r="C2001" s="11" t="s">
        <v>2924</v>
      </c>
      <c r="D2001" s="7">
        <v>2</v>
      </c>
      <c r="E2001" s="12">
        <f t="shared" si="93"/>
        <v>3500</v>
      </c>
      <c r="F2001" s="13">
        <f t="shared" si="94"/>
        <v>7000</v>
      </c>
      <c r="G2001" s="14">
        <f>Data_input!$F2001*IF(Data_input!$E2001&lt;3000,70%,60%)</f>
        <v>4200</v>
      </c>
      <c r="H2001" s="14">
        <f>Data_input!$F2001*10%</f>
        <v>700</v>
      </c>
      <c r="I2001" s="14">
        <f>Data_input!$F2001*10%</f>
        <v>700</v>
      </c>
      <c r="J2001" s="14">
        <f>SUM(Table1[[#This Row],[COGS]:[OPERATIONAL COST]])</f>
        <v>5600</v>
      </c>
      <c r="K2001" s="14">
        <f>Data_input!$F2001-Data_input!$G2001-Data_input!$H2001-Data_input!$I2001</f>
        <v>1400</v>
      </c>
      <c r="L2001" s="8" t="s">
        <v>2947</v>
      </c>
      <c r="M2001" s="16" t="str">
        <f>TEXT(Table1[[#This Row],[DATE]],"mmm")</f>
        <v>Jul</v>
      </c>
      <c r="N2001" s="7">
        <f t="shared" si="95"/>
        <v>2022</v>
      </c>
      <c r="O2001" s="7">
        <f>IF(COUNTIF(B$4:$B2001,B2001)=1,1,0)</f>
        <v>1</v>
      </c>
      <c r="P2001" s="8" t="s">
        <v>2919</v>
      </c>
      <c r="Q2001" s="9"/>
    </row>
    <row r="2002" spans="1:17" x14ac:dyDescent="0.25">
      <c r="A2002" s="17">
        <v>44770</v>
      </c>
      <c r="B2002" s="11" t="s">
        <v>1667</v>
      </c>
      <c r="C2002" s="11" t="s">
        <v>2927</v>
      </c>
      <c r="D2002" s="7">
        <v>4</v>
      </c>
      <c r="E2002" s="12">
        <f t="shared" si="93"/>
        <v>500</v>
      </c>
      <c r="F2002" s="13">
        <f t="shared" si="94"/>
        <v>2000</v>
      </c>
      <c r="G2002" s="14">
        <f>Data_input!$F2002*IF(Data_input!$E2002&lt;3000,70%,60%)</f>
        <v>1400</v>
      </c>
      <c r="H2002" s="14">
        <f>Data_input!$F2002*10%</f>
        <v>200</v>
      </c>
      <c r="I2002" s="14">
        <f>Data_input!$F2002*10%</f>
        <v>200</v>
      </c>
      <c r="J2002" s="14">
        <f>SUM(Table1[[#This Row],[COGS]:[OPERATIONAL COST]])</f>
        <v>1800</v>
      </c>
      <c r="K2002" s="14">
        <f>Data_input!$F2002-Data_input!$G2002-Data_input!$H2002-Data_input!$I2002</f>
        <v>200</v>
      </c>
      <c r="L2002" s="15" t="s">
        <v>2946</v>
      </c>
      <c r="M2002" s="16" t="str">
        <f>TEXT(Table1[[#This Row],[DATE]],"mmm")</f>
        <v>Jul</v>
      </c>
      <c r="N2002" s="7">
        <f t="shared" si="95"/>
        <v>2022</v>
      </c>
      <c r="O2002" s="7">
        <f>IF(COUNTIF(B$4:$B2002,B2002)=1,1,0)</f>
        <v>1</v>
      </c>
      <c r="P2002" s="8" t="s">
        <v>2919</v>
      </c>
      <c r="Q2002" s="9"/>
    </row>
    <row r="2003" spans="1:17" x14ac:dyDescent="0.25">
      <c r="A2003" s="17">
        <v>44770</v>
      </c>
      <c r="B2003" s="11" t="s">
        <v>1668</v>
      </c>
      <c r="C2003" s="11" t="s">
        <v>2923</v>
      </c>
      <c r="D2003" s="7">
        <v>6</v>
      </c>
      <c r="E2003" s="12">
        <f t="shared" si="93"/>
        <v>2500</v>
      </c>
      <c r="F2003" s="13">
        <f t="shared" si="94"/>
        <v>15000</v>
      </c>
      <c r="G2003" s="14">
        <f>Data_input!$F2003*IF(Data_input!$E2003&lt;3000,70%,60%)</f>
        <v>10500</v>
      </c>
      <c r="H2003" s="14">
        <f>Data_input!$F2003*10%</f>
        <v>1500</v>
      </c>
      <c r="I2003" s="14">
        <f>Data_input!$F2003*10%</f>
        <v>1500</v>
      </c>
      <c r="J2003" s="14">
        <f>SUM(Table1[[#This Row],[COGS]:[OPERATIONAL COST]])</f>
        <v>13500</v>
      </c>
      <c r="K2003" s="14">
        <f>Data_input!$F2003-Data_input!$G2003-Data_input!$H2003-Data_input!$I2003</f>
        <v>1500</v>
      </c>
      <c r="L2003" s="8" t="s">
        <v>2948</v>
      </c>
      <c r="M2003" s="16" t="str">
        <f>TEXT(Table1[[#This Row],[DATE]],"mmm")</f>
        <v>Jul</v>
      </c>
      <c r="N2003" s="7">
        <f t="shared" si="95"/>
        <v>2022</v>
      </c>
      <c r="O2003" s="7">
        <f>IF(COUNTIF(B$4:$B2003,B2003)=1,1,0)</f>
        <v>1</v>
      </c>
      <c r="P2003" s="8" t="s">
        <v>2919</v>
      </c>
      <c r="Q2003" s="9"/>
    </row>
    <row r="2004" spans="1:17" x14ac:dyDescent="0.25">
      <c r="A2004" s="17">
        <v>44770</v>
      </c>
      <c r="B2004" s="11" t="s">
        <v>1668</v>
      </c>
      <c r="C2004" s="11" t="s">
        <v>2925</v>
      </c>
      <c r="D2004" s="7">
        <v>7</v>
      </c>
      <c r="E2004" s="12">
        <f t="shared" si="93"/>
        <v>1200</v>
      </c>
      <c r="F2004" s="13">
        <f t="shared" si="94"/>
        <v>8400</v>
      </c>
      <c r="G2004" s="14">
        <f>Data_input!$F2004*IF(Data_input!$E2004&lt;3000,70%,60%)</f>
        <v>5880</v>
      </c>
      <c r="H2004" s="14">
        <f>Data_input!$F2004*10%</f>
        <v>840</v>
      </c>
      <c r="I2004" s="14">
        <f>Data_input!$F2004*10%</f>
        <v>840</v>
      </c>
      <c r="J2004" s="14">
        <f>SUM(Table1[[#This Row],[COGS]:[OPERATIONAL COST]])</f>
        <v>7560</v>
      </c>
      <c r="K2004" s="14">
        <f>Data_input!$F2004-Data_input!$G2004-Data_input!$H2004-Data_input!$I2004</f>
        <v>840</v>
      </c>
      <c r="L2004" s="15" t="s">
        <v>2948</v>
      </c>
      <c r="M2004" s="16" t="str">
        <f>TEXT(Table1[[#This Row],[DATE]],"mmm")</f>
        <v>Jul</v>
      </c>
      <c r="N2004" s="7">
        <f t="shared" si="95"/>
        <v>2022</v>
      </c>
      <c r="O2004" s="7">
        <f>IF(COUNTIF(B$4:$B2004,B2004)=1,1,0)</f>
        <v>0</v>
      </c>
      <c r="P2004" s="8" t="s">
        <v>2919</v>
      </c>
      <c r="Q2004" s="9"/>
    </row>
    <row r="2005" spans="1:17" x14ac:dyDescent="0.25">
      <c r="A2005" s="17">
        <v>44770</v>
      </c>
      <c r="B2005" s="11" t="s">
        <v>1668</v>
      </c>
      <c r="C2005" s="11" t="s">
        <v>2920</v>
      </c>
      <c r="D2005" s="7">
        <v>4</v>
      </c>
      <c r="E2005" s="12">
        <f t="shared" si="93"/>
        <v>1000</v>
      </c>
      <c r="F2005" s="13">
        <f t="shared" si="94"/>
        <v>4000</v>
      </c>
      <c r="G2005" s="14">
        <f>Data_input!$F2005*IF(Data_input!$E2005&lt;3000,70%,60%)</f>
        <v>2800</v>
      </c>
      <c r="H2005" s="14">
        <f>Data_input!$F2005*10%</f>
        <v>400</v>
      </c>
      <c r="I2005" s="14">
        <f>Data_input!$F2005*10%</f>
        <v>400</v>
      </c>
      <c r="J2005" s="14">
        <f>SUM(Table1[[#This Row],[COGS]:[OPERATIONAL COST]])</f>
        <v>3600</v>
      </c>
      <c r="K2005" s="14">
        <f>Data_input!$F2005-Data_input!$G2005-Data_input!$H2005-Data_input!$I2005</f>
        <v>400</v>
      </c>
      <c r="L2005" s="8" t="s">
        <v>2948</v>
      </c>
      <c r="M2005" s="16" t="str">
        <f>TEXT(Table1[[#This Row],[DATE]],"mmm")</f>
        <v>Jul</v>
      </c>
      <c r="N2005" s="7">
        <f t="shared" si="95"/>
        <v>2022</v>
      </c>
      <c r="O2005" s="7">
        <f>IF(COUNTIF(B$4:$B2005,B2005)=1,1,0)</f>
        <v>0</v>
      </c>
      <c r="P2005" s="8" t="s">
        <v>2919</v>
      </c>
      <c r="Q2005" s="9"/>
    </row>
    <row r="2006" spans="1:17" x14ac:dyDescent="0.25">
      <c r="A2006" s="17">
        <v>44771</v>
      </c>
      <c r="B2006" s="11" t="s">
        <v>1669</v>
      </c>
      <c r="C2006" s="11" t="s">
        <v>2930</v>
      </c>
      <c r="D2006" s="7">
        <v>1</v>
      </c>
      <c r="E2006" s="12">
        <f t="shared" si="93"/>
        <v>4000</v>
      </c>
      <c r="F2006" s="13">
        <f t="shared" si="94"/>
        <v>4000</v>
      </c>
      <c r="G2006" s="14">
        <f>Data_input!$F2006*IF(Data_input!$E2006&lt;3000,70%,60%)</f>
        <v>2400</v>
      </c>
      <c r="H2006" s="14">
        <f>Data_input!$F2006*10%</f>
        <v>400</v>
      </c>
      <c r="I2006" s="14">
        <f>Data_input!$F2006*10%</f>
        <v>400</v>
      </c>
      <c r="J2006" s="14">
        <f>SUM(Table1[[#This Row],[COGS]:[OPERATIONAL COST]])</f>
        <v>3200</v>
      </c>
      <c r="K2006" s="14">
        <f>Data_input!$F2006-Data_input!$G2006-Data_input!$H2006-Data_input!$I2006</f>
        <v>800</v>
      </c>
      <c r="L2006" s="15" t="s">
        <v>2948</v>
      </c>
      <c r="M2006" s="16" t="str">
        <f>TEXT(Table1[[#This Row],[DATE]],"mmm")</f>
        <v>Jul</v>
      </c>
      <c r="N2006" s="7">
        <f t="shared" si="95"/>
        <v>2022</v>
      </c>
      <c r="O2006" s="7">
        <f>IF(COUNTIF(B$4:$B2006,B2006)=1,1,0)</f>
        <v>1</v>
      </c>
      <c r="P2006" s="8" t="s">
        <v>2918</v>
      </c>
      <c r="Q2006" s="9"/>
    </row>
    <row r="2007" spans="1:17" x14ac:dyDescent="0.25">
      <c r="A2007" s="17">
        <v>44771</v>
      </c>
      <c r="B2007" s="11" t="s">
        <v>1670</v>
      </c>
      <c r="C2007" s="11" t="s">
        <v>2923</v>
      </c>
      <c r="D2007" s="7">
        <v>2</v>
      </c>
      <c r="E2007" s="12">
        <f t="shared" si="93"/>
        <v>2500</v>
      </c>
      <c r="F2007" s="13">
        <f t="shared" si="94"/>
        <v>5000</v>
      </c>
      <c r="G2007" s="14">
        <f>Data_input!$F2007*IF(Data_input!$E2007&lt;3000,70%,60%)</f>
        <v>3500</v>
      </c>
      <c r="H2007" s="14">
        <f>Data_input!$F2007*10%</f>
        <v>500</v>
      </c>
      <c r="I2007" s="14">
        <f>Data_input!$F2007*10%</f>
        <v>500</v>
      </c>
      <c r="J2007" s="14">
        <f>SUM(Table1[[#This Row],[COGS]:[OPERATIONAL COST]])</f>
        <v>4500</v>
      </c>
      <c r="K2007" s="14">
        <f>Data_input!$F2007-Data_input!$G2007-Data_input!$H2007-Data_input!$I2007</f>
        <v>500</v>
      </c>
      <c r="L2007" s="8" t="s">
        <v>2944</v>
      </c>
      <c r="M2007" s="16" t="str">
        <f>TEXT(Table1[[#This Row],[DATE]],"mmm")</f>
        <v>Jul</v>
      </c>
      <c r="N2007" s="7">
        <f t="shared" si="95"/>
        <v>2022</v>
      </c>
      <c r="O2007" s="7">
        <f>IF(COUNTIF(B$4:$B2007,B2007)=1,1,0)</f>
        <v>1</v>
      </c>
      <c r="P2007" s="8" t="s">
        <v>2918</v>
      </c>
      <c r="Q2007" s="9"/>
    </row>
    <row r="2008" spans="1:17" x14ac:dyDescent="0.25">
      <c r="A2008" s="17">
        <v>44771</v>
      </c>
      <c r="B2008" s="11" t="s">
        <v>1671</v>
      </c>
      <c r="C2008" s="11" t="s">
        <v>2924</v>
      </c>
      <c r="D2008" s="7">
        <v>1</v>
      </c>
      <c r="E2008" s="12">
        <f t="shared" si="93"/>
        <v>3500</v>
      </c>
      <c r="F2008" s="13">
        <f t="shared" si="94"/>
        <v>3500</v>
      </c>
      <c r="G2008" s="14">
        <f>Data_input!$F2008*IF(Data_input!$E2008&lt;3000,70%,60%)</f>
        <v>2100</v>
      </c>
      <c r="H2008" s="14">
        <f>Data_input!$F2008*10%</f>
        <v>350</v>
      </c>
      <c r="I2008" s="14">
        <f>Data_input!$F2008*10%</f>
        <v>350</v>
      </c>
      <c r="J2008" s="14">
        <f>SUM(Table1[[#This Row],[COGS]:[OPERATIONAL COST]])</f>
        <v>2800</v>
      </c>
      <c r="K2008" s="14">
        <f>Data_input!$F2008-Data_input!$G2008-Data_input!$H2008-Data_input!$I2008</f>
        <v>700</v>
      </c>
      <c r="L2008" s="15" t="s">
        <v>2945</v>
      </c>
      <c r="M2008" s="16" t="str">
        <f>TEXT(Table1[[#This Row],[DATE]],"mmm")</f>
        <v>Jul</v>
      </c>
      <c r="N2008" s="7">
        <f t="shared" si="95"/>
        <v>2022</v>
      </c>
      <c r="O2008" s="7">
        <f>IF(COUNTIF(B$4:$B2008,B2008)=1,1,0)</f>
        <v>1</v>
      </c>
      <c r="P2008" s="8" t="s">
        <v>2919</v>
      </c>
      <c r="Q2008" s="9"/>
    </row>
    <row r="2009" spans="1:17" x14ac:dyDescent="0.25">
      <c r="A2009" s="17">
        <v>44771</v>
      </c>
      <c r="B2009" s="11" t="s">
        <v>1672</v>
      </c>
      <c r="C2009" s="11" t="s">
        <v>2928</v>
      </c>
      <c r="D2009" s="7">
        <v>6</v>
      </c>
      <c r="E2009" s="12">
        <f t="shared" si="93"/>
        <v>1000</v>
      </c>
      <c r="F2009" s="13">
        <f t="shared" si="94"/>
        <v>6000</v>
      </c>
      <c r="G2009" s="14">
        <f>Data_input!$F2009*IF(Data_input!$E2009&lt;3000,70%,60%)</f>
        <v>4200</v>
      </c>
      <c r="H2009" s="14">
        <f>Data_input!$F2009*10%</f>
        <v>600</v>
      </c>
      <c r="I2009" s="14">
        <f>Data_input!$F2009*10%</f>
        <v>600</v>
      </c>
      <c r="J2009" s="14">
        <f>SUM(Table1[[#This Row],[COGS]:[OPERATIONAL COST]])</f>
        <v>5400</v>
      </c>
      <c r="K2009" s="14">
        <f>Data_input!$F2009-Data_input!$G2009-Data_input!$H2009-Data_input!$I2009</f>
        <v>600</v>
      </c>
      <c r="L2009" s="8" t="s">
        <v>2943</v>
      </c>
      <c r="M2009" s="16" t="str">
        <f>TEXT(Table1[[#This Row],[DATE]],"mmm")</f>
        <v>Jul</v>
      </c>
      <c r="N2009" s="7">
        <f t="shared" si="95"/>
        <v>2022</v>
      </c>
      <c r="O2009" s="7">
        <f>IF(COUNTIF(B$4:$B2009,B2009)=1,1,0)</f>
        <v>1</v>
      </c>
      <c r="P2009" s="8" t="s">
        <v>2918</v>
      </c>
      <c r="Q2009" s="9"/>
    </row>
    <row r="2010" spans="1:17" x14ac:dyDescent="0.25">
      <c r="A2010" s="17">
        <v>44771</v>
      </c>
      <c r="B2010" s="11" t="s">
        <v>1673</v>
      </c>
      <c r="C2010" s="11" t="s">
        <v>2920</v>
      </c>
      <c r="D2010" s="7">
        <v>1</v>
      </c>
      <c r="E2010" s="12">
        <f t="shared" si="93"/>
        <v>1000</v>
      </c>
      <c r="F2010" s="13">
        <f t="shared" si="94"/>
        <v>1000</v>
      </c>
      <c r="G2010" s="14">
        <f>Data_input!$F2010*IF(Data_input!$E2010&lt;3000,70%,60%)</f>
        <v>700</v>
      </c>
      <c r="H2010" s="14">
        <f>Data_input!$F2010*10%</f>
        <v>100</v>
      </c>
      <c r="I2010" s="14">
        <f>Data_input!$F2010*10%</f>
        <v>100</v>
      </c>
      <c r="J2010" s="14">
        <f>SUM(Table1[[#This Row],[COGS]:[OPERATIONAL COST]])</f>
        <v>900</v>
      </c>
      <c r="K2010" s="14">
        <f>Data_input!$F2010-Data_input!$G2010-Data_input!$H2010-Data_input!$I2010</f>
        <v>100</v>
      </c>
      <c r="L2010" s="15" t="s">
        <v>2948</v>
      </c>
      <c r="M2010" s="16" t="str">
        <f>TEXT(Table1[[#This Row],[DATE]],"mmm")</f>
        <v>Jul</v>
      </c>
      <c r="N2010" s="7">
        <f t="shared" si="95"/>
        <v>2022</v>
      </c>
      <c r="O2010" s="7">
        <f>IF(COUNTIF(B$4:$B2010,B2010)=1,1,0)</f>
        <v>1</v>
      </c>
      <c r="P2010" s="8" t="s">
        <v>2918</v>
      </c>
      <c r="Q2010" s="9"/>
    </row>
    <row r="2011" spans="1:17" x14ac:dyDescent="0.25">
      <c r="A2011" s="17">
        <v>44771</v>
      </c>
      <c r="B2011" s="11" t="s">
        <v>1674</v>
      </c>
      <c r="C2011" s="11" t="s">
        <v>2923</v>
      </c>
      <c r="D2011" s="7">
        <v>1</v>
      </c>
      <c r="E2011" s="12">
        <f t="shared" si="93"/>
        <v>2500</v>
      </c>
      <c r="F2011" s="13">
        <f t="shared" si="94"/>
        <v>2500</v>
      </c>
      <c r="G2011" s="14">
        <f>Data_input!$F2011*IF(Data_input!$E2011&lt;3000,70%,60%)</f>
        <v>1750</v>
      </c>
      <c r="H2011" s="14">
        <f>Data_input!$F2011*10%</f>
        <v>250</v>
      </c>
      <c r="I2011" s="14">
        <f>Data_input!$F2011*10%</f>
        <v>250</v>
      </c>
      <c r="J2011" s="14">
        <f>SUM(Table1[[#This Row],[COGS]:[OPERATIONAL COST]])</f>
        <v>2250</v>
      </c>
      <c r="K2011" s="14">
        <f>Data_input!$F2011-Data_input!$G2011-Data_input!$H2011-Data_input!$I2011</f>
        <v>250</v>
      </c>
      <c r="L2011" s="8" t="s">
        <v>2944</v>
      </c>
      <c r="M2011" s="16" t="str">
        <f>TEXT(Table1[[#This Row],[DATE]],"mmm")</f>
        <v>Jul</v>
      </c>
      <c r="N2011" s="7">
        <f t="shared" si="95"/>
        <v>2022</v>
      </c>
      <c r="O2011" s="7">
        <f>IF(COUNTIF(B$4:$B2011,B2011)=1,1,0)</f>
        <v>1</v>
      </c>
      <c r="P2011" s="8" t="s">
        <v>2919</v>
      </c>
      <c r="Q2011" s="9"/>
    </row>
    <row r="2012" spans="1:17" x14ac:dyDescent="0.25">
      <c r="A2012" s="17">
        <v>44771</v>
      </c>
      <c r="B2012" s="11" t="s">
        <v>1675</v>
      </c>
      <c r="C2012" s="11" t="s">
        <v>2920</v>
      </c>
      <c r="D2012" s="7">
        <v>1</v>
      </c>
      <c r="E2012" s="12">
        <f t="shared" si="93"/>
        <v>1000</v>
      </c>
      <c r="F2012" s="13">
        <f t="shared" si="94"/>
        <v>1000</v>
      </c>
      <c r="G2012" s="14">
        <f>Data_input!$F2012*IF(Data_input!$E2012&lt;3000,70%,60%)</f>
        <v>700</v>
      </c>
      <c r="H2012" s="14">
        <f>Data_input!$F2012*10%</f>
        <v>100</v>
      </c>
      <c r="I2012" s="14">
        <f>Data_input!$F2012*10%</f>
        <v>100</v>
      </c>
      <c r="J2012" s="14">
        <f>SUM(Table1[[#This Row],[COGS]:[OPERATIONAL COST]])</f>
        <v>900</v>
      </c>
      <c r="K2012" s="14">
        <f>Data_input!$F2012-Data_input!$G2012-Data_input!$H2012-Data_input!$I2012</f>
        <v>100</v>
      </c>
      <c r="L2012" s="15" t="s">
        <v>2946</v>
      </c>
      <c r="M2012" s="16" t="str">
        <f>TEXT(Table1[[#This Row],[DATE]],"mmm")</f>
        <v>Jul</v>
      </c>
      <c r="N2012" s="7">
        <f t="shared" si="95"/>
        <v>2022</v>
      </c>
      <c r="O2012" s="7">
        <f>IF(COUNTIF(B$4:$B2012,B2012)=1,1,0)</f>
        <v>1</v>
      </c>
      <c r="P2012" s="8" t="s">
        <v>2918</v>
      </c>
      <c r="Q2012" s="9"/>
    </row>
    <row r="2013" spans="1:17" x14ac:dyDescent="0.25">
      <c r="A2013" s="17">
        <v>44771</v>
      </c>
      <c r="B2013" s="11" t="s">
        <v>1676</v>
      </c>
      <c r="C2013" s="11" t="s">
        <v>2920</v>
      </c>
      <c r="D2013" s="7">
        <v>3</v>
      </c>
      <c r="E2013" s="12">
        <f t="shared" si="93"/>
        <v>1000</v>
      </c>
      <c r="F2013" s="13">
        <f t="shared" si="94"/>
        <v>3000</v>
      </c>
      <c r="G2013" s="14">
        <f>Data_input!$F2013*IF(Data_input!$E2013&lt;3000,70%,60%)</f>
        <v>2100</v>
      </c>
      <c r="H2013" s="14">
        <f>Data_input!$F2013*10%</f>
        <v>300</v>
      </c>
      <c r="I2013" s="14">
        <f>Data_input!$F2013*10%</f>
        <v>300</v>
      </c>
      <c r="J2013" s="14">
        <f>SUM(Table1[[#This Row],[COGS]:[OPERATIONAL COST]])</f>
        <v>2700</v>
      </c>
      <c r="K2013" s="14">
        <f>Data_input!$F2013-Data_input!$G2013-Data_input!$H2013-Data_input!$I2013</f>
        <v>300</v>
      </c>
      <c r="L2013" s="8" t="s">
        <v>2947</v>
      </c>
      <c r="M2013" s="16" t="str">
        <f>TEXT(Table1[[#This Row],[DATE]],"mmm")</f>
        <v>Jul</v>
      </c>
      <c r="N2013" s="7">
        <f t="shared" si="95"/>
        <v>2022</v>
      </c>
      <c r="O2013" s="7">
        <f>IF(COUNTIF(B$4:$B2013,B2013)=1,1,0)</f>
        <v>1</v>
      </c>
      <c r="P2013" s="8" t="s">
        <v>2919</v>
      </c>
      <c r="Q2013" s="9"/>
    </row>
    <row r="2014" spans="1:17" x14ac:dyDescent="0.25">
      <c r="A2014" s="17">
        <v>44772</v>
      </c>
      <c r="B2014" s="11" t="s">
        <v>1677</v>
      </c>
      <c r="C2014" s="11" t="s">
        <v>2923</v>
      </c>
      <c r="D2014" s="7">
        <v>4</v>
      </c>
      <c r="E2014" s="12">
        <f t="shared" si="93"/>
        <v>2500</v>
      </c>
      <c r="F2014" s="13">
        <f t="shared" si="94"/>
        <v>10000</v>
      </c>
      <c r="G2014" s="14">
        <f>Data_input!$F2014*IF(Data_input!$E2014&lt;3000,70%,60%)</f>
        <v>7000</v>
      </c>
      <c r="H2014" s="14">
        <f>Data_input!$F2014*10%</f>
        <v>1000</v>
      </c>
      <c r="I2014" s="14">
        <f>Data_input!$F2014*10%</f>
        <v>1000</v>
      </c>
      <c r="J2014" s="14">
        <f>SUM(Table1[[#This Row],[COGS]:[OPERATIONAL COST]])</f>
        <v>9000</v>
      </c>
      <c r="K2014" s="14">
        <f>Data_input!$F2014-Data_input!$G2014-Data_input!$H2014-Data_input!$I2014</f>
        <v>1000</v>
      </c>
      <c r="L2014" s="15" t="s">
        <v>2945</v>
      </c>
      <c r="M2014" s="16" t="str">
        <f>TEXT(Table1[[#This Row],[DATE]],"mmm")</f>
        <v>Jul</v>
      </c>
      <c r="N2014" s="7">
        <f t="shared" si="95"/>
        <v>2022</v>
      </c>
      <c r="O2014" s="7">
        <f>IF(COUNTIF(B$4:$B2014,B2014)=1,1,0)</f>
        <v>1</v>
      </c>
      <c r="P2014" s="8" t="s">
        <v>2919</v>
      </c>
      <c r="Q2014" s="9"/>
    </row>
    <row r="2015" spans="1:17" x14ac:dyDescent="0.25">
      <c r="A2015" s="17">
        <v>44772</v>
      </c>
      <c r="B2015" s="11" t="s">
        <v>1678</v>
      </c>
      <c r="C2015" s="11" t="s">
        <v>2924</v>
      </c>
      <c r="D2015" s="7">
        <v>1</v>
      </c>
      <c r="E2015" s="12">
        <f t="shared" si="93"/>
        <v>3500</v>
      </c>
      <c r="F2015" s="13">
        <f t="shared" si="94"/>
        <v>3500</v>
      </c>
      <c r="G2015" s="14">
        <f>Data_input!$F2015*IF(Data_input!$E2015&lt;3000,70%,60%)</f>
        <v>2100</v>
      </c>
      <c r="H2015" s="14">
        <f>Data_input!$F2015*10%</f>
        <v>350</v>
      </c>
      <c r="I2015" s="14">
        <f>Data_input!$F2015*10%</f>
        <v>350</v>
      </c>
      <c r="J2015" s="14">
        <f>SUM(Table1[[#This Row],[COGS]:[OPERATIONAL COST]])</f>
        <v>2800</v>
      </c>
      <c r="K2015" s="14">
        <f>Data_input!$F2015-Data_input!$G2015-Data_input!$H2015-Data_input!$I2015</f>
        <v>700</v>
      </c>
      <c r="L2015" s="8" t="s">
        <v>2943</v>
      </c>
      <c r="M2015" s="16" t="str">
        <f>TEXT(Table1[[#This Row],[DATE]],"mmm")</f>
        <v>Jul</v>
      </c>
      <c r="N2015" s="7">
        <f t="shared" si="95"/>
        <v>2022</v>
      </c>
      <c r="O2015" s="7">
        <f>IF(COUNTIF(B$4:$B2015,B2015)=1,1,0)</f>
        <v>1</v>
      </c>
      <c r="P2015" s="8" t="s">
        <v>2919</v>
      </c>
      <c r="Q2015" s="9"/>
    </row>
    <row r="2016" spans="1:17" x14ac:dyDescent="0.25">
      <c r="A2016" s="17">
        <v>44772</v>
      </c>
      <c r="B2016" s="11" t="s">
        <v>1679</v>
      </c>
      <c r="C2016" s="11" t="s">
        <v>2925</v>
      </c>
      <c r="D2016" s="7">
        <v>2</v>
      </c>
      <c r="E2016" s="12">
        <f t="shared" si="93"/>
        <v>1200</v>
      </c>
      <c r="F2016" s="13">
        <f t="shared" si="94"/>
        <v>2400</v>
      </c>
      <c r="G2016" s="14">
        <f>Data_input!$F2016*IF(Data_input!$E2016&lt;3000,70%,60%)</f>
        <v>1680</v>
      </c>
      <c r="H2016" s="14">
        <f>Data_input!$F2016*10%</f>
        <v>240</v>
      </c>
      <c r="I2016" s="14">
        <f>Data_input!$F2016*10%</f>
        <v>240</v>
      </c>
      <c r="J2016" s="14">
        <f>SUM(Table1[[#This Row],[COGS]:[OPERATIONAL COST]])</f>
        <v>2160</v>
      </c>
      <c r="K2016" s="14">
        <f>Data_input!$F2016-Data_input!$G2016-Data_input!$H2016-Data_input!$I2016</f>
        <v>240</v>
      </c>
      <c r="L2016" s="15" t="s">
        <v>2948</v>
      </c>
      <c r="M2016" s="16" t="str">
        <f>TEXT(Table1[[#This Row],[DATE]],"mmm")</f>
        <v>Jul</v>
      </c>
      <c r="N2016" s="7">
        <f t="shared" si="95"/>
        <v>2022</v>
      </c>
      <c r="O2016" s="7">
        <f>IF(COUNTIF(B$4:$B2016,B2016)=1,1,0)</f>
        <v>1</v>
      </c>
      <c r="P2016" s="8" t="s">
        <v>2919</v>
      </c>
      <c r="Q2016" s="9"/>
    </row>
    <row r="2017" spans="1:17" x14ac:dyDescent="0.25">
      <c r="A2017" s="17">
        <v>44772</v>
      </c>
      <c r="B2017" s="11" t="s">
        <v>1680</v>
      </c>
      <c r="C2017" s="11" t="s">
        <v>2926</v>
      </c>
      <c r="D2017" s="7">
        <v>4</v>
      </c>
      <c r="E2017" s="12">
        <f t="shared" si="93"/>
        <v>450</v>
      </c>
      <c r="F2017" s="13">
        <f t="shared" si="94"/>
        <v>1800</v>
      </c>
      <c r="G2017" s="14">
        <f>Data_input!$F2017*IF(Data_input!$E2017&lt;3000,70%,60%)</f>
        <v>1260</v>
      </c>
      <c r="H2017" s="14">
        <f>Data_input!$F2017*10%</f>
        <v>180</v>
      </c>
      <c r="I2017" s="14">
        <f>Data_input!$F2017*10%</f>
        <v>180</v>
      </c>
      <c r="J2017" s="14">
        <f>SUM(Table1[[#This Row],[COGS]:[OPERATIONAL COST]])</f>
        <v>1620</v>
      </c>
      <c r="K2017" s="14">
        <f>Data_input!$F2017-Data_input!$G2017-Data_input!$H2017-Data_input!$I2017</f>
        <v>180</v>
      </c>
      <c r="L2017" s="8" t="s">
        <v>2944</v>
      </c>
      <c r="M2017" s="16" t="str">
        <f>TEXT(Table1[[#This Row],[DATE]],"mmm")</f>
        <v>Jul</v>
      </c>
      <c r="N2017" s="7">
        <f t="shared" si="95"/>
        <v>2022</v>
      </c>
      <c r="O2017" s="7">
        <f>IF(COUNTIF(B$4:$B2017,B2017)=1,1,0)</f>
        <v>1</v>
      </c>
      <c r="P2017" s="8" t="s">
        <v>2919</v>
      </c>
      <c r="Q2017" s="9"/>
    </row>
    <row r="2018" spans="1:17" x14ac:dyDescent="0.25">
      <c r="A2018" s="17">
        <v>44772</v>
      </c>
      <c r="B2018" s="11" t="s">
        <v>1681</v>
      </c>
      <c r="C2018" s="11" t="s">
        <v>2927</v>
      </c>
      <c r="D2018" s="7">
        <v>1</v>
      </c>
      <c r="E2018" s="12">
        <f t="shared" si="93"/>
        <v>500</v>
      </c>
      <c r="F2018" s="13">
        <f t="shared" si="94"/>
        <v>500</v>
      </c>
      <c r="G2018" s="14">
        <f>Data_input!$F2018*IF(Data_input!$E2018&lt;3000,70%,60%)</f>
        <v>350</v>
      </c>
      <c r="H2018" s="14">
        <f>Data_input!$F2018*10%</f>
        <v>50</v>
      </c>
      <c r="I2018" s="14">
        <f>Data_input!$F2018*10%</f>
        <v>50</v>
      </c>
      <c r="J2018" s="14">
        <f>SUM(Table1[[#This Row],[COGS]:[OPERATIONAL COST]])</f>
        <v>450</v>
      </c>
      <c r="K2018" s="14">
        <f>Data_input!$F2018-Data_input!$G2018-Data_input!$H2018-Data_input!$I2018</f>
        <v>50</v>
      </c>
      <c r="L2018" s="15" t="s">
        <v>2946</v>
      </c>
      <c r="M2018" s="16" t="str">
        <f>TEXT(Table1[[#This Row],[DATE]],"mmm")</f>
        <v>Jul</v>
      </c>
      <c r="N2018" s="7">
        <f t="shared" si="95"/>
        <v>2022</v>
      </c>
      <c r="O2018" s="7">
        <f>IF(COUNTIF(B$4:$B2018,B2018)=1,1,0)</f>
        <v>1</v>
      </c>
      <c r="P2018" s="8" t="s">
        <v>2919</v>
      </c>
      <c r="Q2018" s="9"/>
    </row>
    <row r="2019" spans="1:17" x14ac:dyDescent="0.25">
      <c r="A2019" s="17">
        <v>44772</v>
      </c>
      <c r="B2019" s="11" t="s">
        <v>1682</v>
      </c>
      <c r="C2019" s="11" t="s">
        <v>2928</v>
      </c>
      <c r="D2019" s="7">
        <v>1</v>
      </c>
      <c r="E2019" s="12">
        <f t="shared" si="93"/>
        <v>1000</v>
      </c>
      <c r="F2019" s="13">
        <f t="shared" si="94"/>
        <v>1000</v>
      </c>
      <c r="G2019" s="14">
        <f>Data_input!$F2019*IF(Data_input!$E2019&lt;3000,70%,60%)</f>
        <v>700</v>
      </c>
      <c r="H2019" s="14">
        <f>Data_input!$F2019*10%</f>
        <v>100</v>
      </c>
      <c r="I2019" s="14">
        <f>Data_input!$F2019*10%</f>
        <v>100</v>
      </c>
      <c r="J2019" s="14">
        <f>SUM(Table1[[#This Row],[COGS]:[OPERATIONAL COST]])</f>
        <v>900</v>
      </c>
      <c r="K2019" s="14">
        <f>Data_input!$F2019-Data_input!$G2019-Data_input!$H2019-Data_input!$I2019</f>
        <v>100</v>
      </c>
      <c r="L2019" s="8" t="s">
        <v>2947</v>
      </c>
      <c r="M2019" s="16" t="str">
        <f>TEXT(Table1[[#This Row],[DATE]],"mmm")</f>
        <v>Jul</v>
      </c>
      <c r="N2019" s="7">
        <f t="shared" si="95"/>
        <v>2022</v>
      </c>
      <c r="O2019" s="7">
        <f>IF(COUNTIF(B$4:$B2019,B2019)=1,1,0)</f>
        <v>1</v>
      </c>
      <c r="P2019" s="8" t="s">
        <v>2919</v>
      </c>
      <c r="Q2019" s="9"/>
    </row>
    <row r="2020" spans="1:17" x14ac:dyDescent="0.25">
      <c r="A2020" s="17">
        <v>44772</v>
      </c>
      <c r="B2020" s="11" t="s">
        <v>1683</v>
      </c>
      <c r="C2020" s="11" t="s">
        <v>2929</v>
      </c>
      <c r="D2020" s="7">
        <v>3</v>
      </c>
      <c r="E2020" s="12">
        <f t="shared" si="93"/>
        <v>3200</v>
      </c>
      <c r="F2020" s="13">
        <f t="shared" si="94"/>
        <v>9600</v>
      </c>
      <c r="G2020" s="14">
        <f>Data_input!$F2020*IF(Data_input!$E2020&lt;3000,70%,60%)</f>
        <v>5760</v>
      </c>
      <c r="H2020" s="14">
        <f>Data_input!$F2020*10%</f>
        <v>960</v>
      </c>
      <c r="I2020" s="14">
        <f>Data_input!$F2020*10%</f>
        <v>960</v>
      </c>
      <c r="J2020" s="14">
        <f>SUM(Table1[[#This Row],[COGS]:[OPERATIONAL COST]])</f>
        <v>7680</v>
      </c>
      <c r="K2020" s="14">
        <f>Data_input!$F2020-Data_input!$G2020-Data_input!$H2020-Data_input!$I2020</f>
        <v>1920</v>
      </c>
      <c r="L2020" s="15" t="s">
        <v>2948</v>
      </c>
      <c r="M2020" s="16" t="str">
        <f>TEXT(Table1[[#This Row],[DATE]],"mmm")</f>
        <v>Jul</v>
      </c>
      <c r="N2020" s="7">
        <f t="shared" si="95"/>
        <v>2022</v>
      </c>
      <c r="O2020" s="7">
        <f>IF(COUNTIF(B$4:$B2020,B2020)=1,1,0)</f>
        <v>1</v>
      </c>
      <c r="P2020" s="8" t="s">
        <v>2919</v>
      </c>
      <c r="Q2020" s="9"/>
    </row>
    <row r="2021" spans="1:17" x14ac:dyDescent="0.25">
      <c r="A2021" s="17">
        <v>44772</v>
      </c>
      <c r="B2021" s="11" t="s">
        <v>1684</v>
      </c>
      <c r="C2021" s="11" t="s">
        <v>2930</v>
      </c>
      <c r="D2021" s="7">
        <v>1</v>
      </c>
      <c r="E2021" s="12">
        <f t="shared" si="93"/>
        <v>4000</v>
      </c>
      <c r="F2021" s="13">
        <f t="shared" si="94"/>
        <v>4000</v>
      </c>
      <c r="G2021" s="14">
        <f>Data_input!$F2021*IF(Data_input!$E2021&lt;3000,70%,60%)</f>
        <v>2400</v>
      </c>
      <c r="H2021" s="14">
        <f>Data_input!$F2021*10%</f>
        <v>400</v>
      </c>
      <c r="I2021" s="14">
        <f>Data_input!$F2021*10%</f>
        <v>400</v>
      </c>
      <c r="J2021" s="14">
        <f>SUM(Table1[[#This Row],[COGS]:[OPERATIONAL COST]])</f>
        <v>3200</v>
      </c>
      <c r="K2021" s="14">
        <f>Data_input!$F2021-Data_input!$G2021-Data_input!$H2021-Data_input!$I2021</f>
        <v>800</v>
      </c>
      <c r="L2021" s="8" t="s">
        <v>2945</v>
      </c>
      <c r="M2021" s="16" t="str">
        <f>TEXT(Table1[[#This Row],[DATE]],"mmm")</f>
        <v>Jul</v>
      </c>
      <c r="N2021" s="7">
        <f t="shared" si="95"/>
        <v>2022</v>
      </c>
      <c r="O2021" s="7">
        <f>IF(COUNTIF(B$4:$B2021,B2021)=1,1,0)</f>
        <v>1</v>
      </c>
      <c r="P2021" s="8" t="s">
        <v>2919</v>
      </c>
      <c r="Q2021" s="9"/>
    </row>
    <row r="2022" spans="1:17" x14ac:dyDescent="0.25">
      <c r="A2022" s="17">
        <v>44772</v>
      </c>
      <c r="B2022" s="11" t="s">
        <v>1684</v>
      </c>
      <c r="C2022" s="11" t="s">
        <v>2930</v>
      </c>
      <c r="D2022" s="7">
        <v>1</v>
      </c>
      <c r="E2022" s="12">
        <f t="shared" si="93"/>
        <v>4000</v>
      </c>
      <c r="F2022" s="13">
        <f t="shared" si="94"/>
        <v>4000</v>
      </c>
      <c r="G2022" s="14">
        <f>Data_input!$F2022*IF(Data_input!$E2022&lt;3000,70%,60%)</f>
        <v>2400</v>
      </c>
      <c r="H2022" s="14">
        <f>Data_input!$F2022*10%</f>
        <v>400</v>
      </c>
      <c r="I2022" s="14">
        <f>Data_input!$F2022*10%</f>
        <v>400</v>
      </c>
      <c r="J2022" s="14">
        <f>SUM(Table1[[#This Row],[COGS]:[OPERATIONAL COST]])</f>
        <v>3200</v>
      </c>
      <c r="K2022" s="14">
        <f>Data_input!$F2022-Data_input!$G2022-Data_input!$H2022-Data_input!$I2022</f>
        <v>800</v>
      </c>
      <c r="L2022" s="15" t="s">
        <v>2945</v>
      </c>
      <c r="M2022" s="16" t="str">
        <f>TEXT(Table1[[#This Row],[DATE]],"mmm")</f>
        <v>Jul</v>
      </c>
      <c r="N2022" s="7">
        <f t="shared" si="95"/>
        <v>2022</v>
      </c>
      <c r="O2022" s="7">
        <f>IF(COUNTIF(B$4:$B2022,B2022)=1,1,0)</f>
        <v>0</v>
      </c>
      <c r="P2022" s="8" t="s">
        <v>2919</v>
      </c>
      <c r="Q2022" s="9"/>
    </row>
    <row r="2023" spans="1:17" x14ac:dyDescent="0.25">
      <c r="A2023" s="17">
        <v>44772</v>
      </c>
      <c r="B2023" s="11" t="s">
        <v>1684</v>
      </c>
      <c r="C2023" s="11" t="s">
        <v>2930</v>
      </c>
      <c r="D2023" s="7">
        <v>1</v>
      </c>
      <c r="E2023" s="12">
        <f t="shared" si="93"/>
        <v>4000</v>
      </c>
      <c r="F2023" s="13">
        <f t="shared" si="94"/>
        <v>4000</v>
      </c>
      <c r="G2023" s="14">
        <f>Data_input!$F2023*IF(Data_input!$E2023&lt;3000,70%,60%)</f>
        <v>2400</v>
      </c>
      <c r="H2023" s="14">
        <f>Data_input!$F2023*10%</f>
        <v>400</v>
      </c>
      <c r="I2023" s="14">
        <f>Data_input!$F2023*10%</f>
        <v>400</v>
      </c>
      <c r="J2023" s="14">
        <f>SUM(Table1[[#This Row],[COGS]:[OPERATIONAL COST]])</f>
        <v>3200</v>
      </c>
      <c r="K2023" s="14">
        <f>Data_input!$F2023-Data_input!$G2023-Data_input!$H2023-Data_input!$I2023</f>
        <v>800</v>
      </c>
      <c r="L2023" s="8" t="s">
        <v>2945</v>
      </c>
      <c r="M2023" s="16" t="str">
        <f>TEXT(Table1[[#This Row],[DATE]],"mmm")</f>
        <v>Jul</v>
      </c>
      <c r="N2023" s="7">
        <f t="shared" si="95"/>
        <v>2022</v>
      </c>
      <c r="O2023" s="7">
        <f>IF(COUNTIF(B$4:$B2023,B2023)=1,1,0)</f>
        <v>0</v>
      </c>
      <c r="P2023" s="8" t="s">
        <v>2919</v>
      </c>
      <c r="Q2023" s="9"/>
    </row>
    <row r="2024" spans="1:17" x14ac:dyDescent="0.25">
      <c r="A2024" s="17">
        <v>44773</v>
      </c>
      <c r="B2024" s="11" t="s">
        <v>1685</v>
      </c>
      <c r="C2024" s="11" t="s">
        <v>2924</v>
      </c>
      <c r="D2024" s="7">
        <v>6</v>
      </c>
      <c r="E2024" s="12">
        <f t="shared" si="93"/>
        <v>3500</v>
      </c>
      <c r="F2024" s="13">
        <f t="shared" si="94"/>
        <v>21000</v>
      </c>
      <c r="G2024" s="14">
        <f>Data_input!$F2024*IF(Data_input!$E2024&lt;3000,70%,60%)</f>
        <v>12600</v>
      </c>
      <c r="H2024" s="14">
        <f>Data_input!$F2024*10%</f>
        <v>2100</v>
      </c>
      <c r="I2024" s="14">
        <f>Data_input!$F2024*10%</f>
        <v>2100</v>
      </c>
      <c r="J2024" s="14">
        <f>SUM(Table1[[#This Row],[COGS]:[OPERATIONAL COST]])</f>
        <v>16800</v>
      </c>
      <c r="K2024" s="14">
        <f>Data_input!$F2024-Data_input!$G2024-Data_input!$H2024-Data_input!$I2024</f>
        <v>4200</v>
      </c>
      <c r="L2024" s="15" t="s">
        <v>2945</v>
      </c>
      <c r="M2024" s="16" t="str">
        <f>TEXT(Table1[[#This Row],[DATE]],"mmm")</f>
        <v>Jul</v>
      </c>
      <c r="N2024" s="7">
        <f t="shared" si="95"/>
        <v>2022</v>
      </c>
      <c r="O2024" s="7">
        <f>IF(COUNTIF(B$4:$B2024,B2024)=1,1,0)</f>
        <v>1</v>
      </c>
      <c r="P2024" s="8" t="s">
        <v>2919</v>
      </c>
      <c r="Q2024" s="9"/>
    </row>
    <row r="2025" spans="1:17" x14ac:dyDescent="0.25">
      <c r="A2025" s="17">
        <v>44773</v>
      </c>
      <c r="B2025" s="11" t="s">
        <v>1686</v>
      </c>
      <c r="C2025" s="11" t="s">
        <v>2925</v>
      </c>
      <c r="D2025" s="7">
        <v>8</v>
      </c>
      <c r="E2025" s="12">
        <f t="shared" si="93"/>
        <v>1200</v>
      </c>
      <c r="F2025" s="13">
        <f t="shared" si="94"/>
        <v>9600</v>
      </c>
      <c r="G2025" s="14">
        <f>Data_input!$F2025*IF(Data_input!$E2025&lt;3000,70%,60%)</f>
        <v>6720</v>
      </c>
      <c r="H2025" s="14">
        <f>Data_input!$F2025*10%</f>
        <v>960</v>
      </c>
      <c r="I2025" s="14">
        <f>Data_input!$F2025*10%</f>
        <v>960</v>
      </c>
      <c r="J2025" s="14">
        <f>SUM(Table1[[#This Row],[COGS]:[OPERATIONAL COST]])</f>
        <v>8640</v>
      </c>
      <c r="K2025" s="14">
        <f>Data_input!$F2025-Data_input!$G2025-Data_input!$H2025-Data_input!$I2025</f>
        <v>960</v>
      </c>
      <c r="L2025" s="8" t="s">
        <v>2943</v>
      </c>
      <c r="M2025" s="16" t="str">
        <f>TEXT(Table1[[#This Row],[DATE]],"mmm")</f>
        <v>Jul</v>
      </c>
      <c r="N2025" s="7">
        <f t="shared" si="95"/>
        <v>2022</v>
      </c>
      <c r="O2025" s="7">
        <f>IF(COUNTIF(B$4:$B2025,B2025)=1,1,0)</f>
        <v>1</v>
      </c>
      <c r="P2025" s="8" t="s">
        <v>2918</v>
      </c>
      <c r="Q2025" s="9"/>
    </row>
    <row r="2026" spans="1:17" x14ac:dyDescent="0.25">
      <c r="A2026" s="17">
        <v>44773</v>
      </c>
      <c r="B2026" s="11" t="s">
        <v>1687</v>
      </c>
      <c r="C2026" s="11" t="s">
        <v>2926</v>
      </c>
      <c r="D2026" s="7">
        <v>9</v>
      </c>
      <c r="E2026" s="12">
        <f t="shared" si="93"/>
        <v>450</v>
      </c>
      <c r="F2026" s="13">
        <f t="shared" si="94"/>
        <v>4050</v>
      </c>
      <c r="G2026" s="14">
        <f>Data_input!$F2026*IF(Data_input!$E2026&lt;3000,70%,60%)</f>
        <v>2835</v>
      </c>
      <c r="H2026" s="14">
        <f>Data_input!$F2026*10%</f>
        <v>405</v>
      </c>
      <c r="I2026" s="14">
        <f>Data_input!$F2026*10%</f>
        <v>405</v>
      </c>
      <c r="J2026" s="14">
        <f>SUM(Table1[[#This Row],[COGS]:[OPERATIONAL COST]])</f>
        <v>3645</v>
      </c>
      <c r="K2026" s="14">
        <f>Data_input!$F2026-Data_input!$G2026-Data_input!$H2026-Data_input!$I2026</f>
        <v>405</v>
      </c>
      <c r="L2026" s="15" t="s">
        <v>2948</v>
      </c>
      <c r="M2026" s="16" t="str">
        <f>TEXT(Table1[[#This Row],[DATE]],"mmm")</f>
        <v>Jul</v>
      </c>
      <c r="N2026" s="7">
        <f t="shared" si="95"/>
        <v>2022</v>
      </c>
      <c r="O2026" s="7">
        <f>IF(COUNTIF(B$4:$B2026,B2026)=1,1,0)</f>
        <v>1</v>
      </c>
      <c r="P2026" s="8" t="s">
        <v>2918</v>
      </c>
      <c r="Q2026" s="9"/>
    </row>
    <row r="2027" spans="1:17" x14ac:dyDescent="0.25">
      <c r="A2027" s="17">
        <v>44773</v>
      </c>
      <c r="B2027" s="11" t="s">
        <v>1688</v>
      </c>
      <c r="C2027" s="11" t="s">
        <v>2927</v>
      </c>
      <c r="D2027" s="7">
        <v>10</v>
      </c>
      <c r="E2027" s="12">
        <f t="shared" si="93"/>
        <v>500</v>
      </c>
      <c r="F2027" s="13">
        <f t="shared" si="94"/>
        <v>5000</v>
      </c>
      <c r="G2027" s="14">
        <f>Data_input!$F2027*IF(Data_input!$E2027&lt;3000,70%,60%)</f>
        <v>3500</v>
      </c>
      <c r="H2027" s="14">
        <f>Data_input!$F2027*10%</f>
        <v>500</v>
      </c>
      <c r="I2027" s="14">
        <f>Data_input!$F2027*10%</f>
        <v>500</v>
      </c>
      <c r="J2027" s="14">
        <f>SUM(Table1[[#This Row],[COGS]:[OPERATIONAL COST]])</f>
        <v>4500</v>
      </c>
      <c r="K2027" s="14">
        <f>Data_input!$F2027-Data_input!$G2027-Data_input!$H2027-Data_input!$I2027</f>
        <v>500</v>
      </c>
      <c r="L2027" s="8" t="s">
        <v>2944</v>
      </c>
      <c r="M2027" s="16" t="str">
        <f>TEXT(Table1[[#This Row],[DATE]],"mmm")</f>
        <v>Jul</v>
      </c>
      <c r="N2027" s="7">
        <f t="shared" si="95"/>
        <v>2022</v>
      </c>
      <c r="O2027" s="7">
        <f>IF(COUNTIF(B$4:$B2027,B2027)=1,1,0)</f>
        <v>1</v>
      </c>
      <c r="P2027" s="8" t="s">
        <v>2918</v>
      </c>
      <c r="Q2027" s="9"/>
    </row>
    <row r="2028" spans="1:17" x14ac:dyDescent="0.25">
      <c r="A2028" s="17">
        <v>44773</v>
      </c>
      <c r="B2028" s="11" t="s">
        <v>1689</v>
      </c>
      <c r="C2028" s="11" t="s">
        <v>2928</v>
      </c>
      <c r="D2028" s="7">
        <v>12</v>
      </c>
      <c r="E2028" s="12">
        <f t="shared" si="93"/>
        <v>1000</v>
      </c>
      <c r="F2028" s="13">
        <f t="shared" si="94"/>
        <v>12000</v>
      </c>
      <c r="G2028" s="14">
        <f>Data_input!$F2028*IF(Data_input!$E2028&lt;3000,70%,60%)</f>
        <v>8400</v>
      </c>
      <c r="H2028" s="14">
        <f>Data_input!$F2028*10%</f>
        <v>1200</v>
      </c>
      <c r="I2028" s="14">
        <f>Data_input!$F2028*10%</f>
        <v>1200</v>
      </c>
      <c r="J2028" s="14">
        <f>SUM(Table1[[#This Row],[COGS]:[OPERATIONAL COST]])</f>
        <v>10800</v>
      </c>
      <c r="K2028" s="14">
        <f>Data_input!$F2028-Data_input!$G2028-Data_input!$H2028-Data_input!$I2028</f>
        <v>1200</v>
      </c>
      <c r="L2028" s="15" t="s">
        <v>2945</v>
      </c>
      <c r="M2028" s="16" t="str">
        <f>TEXT(Table1[[#This Row],[DATE]],"mmm")</f>
        <v>Jul</v>
      </c>
      <c r="N2028" s="7">
        <f t="shared" si="95"/>
        <v>2022</v>
      </c>
      <c r="O2028" s="7">
        <f>IF(COUNTIF(B$4:$B2028,B2028)=1,1,0)</f>
        <v>1</v>
      </c>
      <c r="P2028" s="8" t="s">
        <v>2919</v>
      </c>
      <c r="Q2028" s="9"/>
    </row>
    <row r="2029" spans="1:17" x14ac:dyDescent="0.25">
      <c r="A2029" s="17">
        <v>44773</v>
      </c>
      <c r="B2029" s="11" t="s">
        <v>1690</v>
      </c>
      <c r="C2029" s="11" t="s">
        <v>2928</v>
      </c>
      <c r="D2029" s="7">
        <v>5</v>
      </c>
      <c r="E2029" s="12">
        <f t="shared" si="93"/>
        <v>1000</v>
      </c>
      <c r="F2029" s="13">
        <f t="shared" si="94"/>
        <v>5000</v>
      </c>
      <c r="G2029" s="14">
        <f>Data_input!$F2029*IF(Data_input!$E2029&lt;3000,70%,60%)</f>
        <v>3500</v>
      </c>
      <c r="H2029" s="14">
        <f>Data_input!$F2029*10%</f>
        <v>500</v>
      </c>
      <c r="I2029" s="14">
        <f>Data_input!$F2029*10%</f>
        <v>500</v>
      </c>
      <c r="J2029" s="14">
        <f>SUM(Table1[[#This Row],[COGS]:[OPERATIONAL COST]])</f>
        <v>4500</v>
      </c>
      <c r="K2029" s="14">
        <f>Data_input!$F2029-Data_input!$G2029-Data_input!$H2029-Data_input!$I2029</f>
        <v>500</v>
      </c>
      <c r="L2029" s="8" t="s">
        <v>2943</v>
      </c>
      <c r="M2029" s="16" t="str">
        <f>TEXT(Table1[[#This Row],[DATE]],"mmm")</f>
        <v>Jul</v>
      </c>
      <c r="N2029" s="7">
        <f t="shared" si="95"/>
        <v>2022</v>
      </c>
      <c r="O2029" s="7">
        <f>IF(COUNTIF(B$4:$B2029,B2029)=1,1,0)</f>
        <v>1</v>
      </c>
      <c r="P2029" s="8" t="s">
        <v>2918</v>
      </c>
      <c r="Q2029" s="9"/>
    </row>
    <row r="2030" spans="1:17" x14ac:dyDescent="0.25">
      <c r="A2030" s="17">
        <v>44773</v>
      </c>
      <c r="B2030" s="11" t="s">
        <v>1691</v>
      </c>
      <c r="C2030" s="11" t="s">
        <v>2930</v>
      </c>
      <c r="D2030" s="7">
        <v>1</v>
      </c>
      <c r="E2030" s="12">
        <f t="shared" si="93"/>
        <v>4000</v>
      </c>
      <c r="F2030" s="13">
        <f t="shared" si="94"/>
        <v>4000</v>
      </c>
      <c r="G2030" s="14">
        <f>Data_input!$F2030*IF(Data_input!$E2030&lt;3000,70%,60%)</f>
        <v>2400</v>
      </c>
      <c r="H2030" s="14">
        <f>Data_input!$F2030*10%</f>
        <v>400</v>
      </c>
      <c r="I2030" s="14">
        <f>Data_input!$F2030*10%</f>
        <v>400</v>
      </c>
      <c r="J2030" s="14">
        <f>SUM(Table1[[#This Row],[COGS]:[OPERATIONAL COST]])</f>
        <v>3200</v>
      </c>
      <c r="K2030" s="14">
        <f>Data_input!$F2030-Data_input!$G2030-Data_input!$H2030-Data_input!$I2030</f>
        <v>800</v>
      </c>
      <c r="L2030" s="15" t="s">
        <v>2948</v>
      </c>
      <c r="M2030" s="16" t="str">
        <f>TEXT(Table1[[#This Row],[DATE]],"mmm")</f>
        <v>Jul</v>
      </c>
      <c r="N2030" s="7">
        <f t="shared" si="95"/>
        <v>2022</v>
      </c>
      <c r="O2030" s="7">
        <f>IF(COUNTIF(B$4:$B2030,B2030)=1,1,0)</f>
        <v>1</v>
      </c>
      <c r="P2030" s="8" t="s">
        <v>2918</v>
      </c>
      <c r="Q2030" s="9"/>
    </row>
    <row r="2031" spans="1:17" x14ac:dyDescent="0.25">
      <c r="A2031" s="17">
        <v>44773</v>
      </c>
      <c r="B2031" s="11" t="s">
        <v>1692</v>
      </c>
      <c r="C2031" s="11" t="s">
        <v>2920</v>
      </c>
      <c r="D2031" s="7">
        <v>1</v>
      </c>
      <c r="E2031" s="12">
        <f t="shared" si="93"/>
        <v>1000</v>
      </c>
      <c r="F2031" s="13">
        <f t="shared" si="94"/>
        <v>1000</v>
      </c>
      <c r="G2031" s="14">
        <f>Data_input!$F2031*IF(Data_input!$E2031&lt;3000,70%,60%)</f>
        <v>700</v>
      </c>
      <c r="H2031" s="14">
        <f>Data_input!$F2031*10%</f>
        <v>100</v>
      </c>
      <c r="I2031" s="14">
        <f>Data_input!$F2031*10%</f>
        <v>100</v>
      </c>
      <c r="J2031" s="14">
        <f>SUM(Table1[[#This Row],[COGS]:[OPERATIONAL COST]])</f>
        <v>900</v>
      </c>
      <c r="K2031" s="14">
        <f>Data_input!$F2031-Data_input!$G2031-Data_input!$H2031-Data_input!$I2031</f>
        <v>100</v>
      </c>
      <c r="L2031" s="8" t="s">
        <v>2944</v>
      </c>
      <c r="M2031" s="16" t="str">
        <f>TEXT(Table1[[#This Row],[DATE]],"mmm")</f>
        <v>Jul</v>
      </c>
      <c r="N2031" s="7">
        <f t="shared" si="95"/>
        <v>2022</v>
      </c>
      <c r="O2031" s="7">
        <f>IF(COUNTIF(B$4:$B2031,B2031)=1,1,0)</f>
        <v>1</v>
      </c>
      <c r="P2031" s="8" t="s">
        <v>2919</v>
      </c>
      <c r="Q2031" s="9"/>
    </row>
    <row r="2032" spans="1:17" x14ac:dyDescent="0.25">
      <c r="A2032" s="17">
        <v>44774</v>
      </c>
      <c r="B2032" s="11" t="s">
        <v>1693</v>
      </c>
      <c r="C2032" s="11" t="s">
        <v>2923</v>
      </c>
      <c r="D2032" s="7">
        <v>1</v>
      </c>
      <c r="E2032" s="12">
        <f t="shared" si="93"/>
        <v>2500</v>
      </c>
      <c r="F2032" s="13">
        <f t="shared" si="94"/>
        <v>2500</v>
      </c>
      <c r="G2032" s="14">
        <f>Data_input!$F2032*IF(Data_input!$E2032&lt;3000,70%,60%)</f>
        <v>1750</v>
      </c>
      <c r="H2032" s="14">
        <f>Data_input!$F2032*10%</f>
        <v>250</v>
      </c>
      <c r="I2032" s="14">
        <f>Data_input!$F2032*10%</f>
        <v>250</v>
      </c>
      <c r="J2032" s="14">
        <f>SUM(Table1[[#This Row],[COGS]:[OPERATIONAL COST]])</f>
        <v>2250</v>
      </c>
      <c r="K2032" s="14">
        <f>Data_input!$F2032-Data_input!$G2032-Data_input!$H2032-Data_input!$I2032</f>
        <v>250</v>
      </c>
      <c r="L2032" s="15" t="s">
        <v>2948</v>
      </c>
      <c r="M2032" s="16" t="str">
        <f>TEXT(Table1[[#This Row],[DATE]],"mmm")</f>
        <v>Aug</v>
      </c>
      <c r="N2032" s="7">
        <f t="shared" si="95"/>
        <v>2022</v>
      </c>
      <c r="O2032" s="7">
        <f>IF(COUNTIF(B$4:$B2032,B2032)=1,1,0)</f>
        <v>1</v>
      </c>
      <c r="P2032" s="8" t="s">
        <v>2918</v>
      </c>
      <c r="Q2032" s="9"/>
    </row>
    <row r="2033" spans="1:17" x14ac:dyDescent="0.25">
      <c r="A2033" s="17">
        <v>44774</v>
      </c>
      <c r="B2033" s="11" t="s">
        <v>1694</v>
      </c>
      <c r="C2033" s="11" t="s">
        <v>2920</v>
      </c>
      <c r="D2033" s="7">
        <v>2</v>
      </c>
      <c r="E2033" s="12">
        <f t="shared" si="93"/>
        <v>1000</v>
      </c>
      <c r="F2033" s="13">
        <f t="shared" si="94"/>
        <v>2000</v>
      </c>
      <c r="G2033" s="14">
        <f>Data_input!$F2033*IF(Data_input!$E2033&lt;3000,70%,60%)</f>
        <v>1400</v>
      </c>
      <c r="H2033" s="14">
        <f>Data_input!$F2033*10%</f>
        <v>200</v>
      </c>
      <c r="I2033" s="14">
        <f>Data_input!$F2033*10%</f>
        <v>200</v>
      </c>
      <c r="J2033" s="14">
        <f>SUM(Table1[[#This Row],[COGS]:[OPERATIONAL COST]])</f>
        <v>1800</v>
      </c>
      <c r="K2033" s="14">
        <f>Data_input!$F2033-Data_input!$G2033-Data_input!$H2033-Data_input!$I2033</f>
        <v>200</v>
      </c>
      <c r="L2033" s="8" t="s">
        <v>2944</v>
      </c>
      <c r="M2033" s="16" t="str">
        <f>TEXT(Table1[[#This Row],[DATE]],"mmm")</f>
        <v>Aug</v>
      </c>
      <c r="N2033" s="7">
        <f t="shared" si="95"/>
        <v>2022</v>
      </c>
      <c r="O2033" s="7">
        <f>IF(COUNTIF(B$4:$B2033,B2033)=1,1,0)</f>
        <v>1</v>
      </c>
      <c r="P2033" s="8" t="s">
        <v>2919</v>
      </c>
      <c r="Q2033" s="9"/>
    </row>
    <row r="2034" spans="1:17" x14ac:dyDescent="0.25">
      <c r="A2034" s="17">
        <v>44774</v>
      </c>
      <c r="B2034" s="11" t="s">
        <v>1695</v>
      </c>
      <c r="C2034" s="11" t="s">
        <v>2923</v>
      </c>
      <c r="D2034" s="7">
        <v>5</v>
      </c>
      <c r="E2034" s="12">
        <f t="shared" si="93"/>
        <v>2500</v>
      </c>
      <c r="F2034" s="13">
        <f t="shared" si="94"/>
        <v>12500</v>
      </c>
      <c r="G2034" s="14">
        <f>Data_input!$F2034*IF(Data_input!$E2034&lt;3000,70%,60%)</f>
        <v>8750</v>
      </c>
      <c r="H2034" s="14">
        <f>Data_input!$F2034*10%</f>
        <v>1250</v>
      </c>
      <c r="I2034" s="14">
        <f>Data_input!$F2034*10%</f>
        <v>1250</v>
      </c>
      <c r="J2034" s="14">
        <f>SUM(Table1[[#This Row],[COGS]:[OPERATIONAL COST]])</f>
        <v>11250</v>
      </c>
      <c r="K2034" s="14">
        <f>Data_input!$F2034-Data_input!$G2034-Data_input!$H2034-Data_input!$I2034</f>
        <v>1250</v>
      </c>
      <c r="L2034" s="15" t="s">
        <v>2946</v>
      </c>
      <c r="M2034" s="16" t="str">
        <f>TEXT(Table1[[#This Row],[DATE]],"mmm")</f>
        <v>Aug</v>
      </c>
      <c r="N2034" s="7">
        <f t="shared" si="95"/>
        <v>2022</v>
      </c>
      <c r="O2034" s="7">
        <f>IF(COUNTIF(B$4:$B2034,B2034)=1,1,0)</f>
        <v>1</v>
      </c>
      <c r="P2034" s="8" t="s">
        <v>2919</v>
      </c>
      <c r="Q2034" s="9"/>
    </row>
    <row r="2035" spans="1:17" x14ac:dyDescent="0.25">
      <c r="A2035" s="17">
        <v>44774</v>
      </c>
      <c r="B2035" s="11" t="s">
        <v>1696</v>
      </c>
      <c r="C2035" s="11" t="s">
        <v>2930</v>
      </c>
      <c r="D2035" s="7">
        <v>1</v>
      </c>
      <c r="E2035" s="12">
        <f t="shared" si="93"/>
        <v>4000</v>
      </c>
      <c r="F2035" s="13">
        <f t="shared" si="94"/>
        <v>4000</v>
      </c>
      <c r="G2035" s="14">
        <f>Data_input!$F2035*IF(Data_input!$E2035&lt;3000,70%,60%)</f>
        <v>2400</v>
      </c>
      <c r="H2035" s="14">
        <f>Data_input!$F2035*10%</f>
        <v>400</v>
      </c>
      <c r="I2035" s="14">
        <f>Data_input!$F2035*10%</f>
        <v>400</v>
      </c>
      <c r="J2035" s="14">
        <f>SUM(Table1[[#This Row],[COGS]:[OPERATIONAL COST]])</f>
        <v>3200</v>
      </c>
      <c r="K2035" s="14">
        <f>Data_input!$F2035-Data_input!$G2035-Data_input!$H2035-Data_input!$I2035</f>
        <v>800</v>
      </c>
      <c r="L2035" s="8" t="s">
        <v>2947</v>
      </c>
      <c r="M2035" s="16" t="str">
        <f>TEXT(Table1[[#This Row],[DATE]],"mmm")</f>
        <v>Aug</v>
      </c>
      <c r="N2035" s="7">
        <f t="shared" si="95"/>
        <v>2022</v>
      </c>
      <c r="O2035" s="7">
        <f>IF(COUNTIF(B$4:$B2035,B2035)=1,1,0)</f>
        <v>1</v>
      </c>
      <c r="P2035" s="8" t="s">
        <v>2918</v>
      </c>
      <c r="Q2035" s="9"/>
    </row>
    <row r="2036" spans="1:17" x14ac:dyDescent="0.25">
      <c r="A2036" s="17">
        <v>44774</v>
      </c>
      <c r="B2036" s="11" t="s">
        <v>1697</v>
      </c>
      <c r="C2036" s="11" t="s">
        <v>2924</v>
      </c>
      <c r="D2036" s="7">
        <v>8</v>
      </c>
      <c r="E2036" s="12">
        <f t="shared" si="93"/>
        <v>3500</v>
      </c>
      <c r="F2036" s="13">
        <f t="shared" si="94"/>
        <v>28000</v>
      </c>
      <c r="G2036" s="14">
        <f>Data_input!$F2036*IF(Data_input!$E2036&lt;3000,70%,60%)</f>
        <v>16800</v>
      </c>
      <c r="H2036" s="14">
        <f>Data_input!$F2036*10%</f>
        <v>2800</v>
      </c>
      <c r="I2036" s="14">
        <f>Data_input!$F2036*10%</f>
        <v>2800</v>
      </c>
      <c r="J2036" s="14">
        <f>SUM(Table1[[#This Row],[COGS]:[OPERATIONAL COST]])</f>
        <v>22400</v>
      </c>
      <c r="K2036" s="14">
        <f>Data_input!$F2036-Data_input!$G2036-Data_input!$H2036-Data_input!$I2036</f>
        <v>5600</v>
      </c>
      <c r="L2036" s="15" t="s">
        <v>2945</v>
      </c>
      <c r="M2036" s="16" t="str">
        <f>TEXT(Table1[[#This Row],[DATE]],"mmm")</f>
        <v>Aug</v>
      </c>
      <c r="N2036" s="7">
        <f t="shared" si="95"/>
        <v>2022</v>
      </c>
      <c r="O2036" s="7">
        <f>IF(COUNTIF(B$4:$B2036,B2036)=1,1,0)</f>
        <v>1</v>
      </c>
      <c r="P2036" s="8" t="s">
        <v>2919</v>
      </c>
      <c r="Q2036" s="9"/>
    </row>
    <row r="2037" spans="1:17" x14ac:dyDescent="0.25">
      <c r="A2037" s="17">
        <v>44774</v>
      </c>
      <c r="B2037" s="11" t="s">
        <v>1698</v>
      </c>
      <c r="C2037" s="11" t="s">
        <v>2925</v>
      </c>
      <c r="D2037" s="7">
        <v>1</v>
      </c>
      <c r="E2037" s="12">
        <f t="shared" si="93"/>
        <v>1200</v>
      </c>
      <c r="F2037" s="13">
        <f t="shared" si="94"/>
        <v>1200</v>
      </c>
      <c r="G2037" s="14">
        <f>Data_input!$F2037*IF(Data_input!$E2037&lt;3000,70%,60%)</f>
        <v>840</v>
      </c>
      <c r="H2037" s="14">
        <f>Data_input!$F2037*10%</f>
        <v>120</v>
      </c>
      <c r="I2037" s="14">
        <f>Data_input!$F2037*10%</f>
        <v>120</v>
      </c>
      <c r="J2037" s="14">
        <f>SUM(Table1[[#This Row],[COGS]:[OPERATIONAL COST]])</f>
        <v>1080</v>
      </c>
      <c r="K2037" s="14">
        <f>Data_input!$F2037-Data_input!$G2037-Data_input!$H2037-Data_input!$I2037</f>
        <v>120</v>
      </c>
      <c r="L2037" s="8" t="s">
        <v>2943</v>
      </c>
      <c r="M2037" s="16" t="str">
        <f>TEXT(Table1[[#This Row],[DATE]],"mmm")</f>
        <v>Aug</v>
      </c>
      <c r="N2037" s="7">
        <f t="shared" si="95"/>
        <v>2022</v>
      </c>
      <c r="O2037" s="7">
        <f>IF(COUNTIF(B$4:$B2037,B2037)=1,1,0)</f>
        <v>1</v>
      </c>
      <c r="P2037" s="8" t="s">
        <v>2919</v>
      </c>
      <c r="Q2037" s="9"/>
    </row>
    <row r="2038" spans="1:17" x14ac:dyDescent="0.25">
      <c r="A2038" s="17">
        <v>44774</v>
      </c>
      <c r="B2038" s="11" t="s">
        <v>1699</v>
      </c>
      <c r="C2038" s="11" t="s">
        <v>2926</v>
      </c>
      <c r="D2038" s="7">
        <v>1</v>
      </c>
      <c r="E2038" s="12">
        <f t="shared" si="93"/>
        <v>450</v>
      </c>
      <c r="F2038" s="13">
        <f t="shared" si="94"/>
        <v>450</v>
      </c>
      <c r="G2038" s="14">
        <f>Data_input!$F2038*IF(Data_input!$E2038&lt;3000,70%,60%)</f>
        <v>315</v>
      </c>
      <c r="H2038" s="14">
        <f>Data_input!$F2038*10%</f>
        <v>45</v>
      </c>
      <c r="I2038" s="14">
        <f>Data_input!$F2038*10%</f>
        <v>45</v>
      </c>
      <c r="J2038" s="14">
        <f>SUM(Table1[[#This Row],[COGS]:[OPERATIONAL COST]])</f>
        <v>405</v>
      </c>
      <c r="K2038" s="14">
        <f>Data_input!$F2038-Data_input!$G2038-Data_input!$H2038-Data_input!$I2038</f>
        <v>45</v>
      </c>
      <c r="L2038" s="15" t="s">
        <v>2948</v>
      </c>
      <c r="M2038" s="16" t="str">
        <f>TEXT(Table1[[#This Row],[DATE]],"mmm")</f>
        <v>Aug</v>
      </c>
      <c r="N2038" s="7">
        <f t="shared" si="95"/>
        <v>2022</v>
      </c>
      <c r="O2038" s="7">
        <f>IF(COUNTIF(B$4:$B2038,B2038)=1,1,0)</f>
        <v>1</v>
      </c>
      <c r="P2038" s="8" t="s">
        <v>2919</v>
      </c>
      <c r="Q2038" s="9"/>
    </row>
    <row r="2039" spans="1:17" x14ac:dyDescent="0.25">
      <c r="A2039" s="17">
        <v>44774</v>
      </c>
      <c r="B2039" s="11" t="s">
        <v>1700</v>
      </c>
      <c r="C2039" s="11" t="s">
        <v>2920</v>
      </c>
      <c r="D2039" s="7">
        <v>2</v>
      </c>
      <c r="E2039" s="12">
        <f t="shared" si="93"/>
        <v>1000</v>
      </c>
      <c r="F2039" s="13">
        <f t="shared" si="94"/>
        <v>2000</v>
      </c>
      <c r="G2039" s="14">
        <f>Data_input!$F2039*IF(Data_input!$E2039&lt;3000,70%,60%)</f>
        <v>1400</v>
      </c>
      <c r="H2039" s="14">
        <f>Data_input!$F2039*10%</f>
        <v>200</v>
      </c>
      <c r="I2039" s="14">
        <f>Data_input!$F2039*10%</f>
        <v>200</v>
      </c>
      <c r="J2039" s="14">
        <f>SUM(Table1[[#This Row],[COGS]:[OPERATIONAL COST]])</f>
        <v>1800</v>
      </c>
      <c r="K2039" s="14">
        <f>Data_input!$F2039-Data_input!$G2039-Data_input!$H2039-Data_input!$I2039</f>
        <v>200</v>
      </c>
      <c r="L2039" s="8" t="s">
        <v>2944</v>
      </c>
      <c r="M2039" s="16" t="str">
        <f>TEXT(Table1[[#This Row],[DATE]],"mmm")</f>
        <v>Aug</v>
      </c>
      <c r="N2039" s="7">
        <f t="shared" si="95"/>
        <v>2022</v>
      </c>
      <c r="O2039" s="7">
        <f>IF(COUNTIF(B$4:$B2039,B2039)=1,1,0)</f>
        <v>1</v>
      </c>
      <c r="P2039" s="8" t="s">
        <v>2919</v>
      </c>
      <c r="Q2039" s="9"/>
    </row>
    <row r="2040" spans="1:17" x14ac:dyDescent="0.25">
      <c r="A2040" s="17">
        <v>44774</v>
      </c>
      <c r="B2040" s="11" t="s">
        <v>1700</v>
      </c>
      <c r="C2040" s="11" t="s">
        <v>2930</v>
      </c>
      <c r="D2040" s="7">
        <v>1</v>
      </c>
      <c r="E2040" s="12">
        <f t="shared" si="93"/>
        <v>4000</v>
      </c>
      <c r="F2040" s="13">
        <f t="shared" si="94"/>
        <v>4000</v>
      </c>
      <c r="G2040" s="14">
        <f>Data_input!$F2040*IF(Data_input!$E2040&lt;3000,70%,60%)</f>
        <v>2400</v>
      </c>
      <c r="H2040" s="14">
        <f>Data_input!$F2040*10%</f>
        <v>400</v>
      </c>
      <c r="I2040" s="14">
        <f>Data_input!$F2040*10%</f>
        <v>400</v>
      </c>
      <c r="J2040" s="14">
        <f>SUM(Table1[[#This Row],[COGS]:[OPERATIONAL COST]])</f>
        <v>3200</v>
      </c>
      <c r="K2040" s="14">
        <f>Data_input!$F2040-Data_input!$G2040-Data_input!$H2040-Data_input!$I2040</f>
        <v>800</v>
      </c>
      <c r="L2040" s="15" t="s">
        <v>2944</v>
      </c>
      <c r="M2040" s="16" t="str">
        <f>TEXT(Table1[[#This Row],[DATE]],"mmm")</f>
        <v>Aug</v>
      </c>
      <c r="N2040" s="7">
        <f t="shared" si="95"/>
        <v>2022</v>
      </c>
      <c r="O2040" s="7">
        <f>IF(COUNTIF(B$4:$B2040,B2040)=1,1,0)</f>
        <v>0</v>
      </c>
      <c r="P2040" s="8" t="s">
        <v>2919</v>
      </c>
      <c r="Q2040" s="9"/>
    </row>
    <row r="2041" spans="1:17" x14ac:dyDescent="0.25">
      <c r="A2041" s="17">
        <v>44774</v>
      </c>
      <c r="B2041" s="11" t="s">
        <v>1700</v>
      </c>
      <c r="C2041" s="11" t="s">
        <v>2923</v>
      </c>
      <c r="D2041" s="7">
        <v>4</v>
      </c>
      <c r="E2041" s="12">
        <f t="shared" si="93"/>
        <v>2500</v>
      </c>
      <c r="F2041" s="13">
        <f t="shared" si="94"/>
        <v>10000</v>
      </c>
      <c r="G2041" s="14">
        <f>Data_input!$F2041*IF(Data_input!$E2041&lt;3000,70%,60%)</f>
        <v>7000</v>
      </c>
      <c r="H2041" s="14">
        <f>Data_input!$F2041*10%</f>
        <v>1000</v>
      </c>
      <c r="I2041" s="14">
        <f>Data_input!$F2041*10%</f>
        <v>1000</v>
      </c>
      <c r="J2041" s="14">
        <f>SUM(Table1[[#This Row],[COGS]:[OPERATIONAL COST]])</f>
        <v>9000</v>
      </c>
      <c r="K2041" s="14">
        <f>Data_input!$F2041-Data_input!$G2041-Data_input!$H2041-Data_input!$I2041</f>
        <v>1000</v>
      </c>
      <c r="L2041" s="8" t="s">
        <v>2944</v>
      </c>
      <c r="M2041" s="16" t="str">
        <f>TEXT(Table1[[#This Row],[DATE]],"mmm")</f>
        <v>Aug</v>
      </c>
      <c r="N2041" s="7">
        <f t="shared" si="95"/>
        <v>2022</v>
      </c>
      <c r="O2041" s="7">
        <f>IF(COUNTIF(B$4:$B2041,B2041)=1,1,0)</f>
        <v>0</v>
      </c>
      <c r="P2041" s="8" t="s">
        <v>2919</v>
      </c>
      <c r="Q2041" s="9"/>
    </row>
    <row r="2042" spans="1:17" x14ac:dyDescent="0.25">
      <c r="A2042" s="17">
        <v>44775</v>
      </c>
      <c r="B2042" s="11" t="s">
        <v>1701</v>
      </c>
      <c r="C2042" s="11" t="s">
        <v>2924</v>
      </c>
      <c r="D2042" s="7">
        <v>4</v>
      </c>
      <c r="E2042" s="12">
        <f t="shared" si="93"/>
        <v>3500</v>
      </c>
      <c r="F2042" s="13">
        <f t="shared" si="94"/>
        <v>14000</v>
      </c>
      <c r="G2042" s="14">
        <f>Data_input!$F2042*IF(Data_input!$E2042&lt;3000,70%,60%)</f>
        <v>8400</v>
      </c>
      <c r="H2042" s="14">
        <f>Data_input!$F2042*10%</f>
        <v>1400</v>
      </c>
      <c r="I2042" s="14">
        <f>Data_input!$F2042*10%</f>
        <v>1400</v>
      </c>
      <c r="J2042" s="14">
        <f>SUM(Table1[[#This Row],[COGS]:[OPERATIONAL COST]])</f>
        <v>11200</v>
      </c>
      <c r="K2042" s="14">
        <f>Data_input!$F2042-Data_input!$G2042-Data_input!$H2042-Data_input!$I2042</f>
        <v>2800</v>
      </c>
      <c r="L2042" s="15" t="s">
        <v>2948</v>
      </c>
      <c r="M2042" s="16" t="str">
        <f>TEXT(Table1[[#This Row],[DATE]],"mmm")</f>
        <v>Aug</v>
      </c>
      <c r="N2042" s="7">
        <f t="shared" si="95"/>
        <v>2022</v>
      </c>
      <c r="O2042" s="7">
        <f>IF(COUNTIF(B$4:$B2042,B2042)=1,1,0)</f>
        <v>1</v>
      </c>
      <c r="P2042" s="8" t="s">
        <v>2919</v>
      </c>
      <c r="Q2042" s="9"/>
    </row>
    <row r="2043" spans="1:17" x14ac:dyDescent="0.25">
      <c r="A2043" s="17">
        <v>44775</v>
      </c>
      <c r="B2043" s="11" t="s">
        <v>1702</v>
      </c>
      <c r="C2043" s="11" t="s">
        <v>2928</v>
      </c>
      <c r="D2043" s="7">
        <v>1</v>
      </c>
      <c r="E2043" s="12">
        <f t="shared" si="93"/>
        <v>1000</v>
      </c>
      <c r="F2043" s="13">
        <f t="shared" si="94"/>
        <v>1000</v>
      </c>
      <c r="G2043" s="14">
        <f>Data_input!$F2043*IF(Data_input!$E2043&lt;3000,70%,60%)</f>
        <v>700</v>
      </c>
      <c r="H2043" s="14">
        <f>Data_input!$F2043*10%</f>
        <v>100</v>
      </c>
      <c r="I2043" s="14">
        <f>Data_input!$F2043*10%</f>
        <v>100</v>
      </c>
      <c r="J2043" s="14">
        <f>SUM(Table1[[#This Row],[COGS]:[OPERATIONAL COST]])</f>
        <v>900</v>
      </c>
      <c r="K2043" s="14">
        <f>Data_input!$F2043-Data_input!$G2043-Data_input!$H2043-Data_input!$I2043</f>
        <v>100</v>
      </c>
      <c r="L2043" s="8" t="s">
        <v>2944</v>
      </c>
      <c r="M2043" s="16" t="str">
        <f>TEXT(Table1[[#This Row],[DATE]],"mmm")</f>
        <v>Aug</v>
      </c>
      <c r="N2043" s="7">
        <f t="shared" si="95"/>
        <v>2022</v>
      </c>
      <c r="O2043" s="7">
        <f>IF(COUNTIF(B$4:$B2043,B2043)=1,1,0)</f>
        <v>1</v>
      </c>
      <c r="P2043" s="8" t="s">
        <v>2919</v>
      </c>
      <c r="Q2043" s="9"/>
    </row>
    <row r="2044" spans="1:17" x14ac:dyDescent="0.25">
      <c r="A2044" s="17">
        <v>44775</v>
      </c>
      <c r="B2044" s="11" t="s">
        <v>1703</v>
      </c>
      <c r="C2044" s="11" t="s">
        <v>2926</v>
      </c>
      <c r="D2044" s="7">
        <v>1</v>
      </c>
      <c r="E2044" s="12">
        <f t="shared" si="93"/>
        <v>450</v>
      </c>
      <c r="F2044" s="13">
        <f t="shared" si="94"/>
        <v>450</v>
      </c>
      <c r="G2044" s="14">
        <f>Data_input!$F2044*IF(Data_input!$E2044&lt;3000,70%,60%)</f>
        <v>315</v>
      </c>
      <c r="H2044" s="14">
        <f>Data_input!$F2044*10%</f>
        <v>45</v>
      </c>
      <c r="I2044" s="14">
        <f>Data_input!$F2044*10%</f>
        <v>45</v>
      </c>
      <c r="J2044" s="14">
        <f>SUM(Table1[[#This Row],[COGS]:[OPERATIONAL COST]])</f>
        <v>405</v>
      </c>
      <c r="K2044" s="14">
        <f>Data_input!$F2044-Data_input!$G2044-Data_input!$H2044-Data_input!$I2044</f>
        <v>45</v>
      </c>
      <c r="L2044" s="15" t="s">
        <v>2945</v>
      </c>
      <c r="M2044" s="16" t="str">
        <f>TEXT(Table1[[#This Row],[DATE]],"mmm")</f>
        <v>Aug</v>
      </c>
      <c r="N2044" s="7">
        <f t="shared" si="95"/>
        <v>2022</v>
      </c>
      <c r="O2044" s="7">
        <f>IF(COUNTIF(B$4:$B2044,B2044)=1,1,0)</f>
        <v>1</v>
      </c>
      <c r="P2044" s="8" t="s">
        <v>2919</v>
      </c>
      <c r="Q2044" s="9"/>
    </row>
    <row r="2045" spans="1:17" x14ac:dyDescent="0.25">
      <c r="A2045" s="17">
        <v>44775</v>
      </c>
      <c r="B2045" s="11" t="s">
        <v>1704</v>
      </c>
      <c r="C2045" s="11" t="s">
        <v>2927</v>
      </c>
      <c r="D2045" s="7">
        <v>1</v>
      </c>
      <c r="E2045" s="12">
        <f t="shared" si="93"/>
        <v>500</v>
      </c>
      <c r="F2045" s="13">
        <f t="shared" si="94"/>
        <v>500</v>
      </c>
      <c r="G2045" s="14">
        <f>Data_input!$F2045*IF(Data_input!$E2045&lt;3000,70%,60%)</f>
        <v>350</v>
      </c>
      <c r="H2045" s="14">
        <f>Data_input!$F2045*10%</f>
        <v>50</v>
      </c>
      <c r="I2045" s="14">
        <f>Data_input!$F2045*10%</f>
        <v>50</v>
      </c>
      <c r="J2045" s="14">
        <f>SUM(Table1[[#This Row],[COGS]:[OPERATIONAL COST]])</f>
        <v>450</v>
      </c>
      <c r="K2045" s="14">
        <f>Data_input!$F2045-Data_input!$G2045-Data_input!$H2045-Data_input!$I2045</f>
        <v>50</v>
      </c>
      <c r="L2045" s="8" t="s">
        <v>2943</v>
      </c>
      <c r="M2045" s="16" t="str">
        <f>TEXT(Table1[[#This Row],[DATE]],"mmm")</f>
        <v>Aug</v>
      </c>
      <c r="N2045" s="7">
        <f t="shared" si="95"/>
        <v>2022</v>
      </c>
      <c r="O2045" s="7">
        <f>IF(COUNTIF(B$4:$B2045,B2045)=1,1,0)</f>
        <v>1</v>
      </c>
      <c r="P2045" s="8" t="s">
        <v>2919</v>
      </c>
      <c r="Q2045" s="9"/>
    </row>
    <row r="2046" spans="1:17" x14ac:dyDescent="0.25">
      <c r="A2046" s="17">
        <v>44775</v>
      </c>
      <c r="B2046" s="11" t="s">
        <v>1705</v>
      </c>
      <c r="C2046" s="11" t="s">
        <v>2927</v>
      </c>
      <c r="D2046" s="7">
        <v>2</v>
      </c>
      <c r="E2046" s="12">
        <f t="shared" si="93"/>
        <v>500</v>
      </c>
      <c r="F2046" s="13">
        <f t="shared" si="94"/>
        <v>1000</v>
      </c>
      <c r="G2046" s="14">
        <f>Data_input!$F2046*IF(Data_input!$E2046&lt;3000,70%,60%)</f>
        <v>700</v>
      </c>
      <c r="H2046" s="14">
        <f>Data_input!$F2046*10%</f>
        <v>100</v>
      </c>
      <c r="I2046" s="14">
        <f>Data_input!$F2046*10%</f>
        <v>100</v>
      </c>
      <c r="J2046" s="14">
        <f>SUM(Table1[[#This Row],[COGS]:[OPERATIONAL COST]])</f>
        <v>900</v>
      </c>
      <c r="K2046" s="14">
        <f>Data_input!$F2046-Data_input!$G2046-Data_input!$H2046-Data_input!$I2046</f>
        <v>100</v>
      </c>
      <c r="L2046" s="15" t="s">
        <v>2948</v>
      </c>
      <c r="M2046" s="16" t="str">
        <f>TEXT(Table1[[#This Row],[DATE]],"mmm")</f>
        <v>Aug</v>
      </c>
      <c r="N2046" s="7">
        <f t="shared" si="95"/>
        <v>2022</v>
      </c>
      <c r="O2046" s="7">
        <f>IF(COUNTIF(B$4:$B2046,B2046)=1,1,0)</f>
        <v>1</v>
      </c>
      <c r="P2046" s="8" t="s">
        <v>2919</v>
      </c>
      <c r="Q2046" s="9"/>
    </row>
    <row r="2047" spans="1:17" x14ac:dyDescent="0.25">
      <c r="A2047" s="17">
        <v>44775</v>
      </c>
      <c r="B2047" s="11" t="s">
        <v>1706</v>
      </c>
      <c r="C2047" s="11" t="s">
        <v>2920</v>
      </c>
      <c r="D2047" s="7">
        <v>2</v>
      </c>
      <c r="E2047" s="12">
        <f t="shared" si="93"/>
        <v>1000</v>
      </c>
      <c r="F2047" s="13">
        <f t="shared" si="94"/>
        <v>2000</v>
      </c>
      <c r="G2047" s="14">
        <f>Data_input!$F2047*IF(Data_input!$E2047&lt;3000,70%,60%)</f>
        <v>1400</v>
      </c>
      <c r="H2047" s="14">
        <f>Data_input!$F2047*10%</f>
        <v>200</v>
      </c>
      <c r="I2047" s="14">
        <f>Data_input!$F2047*10%</f>
        <v>200</v>
      </c>
      <c r="J2047" s="14">
        <f>SUM(Table1[[#This Row],[COGS]:[OPERATIONAL COST]])</f>
        <v>1800</v>
      </c>
      <c r="K2047" s="14">
        <f>Data_input!$F2047-Data_input!$G2047-Data_input!$H2047-Data_input!$I2047</f>
        <v>200</v>
      </c>
      <c r="L2047" s="8" t="s">
        <v>2944</v>
      </c>
      <c r="M2047" s="16" t="str">
        <f>TEXT(Table1[[#This Row],[DATE]],"mmm")</f>
        <v>Aug</v>
      </c>
      <c r="N2047" s="7">
        <f t="shared" si="95"/>
        <v>2022</v>
      </c>
      <c r="O2047" s="7">
        <f>IF(COUNTIF(B$4:$B2047,B2047)=1,1,0)</f>
        <v>1</v>
      </c>
      <c r="P2047" s="8" t="s">
        <v>2919</v>
      </c>
      <c r="Q2047" s="9"/>
    </row>
    <row r="2048" spans="1:17" x14ac:dyDescent="0.25">
      <c r="A2048" s="17">
        <v>44775</v>
      </c>
      <c r="B2048" s="11" t="s">
        <v>1707</v>
      </c>
      <c r="C2048" s="11" t="s">
        <v>2924</v>
      </c>
      <c r="D2048" s="7">
        <v>3</v>
      </c>
      <c r="E2048" s="12">
        <f t="shared" si="93"/>
        <v>3500</v>
      </c>
      <c r="F2048" s="13">
        <f t="shared" si="94"/>
        <v>10500</v>
      </c>
      <c r="G2048" s="14">
        <f>Data_input!$F2048*IF(Data_input!$E2048&lt;3000,70%,60%)</f>
        <v>6300</v>
      </c>
      <c r="H2048" s="14">
        <f>Data_input!$F2048*10%</f>
        <v>1050</v>
      </c>
      <c r="I2048" s="14">
        <f>Data_input!$F2048*10%</f>
        <v>1050</v>
      </c>
      <c r="J2048" s="14">
        <f>SUM(Table1[[#This Row],[COGS]:[OPERATIONAL COST]])</f>
        <v>8400</v>
      </c>
      <c r="K2048" s="14">
        <f>Data_input!$F2048-Data_input!$G2048-Data_input!$H2048-Data_input!$I2048</f>
        <v>2100</v>
      </c>
      <c r="L2048" s="15" t="s">
        <v>2946</v>
      </c>
      <c r="M2048" s="16" t="str">
        <f>TEXT(Table1[[#This Row],[DATE]],"mmm")</f>
        <v>Aug</v>
      </c>
      <c r="N2048" s="7">
        <f t="shared" si="95"/>
        <v>2022</v>
      </c>
      <c r="O2048" s="7">
        <f>IF(COUNTIF(B$4:$B2048,B2048)=1,1,0)</f>
        <v>1</v>
      </c>
      <c r="P2048" s="8" t="s">
        <v>2918</v>
      </c>
      <c r="Q2048" s="9"/>
    </row>
    <row r="2049" spans="1:17" x14ac:dyDescent="0.25">
      <c r="A2049" s="17">
        <v>44775</v>
      </c>
      <c r="B2049" s="11" t="s">
        <v>1708</v>
      </c>
      <c r="C2049" s="11" t="s">
        <v>2923</v>
      </c>
      <c r="D2049" s="7">
        <v>8</v>
      </c>
      <c r="E2049" s="12">
        <f t="shared" si="93"/>
        <v>2500</v>
      </c>
      <c r="F2049" s="13">
        <f t="shared" si="94"/>
        <v>20000</v>
      </c>
      <c r="G2049" s="14">
        <f>Data_input!$F2049*IF(Data_input!$E2049&lt;3000,70%,60%)</f>
        <v>14000</v>
      </c>
      <c r="H2049" s="14">
        <f>Data_input!$F2049*10%</f>
        <v>2000</v>
      </c>
      <c r="I2049" s="14">
        <f>Data_input!$F2049*10%</f>
        <v>2000</v>
      </c>
      <c r="J2049" s="14">
        <f>SUM(Table1[[#This Row],[COGS]:[OPERATIONAL COST]])</f>
        <v>18000</v>
      </c>
      <c r="K2049" s="14">
        <f>Data_input!$F2049-Data_input!$G2049-Data_input!$H2049-Data_input!$I2049</f>
        <v>2000</v>
      </c>
      <c r="L2049" s="8" t="s">
        <v>2947</v>
      </c>
      <c r="M2049" s="16" t="str">
        <f>TEXT(Table1[[#This Row],[DATE]],"mmm")</f>
        <v>Aug</v>
      </c>
      <c r="N2049" s="7">
        <f t="shared" si="95"/>
        <v>2022</v>
      </c>
      <c r="O2049" s="7">
        <f>IF(COUNTIF(B$4:$B2049,B2049)=1,1,0)</f>
        <v>1</v>
      </c>
      <c r="P2049" s="8" t="s">
        <v>2918</v>
      </c>
      <c r="Q2049" s="9"/>
    </row>
    <row r="2050" spans="1:17" x14ac:dyDescent="0.25">
      <c r="A2050" s="17">
        <v>44776</v>
      </c>
      <c r="B2050" s="11" t="s">
        <v>1709</v>
      </c>
      <c r="C2050" s="11" t="s">
        <v>2929</v>
      </c>
      <c r="D2050" s="7">
        <v>9</v>
      </c>
      <c r="E2050" s="12">
        <f t="shared" si="93"/>
        <v>3200</v>
      </c>
      <c r="F2050" s="13">
        <f t="shared" si="94"/>
        <v>28800</v>
      </c>
      <c r="G2050" s="14">
        <f>Data_input!$F2050*IF(Data_input!$E2050&lt;3000,70%,60%)</f>
        <v>17280</v>
      </c>
      <c r="H2050" s="14">
        <f>Data_input!$F2050*10%</f>
        <v>2880</v>
      </c>
      <c r="I2050" s="14">
        <f>Data_input!$F2050*10%</f>
        <v>2880</v>
      </c>
      <c r="J2050" s="14">
        <f>SUM(Table1[[#This Row],[COGS]:[OPERATIONAL COST]])</f>
        <v>23040</v>
      </c>
      <c r="K2050" s="14">
        <f>Data_input!$F2050-Data_input!$G2050-Data_input!$H2050-Data_input!$I2050</f>
        <v>5760</v>
      </c>
      <c r="L2050" s="15" t="s">
        <v>2945</v>
      </c>
      <c r="M2050" s="16" t="str">
        <f>TEXT(Table1[[#This Row],[DATE]],"mmm")</f>
        <v>Aug</v>
      </c>
      <c r="N2050" s="7">
        <f t="shared" si="95"/>
        <v>2022</v>
      </c>
      <c r="O2050" s="7">
        <f>IF(COUNTIF(B$4:$B2050,B2050)=1,1,0)</f>
        <v>1</v>
      </c>
      <c r="P2050" s="8" t="s">
        <v>2918</v>
      </c>
      <c r="Q2050" s="9"/>
    </row>
    <row r="2051" spans="1:17" x14ac:dyDescent="0.25">
      <c r="A2051" s="17">
        <v>44776</v>
      </c>
      <c r="B2051" s="11" t="s">
        <v>1710</v>
      </c>
      <c r="C2051" s="11" t="s">
        <v>2929</v>
      </c>
      <c r="D2051" s="7">
        <v>1</v>
      </c>
      <c r="E2051" s="12">
        <f t="shared" si="93"/>
        <v>3200</v>
      </c>
      <c r="F2051" s="13">
        <f t="shared" si="94"/>
        <v>3200</v>
      </c>
      <c r="G2051" s="14">
        <f>Data_input!$F2051*IF(Data_input!$E2051&lt;3000,70%,60%)</f>
        <v>1920</v>
      </c>
      <c r="H2051" s="14">
        <f>Data_input!$F2051*10%</f>
        <v>320</v>
      </c>
      <c r="I2051" s="14">
        <f>Data_input!$F2051*10%</f>
        <v>320</v>
      </c>
      <c r="J2051" s="14">
        <f>SUM(Table1[[#This Row],[COGS]:[OPERATIONAL COST]])</f>
        <v>2560</v>
      </c>
      <c r="K2051" s="14">
        <f>Data_input!$F2051-Data_input!$G2051-Data_input!$H2051-Data_input!$I2051</f>
        <v>640</v>
      </c>
      <c r="L2051" s="8" t="s">
        <v>2943</v>
      </c>
      <c r="M2051" s="16" t="str">
        <f>TEXT(Table1[[#This Row],[DATE]],"mmm")</f>
        <v>Aug</v>
      </c>
      <c r="N2051" s="7">
        <f t="shared" si="95"/>
        <v>2022</v>
      </c>
      <c r="O2051" s="7">
        <f>IF(COUNTIF(B$4:$B2051,B2051)=1,1,0)</f>
        <v>1</v>
      </c>
      <c r="P2051" s="8" t="s">
        <v>2919</v>
      </c>
      <c r="Q2051" s="9"/>
    </row>
    <row r="2052" spans="1:17" x14ac:dyDescent="0.25">
      <c r="A2052" s="17">
        <v>44776</v>
      </c>
      <c r="B2052" s="11" t="s">
        <v>1711</v>
      </c>
      <c r="C2052" s="11" t="s">
        <v>2924</v>
      </c>
      <c r="D2052" s="7">
        <v>3</v>
      </c>
      <c r="E2052" s="12">
        <f t="shared" ref="E2052:E2115" si="96">VLOOKUP(C2052,$R$4:$S$12,2,FALSE)</f>
        <v>3500</v>
      </c>
      <c r="F2052" s="13">
        <f t="shared" ref="F2052:F2115" si="97">D2052*E2052</f>
        <v>10500</v>
      </c>
      <c r="G2052" s="14">
        <f>Data_input!$F2052*IF(Data_input!$E2052&lt;3000,70%,60%)</f>
        <v>6300</v>
      </c>
      <c r="H2052" s="14">
        <f>Data_input!$F2052*10%</f>
        <v>1050</v>
      </c>
      <c r="I2052" s="14">
        <f>Data_input!$F2052*10%</f>
        <v>1050</v>
      </c>
      <c r="J2052" s="14">
        <f>SUM(Table1[[#This Row],[COGS]:[OPERATIONAL COST]])</f>
        <v>8400</v>
      </c>
      <c r="K2052" s="14">
        <f>Data_input!$F2052-Data_input!$G2052-Data_input!$H2052-Data_input!$I2052</f>
        <v>2100</v>
      </c>
      <c r="L2052" s="15" t="s">
        <v>2948</v>
      </c>
      <c r="M2052" s="16" t="str">
        <f>TEXT(Table1[[#This Row],[DATE]],"mmm")</f>
        <v>Aug</v>
      </c>
      <c r="N2052" s="7">
        <f t="shared" ref="N2052:N2115" si="98">YEAR(A2052)</f>
        <v>2022</v>
      </c>
      <c r="O2052" s="7">
        <f>IF(COUNTIF(B$4:$B2052,B2052)=1,1,0)</f>
        <v>1</v>
      </c>
      <c r="P2052" s="8" t="s">
        <v>2918</v>
      </c>
      <c r="Q2052" s="9"/>
    </row>
    <row r="2053" spans="1:17" x14ac:dyDescent="0.25">
      <c r="A2053" s="17">
        <v>44776</v>
      </c>
      <c r="B2053" s="11" t="s">
        <v>1712</v>
      </c>
      <c r="C2053" s="11" t="s">
        <v>2927</v>
      </c>
      <c r="D2053" s="7">
        <v>6</v>
      </c>
      <c r="E2053" s="12">
        <f t="shared" si="96"/>
        <v>500</v>
      </c>
      <c r="F2053" s="13">
        <f t="shared" si="97"/>
        <v>3000</v>
      </c>
      <c r="G2053" s="14">
        <f>Data_input!$F2053*IF(Data_input!$E2053&lt;3000,70%,60%)</f>
        <v>2100</v>
      </c>
      <c r="H2053" s="14">
        <f>Data_input!$F2053*10%</f>
        <v>300</v>
      </c>
      <c r="I2053" s="14">
        <f>Data_input!$F2053*10%</f>
        <v>300</v>
      </c>
      <c r="J2053" s="14">
        <f>SUM(Table1[[#This Row],[COGS]:[OPERATIONAL COST]])</f>
        <v>2700</v>
      </c>
      <c r="K2053" s="14">
        <f>Data_input!$F2053-Data_input!$G2053-Data_input!$H2053-Data_input!$I2053</f>
        <v>300</v>
      </c>
      <c r="L2053" s="8" t="s">
        <v>2944</v>
      </c>
      <c r="M2053" s="16" t="str">
        <f>TEXT(Table1[[#This Row],[DATE]],"mmm")</f>
        <v>Aug</v>
      </c>
      <c r="N2053" s="7">
        <f t="shared" si="98"/>
        <v>2022</v>
      </c>
      <c r="O2053" s="7">
        <f>IF(COUNTIF(B$4:$B2053,B2053)=1,1,0)</f>
        <v>1</v>
      </c>
      <c r="P2053" s="8" t="s">
        <v>2918</v>
      </c>
      <c r="Q2053" s="9"/>
    </row>
    <row r="2054" spans="1:17" x14ac:dyDescent="0.25">
      <c r="A2054" s="17">
        <v>44776</v>
      </c>
      <c r="B2054" s="11" t="s">
        <v>1713</v>
      </c>
      <c r="C2054" s="11" t="s">
        <v>2923</v>
      </c>
      <c r="D2054" s="7">
        <v>15</v>
      </c>
      <c r="E2054" s="12">
        <f t="shared" si="96"/>
        <v>2500</v>
      </c>
      <c r="F2054" s="13">
        <f t="shared" si="97"/>
        <v>37500</v>
      </c>
      <c r="G2054" s="14">
        <f>Data_input!$F2054*IF(Data_input!$E2054&lt;3000,70%,60%)</f>
        <v>26250</v>
      </c>
      <c r="H2054" s="14">
        <f>Data_input!$F2054*10%</f>
        <v>3750</v>
      </c>
      <c r="I2054" s="14">
        <f>Data_input!$F2054*10%</f>
        <v>3750</v>
      </c>
      <c r="J2054" s="14">
        <f>SUM(Table1[[#This Row],[COGS]:[OPERATIONAL COST]])</f>
        <v>33750</v>
      </c>
      <c r="K2054" s="14">
        <f>Data_input!$F2054-Data_input!$G2054-Data_input!$H2054-Data_input!$I2054</f>
        <v>3750</v>
      </c>
      <c r="L2054" s="15" t="s">
        <v>2946</v>
      </c>
      <c r="M2054" s="16" t="str">
        <f>TEXT(Table1[[#This Row],[DATE]],"mmm")</f>
        <v>Aug</v>
      </c>
      <c r="N2054" s="7">
        <f t="shared" si="98"/>
        <v>2022</v>
      </c>
      <c r="O2054" s="7">
        <f>IF(COUNTIF(B$4:$B2054,B2054)=1,1,0)</f>
        <v>1</v>
      </c>
      <c r="P2054" s="8" t="s">
        <v>2918</v>
      </c>
      <c r="Q2054" s="9"/>
    </row>
    <row r="2055" spans="1:17" x14ac:dyDescent="0.25">
      <c r="A2055" s="17">
        <v>44776</v>
      </c>
      <c r="B2055" s="11" t="s">
        <v>1714</v>
      </c>
      <c r="C2055" s="11" t="s">
        <v>2925</v>
      </c>
      <c r="D2055" s="7">
        <v>10</v>
      </c>
      <c r="E2055" s="12">
        <f t="shared" si="96"/>
        <v>1200</v>
      </c>
      <c r="F2055" s="13">
        <f t="shared" si="97"/>
        <v>12000</v>
      </c>
      <c r="G2055" s="14">
        <f>Data_input!$F2055*IF(Data_input!$E2055&lt;3000,70%,60%)</f>
        <v>8400</v>
      </c>
      <c r="H2055" s="14">
        <f>Data_input!$F2055*10%</f>
        <v>1200</v>
      </c>
      <c r="I2055" s="14">
        <f>Data_input!$F2055*10%</f>
        <v>1200</v>
      </c>
      <c r="J2055" s="14">
        <f>SUM(Table1[[#This Row],[COGS]:[OPERATIONAL COST]])</f>
        <v>10800</v>
      </c>
      <c r="K2055" s="14">
        <f>Data_input!$F2055-Data_input!$G2055-Data_input!$H2055-Data_input!$I2055</f>
        <v>1200</v>
      </c>
      <c r="L2055" s="8" t="s">
        <v>2947</v>
      </c>
      <c r="M2055" s="16" t="str">
        <f>TEXT(Table1[[#This Row],[DATE]],"mmm")</f>
        <v>Aug</v>
      </c>
      <c r="N2055" s="7">
        <f t="shared" si="98"/>
        <v>2022</v>
      </c>
      <c r="O2055" s="7">
        <f>IF(COUNTIF(B$4:$B2055,B2055)=1,1,0)</f>
        <v>1</v>
      </c>
      <c r="P2055" s="8" t="s">
        <v>2919</v>
      </c>
      <c r="Q2055" s="9"/>
    </row>
    <row r="2056" spans="1:17" x14ac:dyDescent="0.25">
      <c r="A2056" s="17">
        <v>44776</v>
      </c>
      <c r="B2056" s="11" t="s">
        <v>1715</v>
      </c>
      <c r="C2056" s="11" t="s">
        <v>2920</v>
      </c>
      <c r="D2056" s="7">
        <v>7</v>
      </c>
      <c r="E2056" s="12">
        <f t="shared" si="96"/>
        <v>1000</v>
      </c>
      <c r="F2056" s="13">
        <f t="shared" si="97"/>
        <v>7000</v>
      </c>
      <c r="G2056" s="14">
        <f>Data_input!$F2056*IF(Data_input!$E2056&lt;3000,70%,60%)</f>
        <v>4900</v>
      </c>
      <c r="H2056" s="14">
        <f>Data_input!$F2056*10%</f>
        <v>700</v>
      </c>
      <c r="I2056" s="14">
        <f>Data_input!$F2056*10%</f>
        <v>700</v>
      </c>
      <c r="J2056" s="14">
        <f>SUM(Table1[[#This Row],[COGS]:[OPERATIONAL COST]])</f>
        <v>6300</v>
      </c>
      <c r="K2056" s="14">
        <f>Data_input!$F2056-Data_input!$G2056-Data_input!$H2056-Data_input!$I2056</f>
        <v>700</v>
      </c>
      <c r="L2056" s="15" t="s">
        <v>2946</v>
      </c>
      <c r="M2056" s="16" t="str">
        <f>TEXT(Table1[[#This Row],[DATE]],"mmm")</f>
        <v>Aug</v>
      </c>
      <c r="N2056" s="7">
        <f t="shared" si="98"/>
        <v>2022</v>
      </c>
      <c r="O2056" s="7">
        <f>IF(COUNTIF(B$4:$B2056,B2056)=1,1,0)</f>
        <v>1</v>
      </c>
      <c r="P2056" s="8" t="s">
        <v>2918</v>
      </c>
      <c r="Q2056" s="9"/>
    </row>
    <row r="2057" spans="1:17" x14ac:dyDescent="0.25">
      <c r="A2057" s="17">
        <v>44776</v>
      </c>
      <c r="B2057" s="11" t="s">
        <v>1716</v>
      </c>
      <c r="C2057" s="11" t="s">
        <v>2930</v>
      </c>
      <c r="D2057" s="7">
        <v>1</v>
      </c>
      <c r="E2057" s="12">
        <f t="shared" si="96"/>
        <v>4000</v>
      </c>
      <c r="F2057" s="13">
        <f t="shared" si="97"/>
        <v>4000</v>
      </c>
      <c r="G2057" s="14">
        <f>Data_input!$F2057*IF(Data_input!$E2057&lt;3000,70%,60%)</f>
        <v>2400</v>
      </c>
      <c r="H2057" s="14">
        <f>Data_input!$F2057*10%</f>
        <v>400</v>
      </c>
      <c r="I2057" s="14">
        <f>Data_input!$F2057*10%</f>
        <v>400</v>
      </c>
      <c r="J2057" s="14">
        <f>SUM(Table1[[#This Row],[COGS]:[OPERATIONAL COST]])</f>
        <v>3200</v>
      </c>
      <c r="K2057" s="14">
        <f>Data_input!$F2057-Data_input!$G2057-Data_input!$H2057-Data_input!$I2057</f>
        <v>800</v>
      </c>
      <c r="L2057" s="8" t="s">
        <v>2943</v>
      </c>
      <c r="M2057" s="16" t="str">
        <f>TEXT(Table1[[#This Row],[DATE]],"mmm")</f>
        <v>Aug</v>
      </c>
      <c r="N2057" s="7">
        <f t="shared" si="98"/>
        <v>2022</v>
      </c>
      <c r="O2057" s="7">
        <f>IF(COUNTIF(B$4:$B2057,B2057)=1,1,0)</f>
        <v>1</v>
      </c>
      <c r="P2057" s="8" t="s">
        <v>2919</v>
      </c>
      <c r="Q2057" s="9"/>
    </row>
    <row r="2058" spans="1:17" x14ac:dyDescent="0.25">
      <c r="A2058" s="17">
        <v>44776</v>
      </c>
      <c r="B2058" s="11" t="s">
        <v>1716</v>
      </c>
      <c r="C2058" s="11" t="s">
        <v>2920</v>
      </c>
      <c r="D2058" s="7">
        <v>1</v>
      </c>
      <c r="E2058" s="12">
        <f t="shared" si="96"/>
        <v>1000</v>
      </c>
      <c r="F2058" s="13">
        <f t="shared" si="97"/>
        <v>1000</v>
      </c>
      <c r="G2058" s="14">
        <f>Data_input!$F2058*IF(Data_input!$E2058&lt;3000,70%,60%)</f>
        <v>700</v>
      </c>
      <c r="H2058" s="14">
        <f>Data_input!$F2058*10%</f>
        <v>100</v>
      </c>
      <c r="I2058" s="14">
        <f>Data_input!$F2058*10%</f>
        <v>100</v>
      </c>
      <c r="J2058" s="14">
        <f>SUM(Table1[[#This Row],[COGS]:[OPERATIONAL COST]])</f>
        <v>900</v>
      </c>
      <c r="K2058" s="14">
        <f>Data_input!$F2058-Data_input!$G2058-Data_input!$H2058-Data_input!$I2058</f>
        <v>100</v>
      </c>
      <c r="L2058" s="15" t="s">
        <v>2943</v>
      </c>
      <c r="M2058" s="16" t="str">
        <f>TEXT(Table1[[#This Row],[DATE]],"mmm")</f>
        <v>Aug</v>
      </c>
      <c r="N2058" s="7">
        <f t="shared" si="98"/>
        <v>2022</v>
      </c>
      <c r="O2058" s="7">
        <f>IF(COUNTIF(B$4:$B2058,B2058)=1,1,0)</f>
        <v>0</v>
      </c>
      <c r="P2058" s="8" t="s">
        <v>2919</v>
      </c>
      <c r="Q2058" s="9"/>
    </row>
    <row r="2059" spans="1:17" x14ac:dyDescent="0.25">
      <c r="A2059" s="17">
        <v>44776</v>
      </c>
      <c r="B2059" s="11" t="s">
        <v>1716</v>
      </c>
      <c r="C2059" s="11" t="s">
        <v>2923</v>
      </c>
      <c r="D2059" s="7">
        <v>5</v>
      </c>
      <c r="E2059" s="12">
        <f t="shared" si="96"/>
        <v>2500</v>
      </c>
      <c r="F2059" s="13">
        <f t="shared" si="97"/>
        <v>12500</v>
      </c>
      <c r="G2059" s="14">
        <f>Data_input!$F2059*IF(Data_input!$E2059&lt;3000,70%,60%)</f>
        <v>8750</v>
      </c>
      <c r="H2059" s="14">
        <f>Data_input!$F2059*10%</f>
        <v>1250</v>
      </c>
      <c r="I2059" s="14">
        <f>Data_input!$F2059*10%</f>
        <v>1250</v>
      </c>
      <c r="J2059" s="14">
        <f>SUM(Table1[[#This Row],[COGS]:[OPERATIONAL COST]])</f>
        <v>11250</v>
      </c>
      <c r="K2059" s="14">
        <f>Data_input!$F2059-Data_input!$G2059-Data_input!$H2059-Data_input!$I2059</f>
        <v>1250</v>
      </c>
      <c r="L2059" s="8" t="s">
        <v>2943</v>
      </c>
      <c r="M2059" s="16" t="str">
        <f>TEXT(Table1[[#This Row],[DATE]],"mmm")</f>
        <v>Aug</v>
      </c>
      <c r="N2059" s="7">
        <f t="shared" si="98"/>
        <v>2022</v>
      </c>
      <c r="O2059" s="7">
        <f>IF(COUNTIF(B$4:$B2059,B2059)=1,1,0)</f>
        <v>0</v>
      </c>
      <c r="P2059" s="8" t="s">
        <v>2919</v>
      </c>
      <c r="Q2059" s="9"/>
    </row>
    <row r="2060" spans="1:17" x14ac:dyDescent="0.25">
      <c r="A2060" s="17">
        <v>44777</v>
      </c>
      <c r="B2060" s="11" t="s">
        <v>1717</v>
      </c>
      <c r="C2060" s="11" t="s">
        <v>2924</v>
      </c>
      <c r="D2060" s="7">
        <v>1</v>
      </c>
      <c r="E2060" s="12">
        <f t="shared" si="96"/>
        <v>3500</v>
      </c>
      <c r="F2060" s="13">
        <f t="shared" si="97"/>
        <v>3500</v>
      </c>
      <c r="G2060" s="14">
        <f>Data_input!$F2060*IF(Data_input!$E2060&lt;3000,70%,60%)</f>
        <v>2100</v>
      </c>
      <c r="H2060" s="14">
        <f>Data_input!$F2060*10%</f>
        <v>350</v>
      </c>
      <c r="I2060" s="14">
        <f>Data_input!$F2060*10%</f>
        <v>350</v>
      </c>
      <c r="J2060" s="14">
        <f>SUM(Table1[[#This Row],[COGS]:[OPERATIONAL COST]])</f>
        <v>2800</v>
      </c>
      <c r="K2060" s="14">
        <f>Data_input!$F2060-Data_input!$G2060-Data_input!$H2060-Data_input!$I2060</f>
        <v>700</v>
      </c>
      <c r="L2060" s="15" t="s">
        <v>2948</v>
      </c>
      <c r="M2060" s="16" t="str">
        <f>TEXT(Table1[[#This Row],[DATE]],"mmm")</f>
        <v>Aug</v>
      </c>
      <c r="N2060" s="7">
        <f t="shared" si="98"/>
        <v>2022</v>
      </c>
      <c r="O2060" s="7">
        <f>IF(COUNTIF(B$4:$B2060,B2060)=1,1,0)</f>
        <v>1</v>
      </c>
      <c r="P2060" s="8" t="s">
        <v>2919</v>
      </c>
      <c r="Q2060" s="9"/>
    </row>
    <row r="2061" spans="1:17" x14ac:dyDescent="0.25">
      <c r="A2061" s="17">
        <v>44777</v>
      </c>
      <c r="B2061" s="11" t="s">
        <v>1718</v>
      </c>
      <c r="C2061" s="11" t="s">
        <v>2925</v>
      </c>
      <c r="D2061" s="7">
        <v>1</v>
      </c>
      <c r="E2061" s="12">
        <f t="shared" si="96"/>
        <v>1200</v>
      </c>
      <c r="F2061" s="13">
        <f t="shared" si="97"/>
        <v>1200</v>
      </c>
      <c r="G2061" s="14">
        <f>Data_input!$F2061*IF(Data_input!$E2061&lt;3000,70%,60%)</f>
        <v>840</v>
      </c>
      <c r="H2061" s="14">
        <f>Data_input!$F2061*10%</f>
        <v>120</v>
      </c>
      <c r="I2061" s="14">
        <f>Data_input!$F2061*10%</f>
        <v>120</v>
      </c>
      <c r="J2061" s="14">
        <f>SUM(Table1[[#This Row],[COGS]:[OPERATIONAL COST]])</f>
        <v>1080</v>
      </c>
      <c r="K2061" s="14">
        <f>Data_input!$F2061-Data_input!$G2061-Data_input!$H2061-Data_input!$I2061</f>
        <v>120</v>
      </c>
      <c r="L2061" s="8" t="s">
        <v>2944</v>
      </c>
      <c r="M2061" s="16" t="str">
        <f>TEXT(Table1[[#This Row],[DATE]],"mmm")</f>
        <v>Aug</v>
      </c>
      <c r="N2061" s="7">
        <f t="shared" si="98"/>
        <v>2022</v>
      </c>
      <c r="O2061" s="7">
        <f>IF(COUNTIF(B$4:$B2061,B2061)=1,1,0)</f>
        <v>1</v>
      </c>
      <c r="P2061" s="8" t="s">
        <v>2919</v>
      </c>
      <c r="Q2061" s="9"/>
    </row>
    <row r="2062" spans="1:17" x14ac:dyDescent="0.25">
      <c r="A2062" s="17">
        <v>44777</v>
      </c>
      <c r="B2062" s="11" t="s">
        <v>1719</v>
      </c>
      <c r="C2062" s="11" t="s">
        <v>2926</v>
      </c>
      <c r="D2062" s="7">
        <v>10</v>
      </c>
      <c r="E2062" s="12">
        <f t="shared" si="96"/>
        <v>450</v>
      </c>
      <c r="F2062" s="13">
        <f t="shared" si="97"/>
        <v>4500</v>
      </c>
      <c r="G2062" s="14">
        <f>Data_input!$F2062*IF(Data_input!$E2062&lt;3000,70%,60%)</f>
        <v>3150</v>
      </c>
      <c r="H2062" s="14">
        <f>Data_input!$F2062*10%</f>
        <v>450</v>
      </c>
      <c r="I2062" s="14">
        <f>Data_input!$F2062*10%</f>
        <v>450</v>
      </c>
      <c r="J2062" s="14">
        <f>SUM(Table1[[#This Row],[COGS]:[OPERATIONAL COST]])</f>
        <v>4050</v>
      </c>
      <c r="K2062" s="14">
        <f>Data_input!$F2062-Data_input!$G2062-Data_input!$H2062-Data_input!$I2062</f>
        <v>450</v>
      </c>
      <c r="L2062" s="15" t="s">
        <v>2945</v>
      </c>
      <c r="M2062" s="16" t="str">
        <f>TEXT(Table1[[#This Row],[DATE]],"mmm")</f>
        <v>Aug</v>
      </c>
      <c r="N2062" s="7">
        <f t="shared" si="98"/>
        <v>2022</v>
      </c>
      <c r="O2062" s="7">
        <f>IF(COUNTIF(B$4:$B2062,B2062)=1,1,0)</f>
        <v>1</v>
      </c>
      <c r="P2062" s="8" t="s">
        <v>2918</v>
      </c>
      <c r="Q2062" s="9"/>
    </row>
    <row r="2063" spans="1:17" x14ac:dyDescent="0.25">
      <c r="A2063" s="17">
        <v>44777</v>
      </c>
      <c r="B2063" s="11" t="s">
        <v>1720</v>
      </c>
      <c r="C2063" s="11" t="s">
        <v>2927</v>
      </c>
      <c r="D2063" s="7">
        <v>1</v>
      </c>
      <c r="E2063" s="12">
        <f t="shared" si="96"/>
        <v>500</v>
      </c>
      <c r="F2063" s="13">
        <f t="shared" si="97"/>
        <v>500</v>
      </c>
      <c r="G2063" s="14">
        <f>Data_input!$F2063*IF(Data_input!$E2063&lt;3000,70%,60%)</f>
        <v>350</v>
      </c>
      <c r="H2063" s="14">
        <f>Data_input!$F2063*10%</f>
        <v>50</v>
      </c>
      <c r="I2063" s="14">
        <f>Data_input!$F2063*10%</f>
        <v>50</v>
      </c>
      <c r="J2063" s="14">
        <f>SUM(Table1[[#This Row],[COGS]:[OPERATIONAL COST]])</f>
        <v>450</v>
      </c>
      <c r="K2063" s="14">
        <f>Data_input!$F2063-Data_input!$G2063-Data_input!$H2063-Data_input!$I2063</f>
        <v>50</v>
      </c>
      <c r="L2063" s="8" t="s">
        <v>2943</v>
      </c>
      <c r="M2063" s="16" t="str">
        <f>TEXT(Table1[[#This Row],[DATE]],"mmm")</f>
        <v>Aug</v>
      </c>
      <c r="N2063" s="7">
        <f t="shared" si="98"/>
        <v>2022</v>
      </c>
      <c r="O2063" s="7">
        <f>IF(COUNTIF(B$4:$B2063,B2063)=1,1,0)</f>
        <v>1</v>
      </c>
      <c r="P2063" s="8" t="s">
        <v>2918</v>
      </c>
      <c r="Q2063" s="9"/>
    </row>
    <row r="2064" spans="1:17" x14ac:dyDescent="0.25">
      <c r="A2064" s="17">
        <v>44777</v>
      </c>
      <c r="B2064" s="11" t="s">
        <v>1721</v>
      </c>
      <c r="C2064" s="11" t="s">
        <v>2928</v>
      </c>
      <c r="D2064" s="7">
        <v>5</v>
      </c>
      <c r="E2064" s="12">
        <f t="shared" si="96"/>
        <v>1000</v>
      </c>
      <c r="F2064" s="13">
        <f t="shared" si="97"/>
        <v>5000</v>
      </c>
      <c r="G2064" s="14">
        <f>Data_input!$F2064*IF(Data_input!$E2064&lt;3000,70%,60%)</f>
        <v>3500</v>
      </c>
      <c r="H2064" s="14">
        <f>Data_input!$F2064*10%</f>
        <v>500</v>
      </c>
      <c r="I2064" s="14">
        <f>Data_input!$F2064*10%</f>
        <v>500</v>
      </c>
      <c r="J2064" s="14">
        <f>SUM(Table1[[#This Row],[COGS]:[OPERATIONAL COST]])</f>
        <v>4500</v>
      </c>
      <c r="K2064" s="14">
        <f>Data_input!$F2064-Data_input!$G2064-Data_input!$H2064-Data_input!$I2064</f>
        <v>500</v>
      </c>
      <c r="L2064" s="15" t="s">
        <v>2948</v>
      </c>
      <c r="M2064" s="16" t="str">
        <f>TEXT(Table1[[#This Row],[DATE]],"mmm")</f>
        <v>Aug</v>
      </c>
      <c r="N2064" s="7">
        <f t="shared" si="98"/>
        <v>2022</v>
      </c>
      <c r="O2064" s="7">
        <f>IF(COUNTIF(B$4:$B2064,B2064)=1,1,0)</f>
        <v>1</v>
      </c>
      <c r="P2064" s="8" t="s">
        <v>2918</v>
      </c>
      <c r="Q2064" s="9"/>
    </row>
    <row r="2065" spans="1:17" x14ac:dyDescent="0.25">
      <c r="A2065" s="17">
        <v>44777</v>
      </c>
      <c r="B2065" s="11" t="s">
        <v>1722</v>
      </c>
      <c r="C2065" s="11" t="s">
        <v>2929</v>
      </c>
      <c r="D2065" s="7">
        <v>1</v>
      </c>
      <c r="E2065" s="12">
        <f t="shared" si="96"/>
        <v>3200</v>
      </c>
      <c r="F2065" s="13">
        <f t="shared" si="97"/>
        <v>3200</v>
      </c>
      <c r="G2065" s="14">
        <f>Data_input!$F2065*IF(Data_input!$E2065&lt;3000,70%,60%)</f>
        <v>1920</v>
      </c>
      <c r="H2065" s="14">
        <f>Data_input!$F2065*10%</f>
        <v>320</v>
      </c>
      <c r="I2065" s="14">
        <f>Data_input!$F2065*10%</f>
        <v>320</v>
      </c>
      <c r="J2065" s="14">
        <f>SUM(Table1[[#This Row],[COGS]:[OPERATIONAL COST]])</f>
        <v>2560</v>
      </c>
      <c r="K2065" s="14">
        <f>Data_input!$F2065-Data_input!$G2065-Data_input!$H2065-Data_input!$I2065</f>
        <v>640</v>
      </c>
      <c r="L2065" s="8" t="s">
        <v>2944</v>
      </c>
      <c r="M2065" s="16" t="str">
        <f>TEXT(Table1[[#This Row],[DATE]],"mmm")</f>
        <v>Aug</v>
      </c>
      <c r="N2065" s="7">
        <f t="shared" si="98"/>
        <v>2022</v>
      </c>
      <c r="O2065" s="7">
        <f>IF(COUNTIF(B$4:$B2065,B2065)=1,1,0)</f>
        <v>1</v>
      </c>
      <c r="P2065" s="8" t="s">
        <v>2918</v>
      </c>
      <c r="Q2065" s="9"/>
    </row>
    <row r="2066" spans="1:17" x14ac:dyDescent="0.25">
      <c r="A2066" s="17">
        <v>44777</v>
      </c>
      <c r="B2066" s="11" t="s">
        <v>1723</v>
      </c>
      <c r="C2066" s="11" t="s">
        <v>2930</v>
      </c>
      <c r="D2066" s="7">
        <v>1</v>
      </c>
      <c r="E2066" s="12">
        <f t="shared" si="96"/>
        <v>4000</v>
      </c>
      <c r="F2066" s="13">
        <f t="shared" si="97"/>
        <v>4000</v>
      </c>
      <c r="G2066" s="14">
        <f>Data_input!$F2066*IF(Data_input!$E2066&lt;3000,70%,60%)</f>
        <v>2400</v>
      </c>
      <c r="H2066" s="14">
        <f>Data_input!$F2066*10%</f>
        <v>400</v>
      </c>
      <c r="I2066" s="14">
        <f>Data_input!$F2066*10%</f>
        <v>400</v>
      </c>
      <c r="J2066" s="14">
        <f>SUM(Table1[[#This Row],[COGS]:[OPERATIONAL COST]])</f>
        <v>3200</v>
      </c>
      <c r="K2066" s="14">
        <f>Data_input!$F2066-Data_input!$G2066-Data_input!$H2066-Data_input!$I2066</f>
        <v>800</v>
      </c>
      <c r="L2066" s="15" t="s">
        <v>2946</v>
      </c>
      <c r="M2066" s="16" t="str">
        <f>TEXT(Table1[[#This Row],[DATE]],"mmm")</f>
        <v>Aug</v>
      </c>
      <c r="N2066" s="7">
        <f t="shared" si="98"/>
        <v>2022</v>
      </c>
      <c r="O2066" s="7">
        <f>IF(COUNTIF(B$4:$B2066,B2066)=1,1,0)</f>
        <v>1</v>
      </c>
      <c r="P2066" s="8" t="s">
        <v>2918</v>
      </c>
      <c r="Q2066" s="9"/>
    </row>
    <row r="2067" spans="1:17" x14ac:dyDescent="0.25">
      <c r="A2067" s="17">
        <v>44777</v>
      </c>
      <c r="B2067" s="11" t="s">
        <v>1724</v>
      </c>
      <c r="C2067" s="11" t="s">
        <v>2930</v>
      </c>
      <c r="D2067" s="7">
        <v>1</v>
      </c>
      <c r="E2067" s="12">
        <f t="shared" si="96"/>
        <v>4000</v>
      </c>
      <c r="F2067" s="13">
        <f t="shared" si="97"/>
        <v>4000</v>
      </c>
      <c r="G2067" s="14">
        <f>Data_input!$F2067*IF(Data_input!$E2067&lt;3000,70%,60%)</f>
        <v>2400</v>
      </c>
      <c r="H2067" s="14">
        <f>Data_input!$F2067*10%</f>
        <v>400</v>
      </c>
      <c r="I2067" s="14">
        <f>Data_input!$F2067*10%</f>
        <v>400</v>
      </c>
      <c r="J2067" s="14">
        <f>SUM(Table1[[#This Row],[COGS]:[OPERATIONAL COST]])</f>
        <v>3200</v>
      </c>
      <c r="K2067" s="14">
        <f>Data_input!$F2067-Data_input!$G2067-Data_input!$H2067-Data_input!$I2067</f>
        <v>800</v>
      </c>
      <c r="L2067" s="8" t="s">
        <v>2947</v>
      </c>
      <c r="M2067" s="16" t="str">
        <f>TEXT(Table1[[#This Row],[DATE]],"mmm")</f>
        <v>Aug</v>
      </c>
      <c r="N2067" s="7">
        <f t="shared" si="98"/>
        <v>2022</v>
      </c>
      <c r="O2067" s="7">
        <f>IF(COUNTIF(B$4:$B2067,B2067)=1,1,0)</f>
        <v>1</v>
      </c>
      <c r="P2067" s="8" t="s">
        <v>2919</v>
      </c>
      <c r="Q2067" s="9"/>
    </row>
    <row r="2068" spans="1:17" x14ac:dyDescent="0.25">
      <c r="A2068" s="17">
        <v>44778</v>
      </c>
      <c r="B2068" s="11" t="s">
        <v>1725</v>
      </c>
      <c r="C2068" s="11" t="s">
        <v>2930</v>
      </c>
      <c r="D2068" s="7">
        <v>1</v>
      </c>
      <c r="E2068" s="12">
        <f t="shared" si="96"/>
        <v>4000</v>
      </c>
      <c r="F2068" s="13">
        <f t="shared" si="97"/>
        <v>4000</v>
      </c>
      <c r="G2068" s="14">
        <f>Data_input!$F2068*IF(Data_input!$E2068&lt;3000,70%,60%)</f>
        <v>2400</v>
      </c>
      <c r="H2068" s="14">
        <f>Data_input!$F2068*10%</f>
        <v>400</v>
      </c>
      <c r="I2068" s="14">
        <f>Data_input!$F2068*10%</f>
        <v>400</v>
      </c>
      <c r="J2068" s="14">
        <f>SUM(Table1[[#This Row],[COGS]:[OPERATIONAL COST]])</f>
        <v>3200</v>
      </c>
      <c r="K2068" s="14">
        <f>Data_input!$F2068-Data_input!$G2068-Data_input!$H2068-Data_input!$I2068</f>
        <v>800</v>
      </c>
      <c r="L2068" s="15" t="s">
        <v>2945</v>
      </c>
      <c r="M2068" s="16" t="str">
        <f>TEXT(Table1[[#This Row],[DATE]],"mmm")</f>
        <v>Aug</v>
      </c>
      <c r="N2068" s="7">
        <f t="shared" si="98"/>
        <v>2022</v>
      </c>
      <c r="O2068" s="7">
        <f>IF(COUNTIF(B$4:$B2068,B2068)=1,1,0)</f>
        <v>1</v>
      </c>
      <c r="P2068" s="8" t="s">
        <v>2919</v>
      </c>
      <c r="Q2068" s="9"/>
    </row>
    <row r="2069" spans="1:17" x14ac:dyDescent="0.25">
      <c r="A2069" s="17">
        <v>44778</v>
      </c>
      <c r="B2069" s="11" t="s">
        <v>1726</v>
      </c>
      <c r="C2069" s="11" t="s">
        <v>2924</v>
      </c>
      <c r="D2069" s="7">
        <v>1</v>
      </c>
      <c r="E2069" s="12">
        <f t="shared" si="96"/>
        <v>3500</v>
      </c>
      <c r="F2069" s="13">
        <f t="shared" si="97"/>
        <v>3500</v>
      </c>
      <c r="G2069" s="14">
        <f>Data_input!$F2069*IF(Data_input!$E2069&lt;3000,70%,60%)</f>
        <v>2100</v>
      </c>
      <c r="H2069" s="14">
        <f>Data_input!$F2069*10%</f>
        <v>350</v>
      </c>
      <c r="I2069" s="14">
        <f>Data_input!$F2069*10%</f>
        <v>350</v>
      </c>
      <c r="J2069" s="14">
        <f>SUM(Table1[[#This Row],[COGS]:[OPERATIONAL COST]])</f>
        <v>2800</v>
      </c>
      <c r="K2069" s="14">
        <f>Data_input!$F2069-Data_input!$G2069-Data_input!$H2069-Data_input!$I2069</f>
        <v>700</v>
      </c>
      <c r="L2069" s="8" t="s">
        <v>2943</v>
      </c>
      <c r="M2069" s="16" t="str">
        <f>TEXT(Table1[[#This Row],[DATE]],"mmm")</f>
        <v>Aug</v>
      </c>
      <c r="N2069" s="7">
        <f t="shared" si="98"/>
        <v>2022</v>
      </c>
      <c r="O2069" s="7">
        <f>IF(COUNTIF(B$4:$B2069,B2069)=1,1,0)</f>
        <v>1</v>
      </c>
      <c r="P2069" s="8" t="s">
        <v>2919</v>
      </c>
      <c r="Q2069" s="9"/>
    </row>
    <row r="2070" spans="1:17" x14ac:dyDescent="0.25">
      <c r="A2070" s="17">
        <v>44778</v>
      </c>
      <c r="B2070" s="11" t="s">
        <v>1727</v>
      </c>
      <c r="C2070" s="11" t="s">
        <v>2925</v>
      </c>
      <c r="D2070" s="7">
        <v>3</v>
      </c>
      <c r="E2070" s="12">
        <f t="shared" si="96"/>
        <v>1200</v>
      </c>
      <c r="F2070" s="13">
        <f t="shared" si="97"/>
        <v>3600</v>
      </c>
      <c r="G2070" s="14">
        <f>Data_input!$F2070*IF(Data_input!$E2070&lt;3000,70%,60%)</f>
        <v>2520</v>
      </c>
      <c r="H2070" s="14">
        <f>Data_input!$F2070*10%</f>
        <v>360</v>
      </c>
      <c r="I2070" s="14">
        <f>Data_input!$F2070*10%</f>
        <v>360</v>
      </c>
      <c r="J2070" s="14">
        <f>SUM(Table1[[#This Row],[COGS]:[OPERATIONAL COST]])</f>
        <v>3240</v>
      </c>
      <c r="K2070" s="14">
        <f>Data_input!$F2070-Data_input!$G2070-Data_input!$H2070-Data_input!$I2070</f>
        <v>360</v>
      </c>
      <c r="L2070" s="15" t="s">
        <v>2948</v>
      </c>
      <c r="M2070" s="16" t="str">
        <f>TEXT(Table1[[#This Row],[DATE]],"mmm")</f>
        <v>Aug</v>
      </c>
      <c r="N2070" s="7">
        <f t="shared" si="98"/>
        <v>2022</v>
      </c>
      <c r="O2070" s="7">
        <f>IF(COUNTIF(B$4:$B2070,B2070)=1,1,0)</f>
        <v>1</v>
      </c>
      <c r="P2070" s="8" t="s">
        <v>2919</v>
      </c>
      <c r="Q2070" s="9"/>
    </row>
    <row r="2071" spans="1:17" x14ac:dyDescent="0.25">
      <c r="A2071" s="17">
        <v>44778</v>
      </c>
      <c r="B2071" s="11" t="s">
        <v>1728</v>
      </c>
      <c r="C2071" s="11" t="s">
        <v>2926</v>
      </c>
      <c r="D2071" s="7">
        <v>50</v>
      </c>
      <c r="E2071" s="12">
        <f t="shared" si="96"/>
        <v>450</v>
      </c>
      <c r="F2071" s="13">
        <f t="shared" si="97"/>
        <v>22500</v>
      </c>
      <c r="G2071" s="14">
        <f>Data_input!$F2071*IF(Data_input!$E2071&lt;3000,70%,60%)</f>
        <v>15749.999999999998</v>
      </c>
      <c r="H2071" s="14">
        <f>Data_input!$F2071*10%</f>
        <v>2250</v>
      </c>
      <c r="I2071" s="14">
        <f>Data_input!$F2071*10%</f>
        <v>2250</v>
      </c>
      <c r="J2071" s="14">
        <f>SUM(Table1[[#This Row],[COGS]:[OPERATIONAL COST]])</f>
        <v>20250</v>
      </c>
      <c r="K2071" s="14">
        <f>Data_input!$F2071-Data_input!$G2071-Data_input!$H2071-Data_input!$I2071</f>
        <v>2250.0000000000018</v>
      </c>
      <c r="L2071" s="8" t="s">
        <v>2944</v>
      </c>
      <c r="M2071" s="16" t="str">
        <f>TEXT(Table1[[#This Row],[DATE]],"mmm")</f>
        <v>Aug</v>
      </c>
      <c r="N2071" s="7">
        <f t="shared" si="98"/>
        <v>2022</v>
      </c>
      <c r="O2071" s="7">
        <f>IF(COUNTIF(B$4:$B2071,B2071)=1,1,0)</f>
        <v>1</v>
      </c>
      <c r="P2071" s="8" t="s">
        <v>2919</v>
      </c>
      <c r="Q2071" s="9"/>
    </row>
    <row r="2072" spans="1:17" x14ac:dyDescent="0.25">
      <c r="A2072" s="17">
        <v>44778</v>
      </c>
      <c r="B2072" s="11" t="s">
        <v>1729</v>
      </c>
      <c r="C2072" s="11" t="s">
        <v>2927</v>
      </c>
      <c r="D2072" s="7">
        <v>1</v>
      </c>
      <c r="E2072" s="12">
        <f t="shared" si="96"/>
        <v>500</v>
      </c>
      <c r="F2072" s="13">
        <f t="shared" si="97"/>
        <v>500</v>
      </c>
      <c r="G2072" s="14">
        <f>Data_input!$F2072*IF(Data_input!$E2072&lt;3000,70%,60%)</f>
        <v>350</v>
      </c>
      <c r="H2072" s="14">
        <f>Data_input!$F2072*10%</f>
        <v>50</v>
      </c>
      <c r="I2072" s="14">
        <f>Data_input!$F2072*10%</f>
        <v>50</v>
      </c>
      <c r="J2072" s="14">
        <f>SUM(Table1[[#This Row],[COGS]:[OPERATIONAL COST]])</f>
        <v>450</v>
      </c>
      <c r="K2072" s="14">
        <f>Data_input!$F2072-Data_input!$G2072-Data_input!$H2072-Data_input!$I2072</f>
        <v>50</v>
      </c>
      <c r="L2072" s="15" t="s">
        <v>2946</v>
      </c>
      <c r="M2072" s="16" t="str">
        <f>TEXT(Table1[[#This Row],[DATE]],"mmm")</f>
        <v>Aug</v>
      </c>
      <c r="N2072" s="7">
        <f t="shared" si="98"/>
        <v>2022</v>
      </c>
      <c r="O2072" s="7">
        <f>IF(COUNTIF(B$4:$B2072,B2072)=1,1,0)</f>
        <v>1</v>
      </c>
      <c r="P2072" s="8" t="s">
        <v>2919</v>
      </c>
      <c r="Q2072" s="9"/>
    </row>
    <row r="2073" spans="1:17" x14ac:dyDescent="0.25">
      <c r="A2073" s="17">
        <v>44778</v>
      </c>
      <c r="B2073" s="11" t="s">
        <v>1730</v>
      </c>
      <c r="C2073" s="11" t="s">
        <v>2928</v>
      </c>
      <c r="D2073" s="7">
        <v>4</v>
      </c>
      <c r="E2073" s="12">
        <f t="shared" si="96"/>
        <v>1000</v>
      </c>
      <c r="F2073" s="13">
        <f t="shared" si="97"/>
        <v>4000</v>
      </c>
      <c r="G2073" s="14">
        <f>Data_input!$F2073*IF(Data_input!$E2073&lt;3000,70%,60%)</f>
        <v>2800</v>
      </c>
      <c r="H2073" s="14">
        <f>Data_input!$F2073*10%</f>
        <v>400</v>
      </c>
      <c r="I2073" s="14">
        <f>Data_input!$F2073*10%</f>
        <v>400</v>
      </c>
      <c r="J2073" s="14">
        <f>SUM(Table1[[#This Row],[COGS]:[OPERATIONAL COST]])</f>
        <v>3600</v>
      </c>
      <c r="K2073" s="14">
        <f>Data_input!$F2073-Data_input!$G2073-Data_input!$H2073-Data_input!$I2073</f>
        <v>400</v>
      </c>
      <c r="L2073" s="8" t="s">
        <v>2947</v>
      </c>
      <c r="M2073" s="16" t="str">
        <f>TEXT(Table1[[#This Row],[DATE]],"mmm")</f>
        <v>Aug</v>
      </c>
      <c r="N2073" s="7">
        <f t="shared" si="98"/>
        <v>2022</v>
      </c>
      <c r="O2073" s="7">
        <f>IF(COUNTIF(B$4:$B2073,B2073)=1,1,0)</f>
        <v>1</v>
      </c>
      <c r="P2073" s="8" t="s">
        <v>2919</v>
      </c>
      <c r="Q2073" s="9"/>
    </row>
    <row r="2074" spans="1:17" x14ac:dyDescent="0.25">
      <c r="A2074" s="17">
        <v>44778</v>
      </c>
      <c r="B2074" s="11" t="s">
        <v>1731</v>
      </c>
      <c r="C2074" s="11" t="s">
        <v>2928</v>
      </c>
      <c r="D2074" s="7">
        <v>1</v>
      </c>
      <c r="E2074" s="12">
        <f t="shared" si="96"/>
        <v>1000</v>
      </c>
      <c r="F2074" s="13">
        <f t="shared" si="97"/>
        <v>1000</v>
      </c>
      <c r="G2074" s="14">
        <f>Data_input!$F2074*IF(Data_input!$E2074&lt;3000,70%,60%)</f>
        <v>700</v>
      </c>
      <c r="H2074" s="14">
        <f>Data_input!$F2074*10%</f>
        <v>100</v>
      </c>
      <c r="I2074" s="14">
        <f>Data_input!$F2074*10%</f>
        <v>100</v>
      </c>
      <c r="J2074" s="14">
        <f>SUM(Table1[[#This Row],[COGS]:[OPERATIONAL COST]])</f>
        <v>900</v>
      </c>
      <c r="K2074" s="14">
        <f>Data_input!$F2074-Data_input!$G2074-Data_input!$H2074-Data_input!$I2074</f>
        <v>100</v>
      </c>
      <c r="L2074" s="15" t="s">
        <v>2948</v>
      </c>
      <c r="M2074" s="16" t="str">
        <f>TEXT(Table1[[#This Row],[DATE]],"mmm")</f>
        <v>Aug</v>
      </c>
      <c r="N2074" s="7">
        <f t="shared" si="98"/>
        <v>2022</v>
      </c>
      <c r="O2074" s="7">
        <f>IF(COUNTIF(B$4:$B2074,B2074)=1,1,0)</f>
        <v>1</v>
      </c>
      <c r="P2074" s="8" t="s">
        <v>2919</v>
      </c>
      <c r="Q2074" s="9"/>
    </row>
    <row r="2075" spans="1:17" x14ac:dyDescent="0.25">
      <c r="A2075" s="17">
        <v>44778</v>
      </c>
      <c r="B2075" s="11" t="s">
        <v>1732</v>
      </c>
      <c r="C2075" s="11" t="s">
        <v>2930</v>
      </c>
      <c r="D2075" s="7">
        <v>1</v>
      </c>
      <c r="E2075" s="12">
        <f t="shared" si="96"/>
        <v>4000</v>
      </c>
      <c r="F2075" s="13">
        <f t="shared" si="97"/>
        <v>4000</v>
      </c>
      <c r="G2075" s="14">
        <f>Data_input!$F2075*IF(Data_input!$E2075&lt;3000,70%,60%)</f>
        <v>2400</v>
      </c>
      <c r="H2075" s="14">
        <f>Data_input!$F2075*10%</f>
        <v>400</v>
      </c>
      <c r="I2075" s="14">
        <f>Data_input!$F2075*10%</f>
        <v>400</v>
      </c>
      <c r="J2075" s="14">
        <f>SUM(Table1[[#This Row],[COGS]:[OPERATIONAL COST]])</f>
        <v>3200</v>
      </c>
      <c r="K2075" s="14">
        <f>Data_input!$F2075-Data_input!$G2075-Data_input!$H2075-Data_input!$I2075</f>
        <v>800</v>
      </c>
      <c r="L2075" s="8" t="s">
        <v>2944</v>
      </c>
      <c r="M2075" s="16" t="str">
        <f>TEXT(Table1[[#This Row],[DATE]],"mmm")</f>
        <v>Aug</v>
      </c>
      <c r="N2075" s="7">
        <f t="shared" si="98"/>
        <v>2022</v>
      </c>
      <c r="O2075" s="7">
        <f>IF(COUNTIF(B$4:$B2075,B2075)=1,1,0)</f>
        <v>1</v>
      </c>
      <c r="P2075" s="8" t="s">
        <v>2919</v>
      </c>
      <c r="Q2075" s="9"/>
    </row>
    <row r="2076" spans="1:17" x14ac:dyDescent="0.25">
      <c r="A2076" s="17">
        <v>44778</v>
      </c>
      <c r="B2076" s="11" t="s">
        <v>1732</v>
      </c>
      <c r="C2076" s="11" t="s">
        <v>2920</v>
      </c>
      <c r="D2076" s="7">
        <v>1</v>
      </c>
      <c r="E2076" s="12">
        <f t="shared" si="96"/>
        <v>1000</v>
      </c>
      <c r="F2076" s="13">
        <f t="shared" si="97"/>
        <v>1000</v>
      </c>
      <c r="G2076" s="14">
        <f>Data_input!$F2076*IF(Data_input!$E2076&lt;3000,70%,60%)</f>
        <v>700</v>
      </c>
      <c r="H2076" s="14">
        <f>Data_input!$F2076*10%</f>
        <v>100</v>
      </c>
      <c r="I2076" s="14">
        <f>Data_input!$F2076*10%</f>
        <v>100</v>
      </c>
      <c r="J2076" s="14">
        <f>SUM(Table1[[#This Row],[COGS]:[OPERATIONAL COST]])</f>
        <v>900</v>
      </c>
      <c r="K2076" s="14">
        <f>Data_input!$F2076-Data_input!$G2076-Data_input!$H2076-Data_input!$I2076</f>
        <v>100</v>
      </c>
      <c r="L2076" s="15" t="s">
        <v>2944</v>
      </c>
      <c r="M2076" s="16" t="str">
        <f>TEXT(Table1[[#This Row],[DATE]],"mmm")</f>
        <v>Aug</v>
      </c>
      <c r="N2076" s="7">
        <f t="shared" si="98"/>
        <v>2022</v>
      </c>
      <c r="O2076" s="7">
        <f>IF(COUNTIF(B$4:$B2076,B2076)=1,1,0)</f>
        <v>0</v>
      </c>
      <c r="P2076" s="8" t="s">
        <v>2919</v>
      </c>
      <c r="Q2076" s="9"/>
    </row>
    <row r="2077" spans="1:17" x14ac:dyDescent="0.25">
      <c r="A2077" s="17">
        <v>44778</v>
      </c>
      <c r="B2077" s="11" t="s">
        <v>1732</v>
      </c>
      <c r="C2077" s="11" t="s">
        <v>2923</v>
      </c>
      <c r="D2077" s="7">
        <v>2</v>
      </c>
      <c r="E2077" s="12">
        <f t="shared" si="96"/>
        <v>2500</v>
      </c>
      <c r="F2077" s="13">
        <f t="shared" si="97"/>
        <v>5000</v>
      </c>
      <c r="G2077" s="14">
        <f>Data_input!$F2077*IF(Data_input!$E2077&lt;3000,70%,60%)</f>
        <v>3500</v>
      </c>
      <c r="H2077" s="14">
        <f>Data_input!$F2077*10%</f>
        <v>500</v>
      </c>
      <c r="I2077" s="14">
        <f>Data_input!$F2077*10%</f>
        <v>500</v>
      </c>
      <c r="J2077" s="14">
        <f>SUM(Table1[[#This Row],[COGS]:[OPERATIONAL COST]])</f>
        <v>4500</v>
      </c>
      <c r="K2077" s="14">
        <f>Data_input!$F2077-Data_input!$G2077-Data_input!$H2077-Data_input!$I2077</f>
        <v>500</v>
      </c>
      <c r="L2077" s="8" t="s">
        <v>2944</v>
      </c>
      <c r="M2077" s="16" t="str">
        <f>TEXT(Table1[[#This Row],[DATE]],"mmm")</f>
        <v>Aug</v>
      </c>
      <c r="N2077" s="7">
        <f t="shared" si="98"/>
        <v>2022</v>
      </c>
      <c r="O2077" s="7">
        <f>IF(COUNTIF(B$4:$B2077,B2077)=1,1,0)</f>
        <v>0</v>
      </c>
      <c r="P2077" s="8" t="s">
        <v>2919</v>
      </c>
      <c r="Q2077" s="9"/>
    </row>
    <row r="2078" spans="1:17" x14ac:dyDescent="0.25">
      <c r="A2078" s="17">
        <v>44778</v>
      </c>
      <c r="B2078" s="11" t="s">
        <v>1732</v>
      </c>
      <c r="C2078" s="11" t="s">
        <v>2920</v>
      </c>
      <c r="D2078" s="7">
        <v>1</v>
      </c>
      <c r="E2078" s="12">
        <f t="shared" si="96"/>
        <v>1000</v>
      </c>
      <c r="F2078" s="13">
        <f t="shared" si="97"/>
        <v>1000</v>
      </c>
      <c r="G2078" s="14">
        <f>Data_input!$F2078*IF(Data_input!$E2078&lt;3000,70%,60%)</f>
        <v>700</v>
      </c>
      <c r="H2078" s="14">
        <f>Data_input!$F2078*10%</f>
        <v>100</v>
      </c>
      <c r="I2078" s="14">
        <f>Data_input!$F2078*10%</f>
        <v>100</v>
      </c>
      <c r="J2078" s="14">
        <f>SUM(Table1[[#This Row],[COGS]:[OPERATIONAL COST]])</f>
        <v>900</v>
      </c>
      <c r="K2078" s="14">
        <f>Data_input!$F2078-Data_input!$G2078-Data_input!$H2078-Data_input!$I2078</f>
        <v>100</v>
      </c>
      <c r="L2078" s="15" t="s">
        <v>2944</v>
      </c>
      <c r="M2078" s="16" t="str">
        <f>TEXT(Table1[[#This Row],[DATE]],"mmm")</f>
        <v>Aug</v>
      </c>
      <c r="N2078" s="7">
        <f t="shared" si="98"/>
        <v>2022</v>
      </c>
      <c r="O2078" s="7">
        <f>IF(COUNTIF(B$4:$B2078,B2078)=1,1,0)</f>
        <v>0</v>
      </c>
      <c r="P2078" s="8" t="s">
        <v>2919</v>
      </c>
      <c r="Q2078" s="9"/>
    </row>
    <row r="2079" spans="1:17" x14ac:dyDescent="0.25">
      <c r="A2079" s="17">
        <v>44778</v>
      </c>
      <c r="B2079" s="11" t="s">
        <v>1732</v>
      </c>
      <c r="C2079" s="11" t="s">
        <v>2923</v>
      </c>
      <c r="D2079" s="7">
        <v>3</v>
      </c>
      <c r="E2079" s="12">
        <f t="shared" si="96"/>
        <v>2500</v>
      </c>
      <c r="F2079" s="13">
        <f t="shared" si="97"/>
        <v>7500</v>
      </c>
      <c r="G2079" s="14">
        <f>Data_input!$F2079*IF(Data_input!$E2079&lt;3000,70%,60%)</f>
        <v>5250</v>
      </c>
      <c r="H2079" s="14">
        <f>Data_input!$F2079*10%</f>
        <v>750</v>
      </c>
      <c r="I2079" s="14">
        <f>Data_input!$F2079*10%</f>
        <v>750</v>
      </c>
      <c r="J2079" s="14">
        <f>SUM(Table1[[#This Row],[COGS]:[OPERATIONAL COST]])</f>
        <v>6750</v>
      </c>
      <c r="K2079" s="14">
        <f>Data_input!$F2079-Data_input!$G2079-Data_input!$H2079-Data_input!$I2079</f>
        <v>750</v>
      </c>
      <c r="L2079" s="8" t="s">
        <v>2944</v>
      </c>
      <c r="M2079" s="16" t="str">
        <f>TEXT(Table1[[#This Row],[DATE]],"mmm")</f>
        <v>Aug</v>
      </c>
      <c r="N2079" s="7">
        <f t="shared" si="98"/>
        <v>2022</v>
      </c>
      <c r="O2079" s="7">
        <f>IF(COUNTIF(B$4:$B2079,B2079)=1,1,0)</f>
        <v>0</v>
      </c>
      <c r="P2079" s="8" t="s">
        <v>2919</v>
      </c>
      <c r="Q2079" s="9"/>
    </row>
    <row r="2080" spans="1:17" x14ac:dyDescent="0.25">
      <c r="A2080" s="17">
        <v>44778</v>
      </c>
      <c r="B2080" s="11" t="s">
        <v>1733</v>
      </c>
      <c r="C2080" s="11" t="s">
        <v>2930</v>
      </c>
      <c r="D2080" s="7">
        <v>1</v>
      </c>
      <c r="E2080" s="12">
        <f t="shared" si="96"/>
        <v>4000</v>
      </c>
      <c r="F2080" s="13">
        <f t="shared" si="97"/>
        <v>4000</v>
      </c>
      <c r="G2080" s="14">
        <f>Data_input!$F2080*IF(Data_input!$E2080&lt;3000,70%,60%)</f>
        <v>2400</v>
      </c>
      <c r="H2080" s="14">
        <f>Data_input!$F2080*10%</f>
        <v>400</v>
      </c>
      <c r="I2080" s="14">
        <f>Data_input!$F2080*10%</f>
        <v>400</v>
      </c>
      <c r="J2080" s="14">
        <f>SUM(Table1[[#This Row],[COGS]:[OPERATIONAL COST]])</f>
        <v>3200</v>
      </c>
      <c r="K2080" s="14">
        <f>Data_input!$F2080-Data_input!$G2080-Data_input!$H2080-Data_input!$I2080</f>
        <v>800</v>
      </c>
      <c r="L2080" s="15" t="s">
        <v>2948</v>
      </c>
      <c r="M2080" s="16" t="str">
        <f>TEXT(Table1[[#This Row],[DATE]],"mmm")</f>
        <v>Aug</v>
      </c>
      <c r="N2080" s="7">
        <f t="shared" si="98"/>
        <v>2022</v>
      </c>
      <c r="O2080" s="7">
        <f>IF(COUNTIF(B$4:$B2080,B2080)=1,1,0)</f>
        <v>1</v>
      </c>
      <c r="P2080" s="8" t="s">
        <v>2919</v>
      </c>
      <c r="Q2080" s="9"/>
    </row>
    <row r="2081" spans="1:17" x14ac:dyDescent="0.25">
      <c r="A2081" s="17">
        <v>44778</v>
      </c>
      <c r="B2081" s="11" t="s">
        <v>1734</v>
      </c>
      <c r="C2081" s="11" t="s">
        <v>2924</v>
      </c>
      <c r="D2081" s="7">
        <v>2</v>
      </c>
      <c r="E2081" s="12">
        <f t="shared" si="96"/>
        <v>3500</v>
      </c>
      <c r="F2081" s="13">
        <f t="shared" si="97"/>
        <v>7000</v>
      </c>
      <c r="G2081" s="14">
        <f>Data_input!$F2081*IF(Data_input!$E2081&lt;3000,70%,60%)</f>
        <v>4200</v>
      </c>
      <c r="H2081" s="14">
        <f>Data_input!$F2081*10%</f>
        <v>700</v>
      </c>
      <c r="I2081" s="14">
        <f>Data_input!$F2081*10%</f>
        <v>700</v>
      </c>
      <c r="J2081" s="14">
        <f>SUM(Table1[[#This Row],[COGS]:[OPERATIONAL COST]])</f>
        <v>5600</v>
      </c>
      <c r="K2081" s="14">
        <f>Data_input!$F2081-Data_input!$G2081-Data_input!$H2081-Data_input!$I2081</f>
        <v>1400</v>
      </c>
      <c r="L2081" s="8" t="s">
        <v>2944</v>
      </c>
      <c r="M2081" s="16" t="str">
        <f>TEXT(Table1[[#This Row],[DATE]],"mmm")</f>
        <v>Aug</v>
      </c>
      <c r="N2081" s="7">
        <f t="shared" si="98"/>
        <v>2022</v>
      </c>
      <c r="O2081" s="7">
        <f>IF(COUNTIF(B$4:$B2081,B2081)=1,1,0)</f>
        <v>1</v>
      </c>
      <c r="P2081" s="8" t="s">
        <v>2919</v>
      </c>
      <c r="Q2081" s="9"/>
    </row>
    <row r="2082" spans="1:17" x14ac:dyDescent="0.25">
      <c r="A2082" s="17">
        <v>44778</v>
      </c>
      <c r="B2082" s="11" t="s">
        <v>1734</v>
      </c>
      <c r="C2082" s="11" t="s">
        <v>2925</v>
      </c>
      <c r="D2082" s="7">
        <v>4</v>
      </c>
      <c r="E2082" s="12">
        <f t="shared" si="96"/>
        <v>1200</v>
      </c>
      <c r="F2082" s="13">
        <f t="shared" si="97"/>
        <v>4800</v>
      </c>
      <c r="G2082" s="14">
        <f>Data_input!$F2082*IF(Data_input!$E2082&lt;3000,70%,60%)</f>
        <v>3360</v>
      </c>
      <c r="H2082" s="14">
        <f>Data_input!$F2082*10%</f>
        <v>480</v>
      </c>
      <c r="I2082" s="14">
        <f>Data_input!$F2082*10%</f>
        <v>480</v>
      </c>
      <c r="J2082" s="14">
        <f>SUM(Table1[[#This Row],[COGS]:[OPERATIONAL COST]])</f>
        <v>4320</v>
      </c>
      <c r="K2082" s="14">
        <f>Data_input!$F2082-Data_input!$G2082-Data_input!$H2082-Data_input!$I2082</f>
        <v>480</v>
      </c>
      <c r="L2082" s="15" t="s">
        <v>2944</v>
      </c>
      <c r="M2082" s="16" t="str">
        <f>TEXT(Table1[[#This Row],[DATE]],"mmm")</f>
        <v>Aug</v>
      </c>
      <c r="N2082" s="7">
        <f t="shared" si="98"/>
        <v>2022</v>
      </c>
      <c r="O2082" s="7">
        <f>IF(COUNTIF(B$4:$B2082,B2082)=1,1,0)</f>
        <v>0</v>
      </c>
      <c r="P2082" s="8" t="s">
        <v>2919</v>
      </c>
      <c r="Q2082" s="9"/>
    </row>
    <row r="2083" spans="1:17" x14ac:dyDescent="0.25">
      <c r="A2083" s="17">
        <v>44779</v>
      </c>
      <c r="B2083" s="11" t="s">
        <v>1734</v>
      </c>
      <c r="C2083" s="11" t="s">
        <v>2926</v>
      </c>
      <c r="D2083" s="7">
        <v>3</v>
      </c>
      <c r="E2083" s="12">
        <f t="shared" si="96"/>
        <v>450</v>
      </c>
      <c r="F2083" s="13">
        <f t="shared" si="97"/>
        <v>1350</v>
      </c>
      <c r="G2083" s="14">
        <f>Data_input!$F2083*IF(Data_input!$E2083&lt;3000,70%,60%)</f>
        <v>944.99999999999989</v>
      </c>
      <c r="H2083" s="14">
        <f>Data_input!$F2083*10%</f>
        <v>135</v>
      </c>
      <c r="I2083" s="14">
        <f>Data_input!$F2083*10%</f>
        <v>135</v>
      </c>
      <c r="J2083" s="14">
        <f>SUM(Table1[[#This Row],[COGS]:[OPERATIONAL COST]])</f>
        <v>1215</v>
      </c>
      <c r="K2083" s="14">
        <f>Data_input!$F2083-Data_input!$G2083-Data_input!$H2083-Data_input!$I2083</f>
        <v>135.00000000000011</v>
      </c>
      <c r="L2083" s="8" t="s">
        <v>2944</v>
      </c>
      <c r="M2083" s="16" t="str">
        <f>TEXT(Table1[[#This Row],[DATE]],"mmm")</f>
        <v>Aug</v>
      </c>
      <c r="N2083" s="7">
        <f t="shared" si="98"/>
        <v>2022</v>
      </c>
      <c r="O2083" s="7">
        <f>IF(COUNTIF(B$4:$B2083,B2083)=1,1,0)</f>
        <v>0</v>
      </c>
      <c r="P2083" s="8" t="s">
        <v>2919</v>
      </c>
      <c r="Q2083" s="9"/>
    </row>
    <row r="2084" spans="1:17" x14ac:dyDescent="0.25">
      <c r="A2084" s="17">
        <v>44779</v>
      </c>
      <c r="B2084" s="11" t="s">
        <v>1734</v>
      </c>
      <c r="C2084" s="11" t="s">
        <v>2920</v>
      </c>
      <c r="D2084" s="7">
        <v>1</v>
      </c>
      <c r="E2084" s="12">
        <f t="shared" si="96"/>
        <v>1000</v>
      </c>
      <c r="F2084" s="13">
        <f t="shared" si="97"/>
        <v>1000</v>
      </c>
      <c r="G2084" s="14">
        <f>Data_input!$F2084*IF(Data_input!$E2084&lt;3000,70%,60%)</f>
        <v>700</v>
      </c>
      <c r="H2084" s="14">
        <f>Data_input!$F2084*10%</f>
        <v>100</v>
      </c>
      <c r="I2084" s="14">
        <f>Data_input!$F2084*10%</f>
        <v>100</v>
      </c>
      <c r="J2084" s="14">
        <f>SUM(Table1[[#This Row],[COGS]:[OPERATIONAL COST]])</f>
        <v>900</v>
      </c>
      <c r="K2084" s="14">
        <f>Data_input!$F2084-Data_input!$G2084-Data_input!$H2084-Data_input!$I2084</f>
        <v>100</v>
      </c>
      <c r="L2084" s="15" t="s">
        <v>2944</v>
      </c>
      <c r="M2084" s="16" t="str">
        <f>TEXT(Table1[[#This Row],[DATE]],"mmm")</f>
        <v>Aug</v>
      </c>
      <c r="N2084" s="7">
        <f t="shared" si="98"/>
        <v>2022</v>
      </c>
      <c r="O2084" s="7">
        <f>IF(COUNTIF(B$4:$B2084,B2084)=1,1,0)</f>
        <v>0</v>
      </c>
      <c r="P2084" s="8" t="s">
        <v>2919</v>
      </c>
      <c r="Q2084" s="9"/>
    </row>
    <row r="2085" spans="1:17" x14ac:dyDescent="0.25">
      <c r="A2085" s="17">
        <v>44779</v>
      </c>
      <c r="B2085" s="11" t="s">
        <v>1735</v>
      </c>
      <c r="C2085" s="11" t="s">
        <v>2930</v>
      </c>
      <c r="D2085" s="7">
        <v>1</v>
      </c>
      <c r="E2085" s="12">
        <f t="shared" si="96"/>
        <v>4000</v>
      </c>
      <c r="F2085" s="13">
        <f t="shared" si="97"/>
        <v>4000</v>
      </c>
      <c r="G2085" s="14">
        <f>Data_input!$F2085*IF(Data_input!$E2085&lt;3000,70%,60%)</f>
        <v>2400</v>
      </c>
      <c r="H2085" s="14">
        <f>Data_input!$F2085*10%</f>
        <v>400</v>
      </c>
      <c r="I2085" s="14">
        <f>Data_input!$F2085*10%</f>
        <v>400</v>
      </c>
      <c r="J2085" s="14">
        <f>SUM(Table1[[#This Row],[COGS]:[OPERATIONAL COST]])</f>
        <v>3200</v>
      </c>
      <c r="K2085" s="14">
        <f>Data_input!$F2085-Data_input!$G2085-Data_input!$H2085-Data_input!$I2085</f>
        <v>800</v>
      </c>
      <c r="L2085" s="8" t="s">
        <v>2944</v>
      </c>
      <c r="M2085" s="16" t="str">
        <f>TEXT(Table1[[#This Row],[DATE]],"mmm")</f>
        <v>Aug</v>
      </c>
      <c r="N2085" s="7">
        <f t="shared" si="98"/>
        <v>2022</v>
      </c>
      <c r="O2085" s="7">
        <f>IF(COUNTIF(B$4:$B2085,B2085)=1,1,0)</f>
        <v>1</v>
      </c>
      <c r="P2085" s="8" t="s">
        <v>2919</v>
      </c>
      <c r="Q2085" s="9"/>
    </row>
    <row r="2086" spans="1:17" x14ac:dyDescent="0.25">
      <c r="A2086" s="17">
        <v>44779</v>
      </c>
      <c r="B2086" s="11" t="s">
        <v>1736</v>
      </c>
      <c r="C2086" s="11" t="s">
        <v>2923</v>
      </c>
      <c r="D2086" s="7">
        <v>4</v>
      </c>
      <c r="E2086" s="12">
        <f t="shared" si="96"/>
        <v>2500</v>
      </c>
      <c r="F2086" s="13">
        <f t="shared" si="97"/>
        <v>10000</v>
      </c>
      <c r="G2086" s="14">
        <f>Data_input!$F2086*IF(Data_input!$E2086&lt;3000,70%,60%)</f>
        <v>7000</v>
      </c>
      <c r="H2086" s="14">
        <f>Data_input!$F2086*10%</f>
        <v>1000</v>
      </c>
      <c r="I2086" s="14">
        <f>Data_input!$F2086*10%</f>
        <v>1000</v>
      </c>
      <c r="J2086" s="14">
        <f>SUM(Table1[[#This Row],[COGS]:[OPERATIONAL COST]])</f>
        <v>9000</v>
      </c>
      <c r="K2086" s="14">
        <f>Data_input!$F2086-Data_input!$G2086-Data_input!$H2086-Data_input!$I2086</f>
        <v>1000</v>
      </c>
      <c r="L2086" s="15" t="s">
        <v>2948</v>
      </c>
      <c r="M2086" s="16" t="str">
        <f>TEXT(Table1[[#This Row],[DATE]],"mmm")</f>
        <v>Aug</v>
      </c>
      <c r="N2086" s="7">
        <f t="shared" si="98"/>
        <v>2022</v>
      </c>
      <c r="O2086" s="7">
        <f>IF(COUNTIF(B$4:$B2086,B2086)=1,1,0)</f>
        <v>1</v>
      </c>
      <c r="P2086" s="8" t="s">
        <v>2919</v>
      </c>
      <c r="Q2086" s="9"/>
    </row>
    <row r="2087" spans="1:17" x14ac:dyDescent="0.25">
      <c r="A2087" s="17">
        <v>44779</v>
      </c>
      <c r="B2087" s="11" t="s">
        <v>1737</v>
      </c>
      <c r="C2087" s="11" t="s">
        <v>2924</v>
      </c>
      <c r="D2087" s="7">
        <v>5</v>
      </c>
      <c r="E2087" s="12">
        <f t="shared" si="96"/>
        <v>3500</v>
      </c>
      <c r="F2087" s="13">
        <f t="shared" si="97"/>
        <v>17500</v>
      </c>
      <c r="G2087" s="14">
        <f>Data_input!$F2087*IF(Data_input!$E2087&lt;3000,70%,60%)</f>
        <v>10500</v>
      </c>
      <c r="H2087" s="14">
        <f>Data_input!$F2087*10%</f>
        <v>1750</v>
      </c>
      <c r="I2087" s="14">
        <f>Data_input!$F2087*10%</f>
        <v>1750</v>
      </c>
      <c r="J2087" s="14">
        <f>SUM(Table1[[#This Row],[COGS]:[OPERATIONAL COST]])</f>
        <v>14000</v>
      </c>
      <c r="K2087" s="14">
        <f>Data_input!$F2087-Data_input!$G2087-Data_input!$H2087-Data_input!$I2087</f>
        <v>3500</v>
      </c>
      <c r="L2087" s="8" t="s">
        <v>2944</v>
      </c>
      <c r="M2087" s="16" t="str">
        <f>TEXT(Table1[[#This Row],[DATE]],"mmm")</f>
        <v>Aug</v>
      </c>
      <c r="N2087" s="7">
        <f t="shared" si="98"/>
        <v>2022</v>
      </c>
      <c r="O2087" s="7">
        <f>IF(COUNTIF(B$4:$B2087,B2087)=1,1,0)</f>
        <v>1</v>
      </c>
      <c r="P2087" s="8" t="s">
        <v>2918</v>
      </c>
      <c r="Q2087" s="9"/>
    </row>
    <row r="2088" spans="1:17" x14ac:dyDescent="0.25">
      <c r="A2088" s="17">
        <v>44779</v>
      </c>
      <c r="B2088" s="11" t="s">
        <v>1738</v>
      </c>
      <c r="C2088" s="11" t="s">
        <v>2928</v>
      </c>
      <c r="D2088" s="7">
        <v>8</v>
      </c>
      <c r="E2088" s="12">
        <f t="shared" si="96"/>
        <v>1000</v>
      </c>
      <c r="F2088" s="13">
        <f t="shared" si="97"/>
        <v>8000</v>
      </c>
      <c r="G2088" s="14">
        <f>Data_input!$F2088*IF(Data_input!$E2088&lt;3000,70%,60%)</f>
        <v>5600</v>
      </c>
      <c r="H2088" s="14">
        <f>Data_input!$F2088*10%</f>
        <v>800</v>
      </c>
      <c r="I2088" s="14">
        <f>Data_input!$F2088*10%</f>
        <v>800</v>
      </c>
      <c r="J2088" s="14">
        <f>SUM(Table1[[#This Row],[COGS]:[OPERATIONAL COST]])</f>
        <v>7200</v>
      </c>
      <c r="K2088" s="14">
        <f>Data_input!$F2088-Data_input!$G2088-Data_input!$H2088-Data_input!$I2088</f>
        <v>800</v>
      </c>
      <c r="L2088" s="15" t="s">
        <v>2946</v>
      </c>
      <c r="M2088" s="16" t="str">
        <f>TEXT(Table1[[#This Row],[DATE]],"mmm")</f>
        <v>Aug</v>
      </c>
      <c r="N2088" s="7">
        <f t="shared" si="98"/>
        <v>2022</v>
      </c>
      <c r="O2088" s="7">
        <f>IF(COUNTIF(B$4:$B2088,B2088)=1,1,0)</f>
        <v>1</v>
      </c>
      <c r="P2088" s="8" t="s">
        <v>2919</v>
      </c>
      <c r="Q2088" s="9"/>
    </row>
    <row r="2089" spans="1:17" x14ac:dyDescent="0.25">
      <c r="A2089" s="17">
        <v>44779</v>
      </c>
      <c r="B2089" s="11" t="s">
        <v>1739</v>
      </c>
      <c r="C2089" s="11" t="s">
        <v>2926</v>
      </c>
      <c r="D2089" s="7">
        <v>2</v>
      </c>
      <c r="E2089" s="12">
        <f t="shared" si="96"/>
        <v>450</v>
      </c>
      <c r="F2089" s="13">
        <f t="shared" si="97"/>
        <v>900</v>
      </c>
      <c r="G2089" s="14">
        <f>Data_input!$F2089*IF(Data_input!$E2089&lt;3000,70%,60%)</f>
        <v>630</v>
      </c>
      <c r="H2089" s="14">
        <f>Data_input!$F2089*10%</f>
        <v>90</v>
      </c>
      <c r="I2089" s="14">
        <f>Data_input!$F2089*10%</f>
        <v>90</v>
      </c>
      <c r="J2089" s="14">
        <f>SUM(Table1[[#This Row],[COGS]:[OPERATIONAL COST]])</f>
        <v>810</v>
      </c>
      <c r="K2089" s="14">
        <f>Data_input!$F2089-Data_input!$G2089-Data_input!$H2089-Data_input!$I2089</f>
        <v>90</v>
      </c>
      <c r="L2089" s="8" t="s">
        <v>2947</v>
      </c>
      <c r="M2089" s="16" t="str">
        <f>TEXT(Table1[[#This Row],[DATE]],"mmm")</f>
        <v>Aug</v>
      </c>
      <c r="N2089" s="7">
        <f t="shared" si="98"/>
        <v>2022</v>
      </c>
      <c r="O2089" s="7">
        <f>IF(COUNTIF(B$4:$B2089,B2089)=1,1,0)</f>
        <v>1</v>
      </c>
      <c r="P2089" s="8" t="s">
        <v>2919</v>
      </c>
      <c r="Q2089" s="9"/>
    </row>
    <row r="2090" spans="1:17" x14ac:dyDescent="0.25">
      <c r="A2090" s="17">
        <v>44779</v>
      </c>
      <c r="B2090" s="11" t="s">
        <v>1740</v>
      </c>
      <c r="C2090" s="11" t="s">
        <v>2927</v>
      </c>
      <c r="D2090" s="7">
        <v>1</v>
      </c>
      <c r="E2090" s="12">
        <f t="shared" si="96"/>
        <v>500</v>
      </c>
      <c r="F2090" s="13">
        <f t="shared" si="97"/>
        <v>500</v>
      </c>
      <c r="G2090" s="14">
        <f>Data_input!$F2090*IF(Data_input!$E2090&lt;3000,70%,60%)</f>
        <v>350</v>
      </c>
      <c r="H2090" s="14">
        <f>Data_input!$F2090*10%</f>
        <v>50</v>
      </c>
      <c r="I2090" s="14">
        <f>Data_input!$F2090*10%</f>
        <v>50</v>
      </c>
      <c r="J2090" s="14">
        <f>SUM(Table1[[#This Row],[COGS]:[OPERATIONAL COST]])</f>
        <v>450</v>
      </c>
      <c r="K2090" s="14">
        <f>Data_input!$F2090-Data_input!$G2090-Data_input!$H2090-Data_input!$I2090</f>
        <v>50</v>
      </c>
      <c r="L2090" s="15" t="s">
        <v>2945</v>
      </c>
      <c r="M2090" s="16" t="str">
        <f>TEXT(Table1[[#This Row],[DATE]],"mmm")</f>
        <v>Aug</v>
      </c>
      <c r="N2090" s="7">
        <f t="shared" si="98"/>
        <v>2022</v>
      </c>
      <c r="O2090" s="7">
        <f>IF(COUNTIF(B$4:$B2090,B2090)=1,1,0)</f>
        <v>1</v>
      </c>
      <c r="P2090" s="8" t="s">
        <v>2919</v>
      </c>
      <c r="Q2090" s="9"/>
    </row>
    <row r="2091" spans="1:17" x14ac:dyDescent="0.25">
      <c r="A2091" s="17">
        <v>44780</v>
      </c>
      <c r="B2091" s="11" t="s">
        <v>1741</v>
      </c>
      <c r="C2091" s="11" t="s">
        <v>2927</v>
      </c>
      <c r="D2091" s="7">
        <v>7</v>
      </c>
      <c r="E2091" s="12">
        <f t="shared" si="96"/>
        <v>500</v>
      </c>
      <c r="F2091" s="13">
        <f t="shared" si="97"/>
        <v>3500</v>
      </c>
      <c r="G2091" s="14">
        <f>Data_input!$F2091*IF(Data_input!$E2091&lt;3000,70%,60%)</f>
        <v>2450</v>
      </c>
      <c r="H2091" s="14">
        <f>Data_input!$F2091*10%</f>
        <v>350</v>
      </c>
      <c r="I2091" s="14">
        <f>Data_input!$F2091*10%</f>
        <v>350</v>
      </c>
      <c r="J2091" s="14">
        <f>SUM(Table1[[#This Row],[COGS]:[OPERATIONAL COST]])</f>
        <v>3150</v>
      </c>
      <c r="K2091" s="14">
        <f>Data_input!$F2091-Data_input!$G2091-Data_input!$H2091-Data_input!$I2091</f>
        <v>350</v>
      </c>
      <c r="L2091" s="8" t="s">
        <v>2943</v>
      </c>
      <c r="M2091" s="16" t="str">
        <f>TEXT(Table1[[#This Row],[DATE]],"mmm")</f>
        <v>Aug</v>
      </c>
      <c r="N2091" s="7">
        <f t="shared" si="98"/>
        <v>2022</v>
      </c>
      <c r="O2091" s="7">
        <f>IF(COUNTIF(B$4:$B2091,B2091)=1,1,0)</f>
        <v>1</v>
      </c>
      <c r="P2091" s="8" t="s">
        <v>2918</v>
      </c>
      <c r="Q2091" s="9"/>
    </row>
    <row r="2092" spans="1:17" x14ac:dyDescent="0.25">
      <c r="A2092" s="17">
        <v>44780</v>
      </c>
      <c r="B2092" s="11" t="s">
        <v>1742</v>
      </c>
      <c r="C2092" s="11" t="s">
        <v>2920</v>
      </c>
      <c r="D2092" s="7">
        <v>8</v>
      </c>
      <c r="E2092" s="12">
        <f t="shared" si="96"/>
        <v>1000</v>
      </c>
      <c r="F2092" s="13">
        <f t="shared" si="97"/>
        <v>8000</v>
      </c>
      <c r="G2092" s="14">
        <f>Data_input!$F2092*IF(Data_input!$E2092&lt;3000,70%,60%)</f>
        <v>5600</v>
      </c>
      <c r="H2092" s="14">
        <f>Data_input!$F2092*10%</f>
        <v>800</v>
      </c>
      <c r="I2092" s="14">
        <f>Data_input!$F2092*10%</f>
        <v>800</v>
      </c>
      <c r="J2092" s="14">
        <f>SUM(Table1[[#This Row],[COGS]:[OPERATIONAL COST]])</f>
        <v>7200</v>
      </c>
      <c r="K2092" s="14">
        <f>Data_input!$F2092-Data_input!$G2092-Data_input!$H2092-Data_input!$I2092</f>
        <v>800</v>
      </c>
      <c r="L2092" s="15" t="s">
        <v>2948</v>
      </c>
      <c r="M2092" s="16" t="str">
        <f>TEXT(Table1[[#This Row],[DATE]],"mmm")</f>
        <v>Aug</v>
      </c>
      <c r="N2092" s="7">
        <f t="shared" si="98"/>
        <v>2022</v>
      </c>
      <c r="O2092" s="7">
        <f>IF(COUNTIF(B$4:$B2092,B2092)=1,1,0)</f>
        <v>1</v>
      </c>
      <c r="P2092" s="8" t="s">
        <v>2919</v>
      </c>
      <c r="Q2092" s="9"/>
    </row>
    <row r="2093" spans="1:17" x14ac:dyDescent="0.25">
      <c r="A2093" s="17">
        <v>44780</v>
      </c>
      <c r="B2093" s="11" t="s">
        <v>1743</v>
      </c>
      <c r="C2093" s="11" t="s">
        <v>2924</v>
      </c>
      <c r="D2093" s="7">
        <v>1</v>
      </c>
      <c r="E2093" s="12">
        <f t="shared" si="96"/>
        <v>3500</v>
      </c>
      <c r="F2093" s="13">
        <f t="shared" si="97"/>
        <v>3500</v>
      </c>
      <c r="G2093" s="14">
        <f>Data_input!$F2093*IF(Data_input!$E2093&lt;3000,70%,60%)</f>
        <v>2100</v>
      </c>
      <c r="H2093" s="14">
        <f>Data_input!$F2093*10%</f>
        <v>350</v>
      </c>
      <c r="I2093" s="14">
        <f>Data_input!$F2093*10%</f>
        <v>350</v>
      </c>
      <c r="J2093" s="14">
        <f>SUM(Table1[[#This Row],[COGS]:[OPERATIONAL COST]])</f>
        <v>2800</v>
      </c>
      <c r="K2093" s="14">
        <f>Data_input!$F2093-Data_input!$G2093-Data_input!$H2093-Data_input!$I2093</f>
        <v>700</v>
      </c>
      <c r="L2093" s="8" t="s">
        <v>2944</v>
      </c>
      <c r="M2093" s="16" t="str">
        <f>TEXT(Table1[[#This Row],[DATE]],"mmm")</f>
        <v>Aug</v>
      </c>
      <c r="N2093" s="7">
        <f t="shared" si="98"/>
        <v>2022</v>
      </c>
      <c r="O2093" s="7">
        <f>IF(COUNTIF(B$4:$B2093,B2093)=1,1,0)</f>
        <v>1</v>
      </c>
      <c r="P2093" s="8" t="s">
        <v>2919</v>
      </c>
      <c r="Q2093" s="9"/>
    </row>
    <row r="2094" spans="1:17" x14ac:dyDescent="0.25">
      <c r="A2094" s="17">
        <v>44780</v>
      </c>
      <c r="B2094" s="11" t="s">
        <v>1744</v>
      </c>
      <c r="C2094" s="11" t="s">
        <v>2923</v>
      </c>
      <c r="D2094" s="7">
        <v>2</v>
      </c>
      <c r="E2094" s="12">
        <f t="shared" si="96"/>
        <v>2500</v>
      </c>
      <c r="F2094" s="13">
        <f t="shared" si="97"/>
        <v>5000</v>
      </c>
      <c r="G2094" s="14">
        <f>Data_input!$F2094*IF(Data_input!$E2094&lt;3000,70%,60%)</f>
        <v>3500</v>
      </c>
      <c r="H2094" s="14">
        <f>Data_input!$F2094*10%</f>
        <v>500</v>
      </c>
      <c r="I2094" s="14">
        <f>Data_input!$F2094*10%</f>
        <v>500</v>
      </c>
      <c r="J2094" s="14">
        <f>SUM(Table1[[#This Row],[COGS]:[OPERATIONAL COST]])</f>
        <v>4500</v>
      </c>
      <c r="K2094" s="14">
        <f>Data_input!$F2094-Data_input!$G2094-Data_input!$H2094-Data_input!$I2094</f>
        <v>500</v>
      </c>
      <c r="L2094" s="15" t="s">
        <v>2945</v>
      </c>
      <c r="M2094" s="16" t="str">
        <f>TEXT(Table1[[#This Row],[DATE]],"mmm")</f>
        <v>Aug</v>
      </c>
      <c r="N2094" s="7">
        <f t="shared" si="98"/>
        <v>2022</v>
      </c>
      <c r="O2094" s="7">
        <f>IF(COUNTIF(B$4:$B2094,B2094)=1,1,0)</f>
        <v>1</v>
      </c>
      <c r="P2094" s="8" t="s">
        <v>2919</v>
      </c>
      <c r="Q2094" s="9"/>
    </row>
    <row r="2095" spans="1:17" x14ac:dyDescent="0.25">
      <c r="A2095" s="17">
        <v>44780</v>
      </c>
      <c r="B2095" s="11" t="s">
        <v>1745</v>
      </c>
      <c r="C2095" s="11" t="s">
        <v>2929</v>
      </c>
      <c r="D2095" s="7">
        <v>4</v>
      </c>
      <c r="E2095" s="12">
        <f t="shared" si="96"/>
        <v>3200</v>
      </c>
      <c r="F2095" s="13">
        <f t="shared" si="97"/>
        <v>12800</v>
      </c>
      <c r="G2095" s="14">
        <f>Data_input!$F2095*IF(Data_input!$E2095&lt;3000,70%,60%)</f>
        <v>7680</v>
      </c>
      <c r="H2095" s="14">
        <f>Data_input!$F2095*10%</f>
        <v>1280</v>
      </c>
      <c r="I2095" s="14">
        <f>Data_input!$F2095*10%</f>
        <v>1280</v>
      </c>
      <c r="J2095" s="14">
        <f>SUM(Table1[[#This Row],[COGS]:[OPERATIONAL COST]])</f>
        <v>10240</v>
      </c>
      <c r="K2095" s="14">
        <f>Data_input!$F2095-Data_input!$G2095-Data_input!$H2095-Data_input!$I2095</f>
        <v>2560</v>
      </c>
      <c r="L2095" s="8" t="s">
        <v>2943</v>
      </c>
      <c r="M2095" s="16" t="str">
        <f>TEXT(Table1[[#This Row],[DATE]],"mmm")</f>
        <v>Aug</v>
      </c>
      <c r="N2095" s="7">
        <f t="shared" si="98"/>
        <v>2022</v>
      </c>
      <c r="O2095" s="7">
        <f>IF(COUNTIF(B$4:$B2095,B2095)=1,1,0)</f>
        <v>1</v>
      </c>
      <c r="P2095" s="8" t="s">
        <v>2918</v>
      </c>
      <c r="Q2095" s="9"/>
    </row>
    <row r="2096" spans="1:17" x14ac:dyDescent="0.25">
      <c r="A2096" s="17">
        <v>44780</v>
      </c>
      <c r="B2096" s="11" t="s">
        <v>1746</v>
      </c>
      <c r="C2096" s="11" t="s">
        <v>2929</v>
      </c>
      <c r="D2096" s="7">
        <v>6</v>
      </c>
      <c r="E2096" s="12">
        <f t="shared" si="96"/>
        <v>3200</v>
      </c>
      <c r="F2096" s="13">
        <f t="shared" si="97"/>
        <v>19200</v>
      </c>
      <c r="G2096" s="14">
        <f>Data_input!$F2096*IF(Data_input!$E2096&lt;3000,70%,60%)</f>
        <v>11520</v>
      </c>
      <c r="H2096" s="14">
        <f>Data_input!$F2096*10%</f>
        <v>1920</v>
      </c>
      <c r="I2096" s="14">
        <f>Data_input!$F2096*10%</f>
        <v>1920</v>
      </c>
      <c r="J2096" s="14">
        <f>SUM(Table1[[#This Row],[COGS]:[OPERATIONAL COST]])</f>
        <v>15360</v>
      </c>
      <c r="K2096" s="14">
        <f>Data_input!$F2096-Data_input!$G2096-Data_input!$H2096-Data_input!$I2096</f>
        <v>3840</v>
      </c>
      <c r="L2096" s="15" t="s">
        <v>2948</v>
      </c>
      <c r="M2096" s="16" t="str">
        <f>TEXT(Table1[[#This Row],[DATE]],"mmm")</f>
        <v>Aug</v>
      </c>
      <c r="N2096" s="7">
        <f t="shared" si="98"/>
        <v>2022</v>
      </c>
      <c r="O2096" s="7">
        <f>IF(COUNTIF(B$4:$B2096,B2096)=1,1,0)</f>
        <v>1</v>
      </c>
      <c r="P2096" s="8" t="s">
        <v>2919</v>
      </c>
      <c r="Q2096" s="9"/>
    </row>
    <row r="2097" spans="1:17" x14ac:dyDescent="0.25">
      <c r="A2097" s="17">
        <v>44780</v>
      </c>
      <c r="B2097" s="11" t="s">
        <v>1747</v>
      </c>
      <c r="C2097" s="11" t="s">
        <v>2924</v>
      </c>
      <c r="D2097" s="7">
        <v>7</v>
      </c>
      <c r="E2097" s="12">
        <f t="shared" si="96"/>
        <v>3500</v>
      </c>
      <c r="F2097" s="13">
        <f t="shared" si="97"/>
        <v>24500</v>
      </c>
      <c r="G2097" s="14">
        <f>Data_input!$F2097*IF(Data_input!$E2097&lt;3000,70%,60%)</f>
        <v>14700</v>
      </c>
      <c r="H2097" s="14">
        <f>Data_input!$F2097*10%</f>
        <v>2450</v>
      </c>
      <c r="I2097" s="14">
        <f>Data_input!$F2097*10%</f>
        <v>2450</v>
      </c>
      <c r="J2097" s="14">
        <f>SUM(Table1[[#This Row],[COGS]:[OPERATIONAL COST]])</f>
        <v>19600</v>
      </c>
      <c r="K2097" s="14">
        <f>Data_input!$F2097-Data_input!$G2097-Data_input!$H2097-Data_input!$I2097</f>
        <v>4900</v>
      </c>
      <c r="L2097" s="8" t="s">
        <v>2944</v>
      </c>
      <c r="M2097" s="16" t="str">
        <f>TEXT(Table1[[#This Row],[DATE]],"mmm")</f>
        <v>Aug</v>
      </c>
      <c r="N2097" s="7">
        <f t="shared" si="98"/>
        <v>2022</v>
      </c>
      <c r="O2097" s="7">
        <f>IF(COUNTIF(B$4:$B2097,B2097)=1,1,0)</f>
        <v>1</v>
      </c>
      <c r="P2097" s="8" t="s">
        <v>2919</v>
      </c>
      <c r="Q2097" s="9"/>
    </row>
    <row r="2098" spans="1:17" x14ac:dyDescent="0.25">
      <c r="A2098" s="17">
        <v>44780</v>
      </c>
      <c r="B2098" s="11" t="s">
        <v>1748</v>
      </c>
      <c r="C2098" s="11" t="s">
        <v>2927</v>
      </c>
      <c r="D2098" s="7">
        <v>4</v>
      </c>
      <c r="E2098" s="12">
        <f t="shared" si="96"/>
        <v>500</v>
      </c>
      <c r="F2098" s="13">
        <f t="shared" si="97"/>
        <v>2000</v>
      </c>
      <c r="G2098" s="14">
        <f>Data_input!$F2098*IF(Data_input!$E2098&lt;3000,70%,60%)</f>
        <v>1400</v>
      </c>
      <c r="H2098" s="14">
        <f>Data_input!$F2098*10%</f>
        <v>200</v>
      </c>
      <c r="I2098" s="14">
        <f>Data_input!$F2098*10%</f>
        <v>200</v>
      </c>
      <c r="J2098" s="14">
        <f>SUM(Table1[[#This Row],[COGS]:[OPERATIONAL COST]])</f>
        <v>1800</v>
      </c>
      <c r="K2098" s="14">
        <f>Data_input!$F2098-Data_input!$G2098-Data_input!$H2098-Data_input!$I2098</f>
        <v>200</v>
      </c>
      <c r="L2098" s="15" t="s">
        <v>2945</v>
      </c>
      <c r="M2098" s="16" t="str">
        <f>TEXT(Table1[[#This Row],[DATE]],"mmm")</f>
        <v>Aug</v>
      </c>
      <c r="N2098" s="7">
        <f t="shared" si="98"/>
        <v>2022</v>
      </c>
      <c r="O2098" s="7">
        <f>IF(COUNTIF(B$4:$B2098,B2098)=1,1,0)</f>
        <v>1</v>
      </c>
      <c r="P2098" s="8" t="s">
        <v>2919</v>
      </c>
      <c r="Q2098" s="9"/>
    </row>
    <row r="2099" spans="1:17" x14ac:dyDescent="0.25">
      <c r="A2099" s="17">
        <v>44780</v>
      </c>
      <c r="B2099" s="11" t="s">
        <v>1748</v>
      </c>
      <c r="C2099" s="11" t="s">
        <v>2923</v>
      </c>
      <c r="D2099" s="7">
        <v>1</v>
      </c>
      <c r="E2099" s="12">
        <f t="shared" si="96"/>
        <v>2500</v>
      </c>
      <c r="F2099" s="13">
        <f t="shared" si="97"/>
        <v>2500</v>
      </c>
      <c r="G2099" s="14">
        <f>Data_input!$F2099*IF(Data_input!$E2099&lt;3000,70%,60%)</f>
        <v>1750</v>
      </c>
      <c r="H2099" s="14">
        <f>Data_input!$F2099*10%</f>
        <v>250</v>
      </c>
      <c r="I2099" s="14">
        <f>Data_input!$F2099*10%</f>
        <v>250</v>
      </c>
      <c r="J2099" s="14">
        <f>SUM(Table1[[#This Row],[COGS]:[OPERATIONAL COST]])</f>
        <v>2250</v>
      </c>
      <c r="K2099" s="14">
        <f>Data_input!$F2099-Data_input!$G2099-Data_input!$H2099-Data_input!$I2099</f>
        <v>250</v>
      </c>
      <c r="L2099" s="8" t="s">
        <v>2945</v>
      </c>
      <c r="M2099" s="16" t="str">
        <f>TEXT(Table1[[#This Row],[DATE]],"mmm")</f>
        <v>Aug</v>
      </c>
      <c r="N2099" s="7">
        <f t="shared" si="98"/>
        <v>2022</v>
      </c>
      <c r="O2099" s="7">
        <f>IF(COUNTIF(B$4:$B2099,B2099)=1,1,0)</f>
        <v>0</v>
      </c>
      <c r="P2099" s="8" t="s">
        <v>2919</v>
      </c>
      <c r="Q2099" s="9"/>
    </row>
    <row r="2100" spans="1:17" x14ac:dyDescent="0.25">
      <c r="A2100" s="17">
        <v>44780</v>
      </c>
      <c r="B2100" s="11" t="s">
        <v>1748</v>
      </c>
      <c r="C2100" s="11" t="s">
        <v>2925</v>
      </c>
      <c r="D2100" s="7">
        <v>2</v>
      </c>
      <c r="E2100" s="12">
        <f t="shared" si="96"/>
        <v>1200</v>
      </c>
      <c r="F2100" s="13">
        <f t="shared" si="97"/>
        <v>2400</v>
      </c>
      <c r="G2100" s="14">
        <f>Data_input!$F2100*IF(Data_input!$E2100&lt;3000,70%,60%)</f>
        <v>1680</v>
      </c>
      <c r="H2100" s="14">
        <f>Data_input!$F2100*10%</f>
        <v>240</v>
      </c>
      <c r="I2100" s="14">
        <f>Data_input!$F2100*10%</f>
        <v>240</v>
      </c>
      <c r="J2100" s="14">
        <f>SUM(Table1[[#This Row],[COGS]:[OPERATIONAL COST]])</f>
        <v>2160</v>
      </c>
      <c r="K2100" s="14">
        <f>Data_input!$F2100-Data_input!$G2100-Data_input!$H2100-Data_input!$I2100</f>
        <v>240</v>
      </c>
      <c r="L2100" s="15" t="s">
        <v>2945</v>
      </c>
      <c r="M2100" s="16" t="str">
        <f>TEXT(Table1[[#This Row],[DATE]],"mmm")</f>
        <v>Aug</v>
      </c>
      <c r="N2100" s="7">
        <f t="shared" si="98"/>
        <v>2022</v>
      </c>
      <c r="O2100" s="7">
        <f>IF(COUNTIF(B$4:$B2100,B2100)=1,1,0)</f>
        <v>0</v>
      </c>
      <c r="P2100" s="8" t="s">
        <v>2919</v>
      </c>
      <c r="Q2100" s="9"/>
    </row>
    <row r="2101" spans="1:17" x14ac:dyDescent="0.25">
      <c r="A2101" s="17">
        <v>44781</v>
      </c>
      <c r="B2101" s="11" t="s">
        <v>1749</v>
      </c>
      <c r="C2101" s="11" t="s">
        <v>2920</v>
      </c>
      <c r="D2101" s="7">
        <v>1</v>
      </c>
      <c r="E2101" s="12">
        <f t="shared" si="96"/>
        <v>1000</v>
      </c>
      <c r="F2101" s="13">
        <f t="shared" si="97"/>
        <v>1000</v>
      </c>
      <c r="G2101" s="14">
        <f>Data_input!$F2101*IF(Data_input!$E2101&lt;3000,70%,60%)</f>
        <v>700</v>
      </c>
      <c r="H2101" s="14">
        <f>Data_input!$F2101*10%</f>
        <v>100</v>
      </c>
      <c r="I2101" s="14">
        <f>Data_input!$F2101*10%</f>
        <v>100</v>
      </c>
      <c r="J2101" s="14">
        <f>SUM(Table1[[#This Row],[COGS]:[OPERATIONAL COST]])</f>
        <v>900</v>
      </c>
      <c r="K2101" s="14">
        <f>Data_input!$F2101-Data_input!$G2101-Data_input!$H2101-Data_input!$I2101</f>
        <v>100</v>
      </c>
      <c r="L2101" s="8" t="s">
        <v>2944</v>
      </c>
      <c r="M2101" s="16" t="str">
        <f>TEXT(Table1[[#This Row],[DATE]],"mmm")</f>
        <v>Aug</v>
      </c>
      <c r="N2101" s="7">
        <f t="shared" si="98"/>
        <v>2022</v>
      </c>
      <c r="O2101" s="7">
        <f>IF(COUNTIF(B$4:$B2101,B2101)=1,1,0)</f>
        <v>1</v>
      </c>
      <c r="P2101" s="8" t="s">
        <v>2918</v>
      </c>
      <c r="Q2101" s="9"/>
    </row>
    <row r="2102" spans="1:17" x14ac:dyDescent="0.25">
      <c r="A2102" s="17">
        <v>44781</v>
      </c>
      <c r="B2102" s="11" t="s">
        <v>1750</v>
      </c>
      <c r="C2102" s="11" t="s">
        <v>2930</v>
      </c>
      <c r="D2102" s="7">
        <v>1</v>
      </c>
      <c r="E2102" s="12">
        <f t="shared" si="96"/>
        <v>4000</v>
      </c>
      <c r="F2102" s="13">
        <f t="shared" si="97"/>
        <v>4000</v>
      </c>
      <c r="G2102" s="14">
        <f>Data_input!$F2102*IF(Data_input!$E2102&lt;3000,70%,60%)</f>
        <v>2400</v>
      </c>
      <c r="H2102" s="14">
        <f>Data_input!$F2102*10%</f>
        <v>400</v>
      </c>
      <c r="I2102" s="14">
        <f>Data_input!$F2102*10%</f>
        <v>400</v>
      </c>
      <c r="J2102" s="14">
        <f>SUM(Table1[[#This Row],[COGS]:[OPERATIONAL COST]])</f>
        <v>3200</v>
      </c>
      <c r="K2102" s="14">
        <f>Data_input!$F2102-Data_input!$G2102-Data_input!$H2102-Data_input!$I2102</f>
        <v>800</v>
      </c>
      <c r="L2102" s="15" t="s">
        <v>2946</v>
      </c>
      <c r="M2102" s="16" t="str">
        <f>TEXT(Table1[[#This Row],[DATE]],"mmm")</f>
        <v>Aug</v>
      </c>
      <c r="N2102" s="7">
        <f t="shared" si="98"/>
        <v>2022</v>
      </c>
      <c r="O2102" s="7">
        <f>IF(COUNTIF(B$4:$B2102,B2102)=1,1,0)</f>
        <v>1</v>
      </c>
      <c r="P2102" s="8" t="s">
        <v>2918</v>
      </c>
      <c r="Q2102" s="9"/>
    </row>
    <row r="2103" spans="1:17" x14ac:dyDescent="0.25">
      <c r="A2103" s="17">
        <v>44781</v>
      </c>
      <c r="B2103" s="11" t="s">
        <v>1751</v>
      </c>
      <c r="C2103" s="11" t="s">
        <v>2920</v>
      </c>
      <c r="D2103" s="7">
        <v>1</v>
      </c>
      <c r="E2103" s="12">
        <f t="shared" si="96"/>
        <v>1000</v>
      </c>
      <c r="F2103" s="13">
        <f t="shared" si="97"/>
        <v>1000</v>
      </c>
      <c r="G2103" s="14">
        <f>Data_input!$F2103*IF(Data_input!$E2103&lt;3000,70%,60%)</f>
        <v>700</v>
      </c>
      <c r="H2103" s="14">
        <f>Data_input!$F2103*10%</f>
        <v>100</v>
      </c>
      <c r="I2103" s="14">
        <f>Data_input!$F2103*10%</f>
        <v>100</v>
      </c>
      <c r="J2103" s="14">
        <f>SUM(Table1[[#This Row],[COGS]:[OPERATIONAL COST]])</f>
        <v>900</v>
      </c>
      <c r="K2103" s="14">
        <f>Data_input!$F2103-Data_input!$G2103-Data_input!$H2103-Data_input!$I2103</f>
        <v>100</v>
      </c>
      <c r="L2103" s="8" t="s">
        <v>2947</v>
      </c>
      <c r="M2103" s="16" t="str">
        <f>TEXT(Table1[[#This Row],[DATE]],"mmm")</f>
        <v>Aug</v>
      </c>
      <c r="N2103" s="7">
        <f t="shared" si="98"/>
        <v>2022</v>
      </c>
      <c r="O2103" s="7">
        <f>IF(COUNTIF(B$4:$B2103,B2103)=1,1,0)</f>
        <v>1</v>
      </c>
      <c r="P2103" s="8" t="s">
        <v>2918</v>
      </c>
      <c r="Q2103" s="9"/>
    </row>
    <row r="2104" spans="1:17" x14ac:dyDescent="0.25">
      <c r="A2104" s="17">
        <v>44781</v>
      </c>
      <c r="B2104" s="11" t="s">
        <v>1752</v>
      </c>
      <c r="C2104" s="11" t="s">
        <v>2924</v>
      </c>
      <c r="D2104" s="7">
        <v>1</v>
      </c>
      <c r="E2104" s="12">
        <f t="shared" si="96"/>
        <v>3500</v>
      </c>
      <c r="F2104" s="13">
        <f t="shared" si="97"/>
        <v>3500</v>
      </c>
      <c r="G2104" s="14">
        <f>Data_input!$F2104*IF(Data_input!$E2104&lt;3000,70%,60%)</f>
        <v>2100</v>
      </c>
      <c r="H2104" s="14">
        <f>Data_input!$F2104*10%</f>
        <v>350</v>
      </c>
      <c r="I2104" s="14">
        <f>Data_input!$F2104*10%</f>
        <v>350</v>
      </c>
      <c r="J2104" s="14">
        <f>SUM(Table1[[#This Row],[COGS]:[OPERATIONAL COST]])</f>
        <v>2800</v>
      </c>
      <c r="K2104" s="14">
        <f>Data_input!$F2104-Data_input!$G2104-Data_input!$H2104-Data_input!$I2104</f>
        <v>700</v>
      </c>
      <c r="L2104" s="15" t="s">
        <v>2945</v>
      </c>
      <c r="M2104" s="16" t="str">
        <f>TEXT(Table1[[#This Row],[DATE]],"mmm")</f>
        <v>Aug</v>
      </c>
      <c r="N2104" s="7">
        <f t="shared" si="98"/>
        <v>2022</v>
      </c>
      <c r="O2104" s="7">
        <f>IF(COUNTIF(B$4:$B2104,B2104)=1,1,0)</f>
        <v>1</v>
      </c>
      <c r="P2104" s="8" t="s">
        <v>2919</v>
      </c>
      <c r="Q2104" s="9"/>
    </row>
    <row r="2105" spans="1:17" x14ac:dyDescent="0.25">
      <c r="A2105" s="17">
        <v>44781</v>
      </c>
      <c r="B2105" s="11" t="s">
        <v>1753</v>
      </c>
      <c r="C2105" s="11" t="s">
        <v>2923</v>
      </c>
      <c r="D2105" s="7">
        <v>1</v>
      </c>
      <c r="E2105" s="12">
        <f t="shared" si="96"/>
        <v>2500</v>
      </c>
      <c r="F2105" s="13">
        <f t="shared" si="97"/>
        <v>2500</v>
      </c>
      <c r="G2105" s="14">
        <f>Data_input!$F2105*IF(Data_input!$E2105&lt;3000,70%,60%)</f>
        <v>1750</v>
      </c>
      <c r="H2105" s="14">
        <f>Data_input!$F2105*10%</f>
        <v>250</v>
      </c>
      <c r="I2105" s="14">
        <f>Data_input!$F2105*10%</f>
        <v>250</v>
      </c>
      <c r="J2105" s="14">
        <f>SUM(Table1[[#This Row],[COGS]:[OPERATIONAL COST]])</f>
        <v>2250</v>
      </c>
      <c r="K2105" s="14">
        <f>Data_input!$F2105-Data_input!$G2105-Data_input!$H2105-Data_input!$I2105</f>
        <v>250</v>
      </c>
      <c r="L2105" s="8" t="s">
        <v>2943</v>
      </c>
      <c r="M2105" s="16" t="str">
        <f>TEXT(Table1[[#This Row],[DATE]],"mmm")</f>
        <v>Aug</v>
      </c>
      <c r="N2105" s="7">
        <f t="shared" si="98"/>
        <v>2022</v>
      </c>
      <c r="O2105" s="7">
        <f>IF(COUNTIF(B$4:$B2105,B2105)=1,1,0)</f>
        <v>1</v>
      </c>
      <c r="P2105" s="8" t="s">
        <v>2919</v>
      </c>
      <c r="Q2105" s="9"/>
    </row>
    <row r="2106" spans="1:17" x14ac:dyDescent="0.25">
      <c r="A2106" s="17">
        <v>44781</v>
      </c>
      <c r="B2106" s="11" t="s">
        <v>1754</v>
      </c>
      <c r="C2106" s="11" t="s">
        <v>2923</v>
      </c>
      <c r="D2106" s="7">
        <v>3</v>
      </c>
      <c r="E2106" s="12">
        <f t="shared" si="96"/>
        <v>2500</v>
      </c>
      <c r="F2106" s="13">
        <f t="shared" si="97"/>
        <v>7500</v>
      </c>
      <c r="G2106" s="14">
        <f>Data_input!$F2106*IF(Data_input!$E2106&lt;3000,70%,60%)</f>
        <v>5250</v>
      </c>
      <c r="H2106" s="14">
        <f>Data_input!$F2106*10%</f>
        <v>750</v>
      </c>
      <c r="I2106" s="14">
        <f>Data_input!$F2106*10%</f>
        <v>750</v>
      </c>
      <c r="J2106" s="14">
        <f>SUM(Table1[[#This Row],[COGS]:[OPERATIONAL COST]])</f>
        <v>6750</v>
      </c>
      <c r="K2106" s="14">
        <f>Data_input!$F2106-Data_input!$G2106-Data_input!$H2106-Data_input!$I2106</f>
        <v>750</v>
      </c>
      <c r="L2106" s="15" t="s">
        <v>2948</v>
      </c>
      <c r="M2106" s="16" t="str">
        <f>TEXT(Table1[[#This Row],[DATE]],"mmm")</f>
        <v>Aug</v>
      </c>
      <c r="N2106" s="7">
        <f t="shared" si="98"/>
        <v>2022</v>
      </c>
      <c r="O2106" s="7">
        <f>IF(COUNTIF(B$4:$B2106,B2106)=1,1,0)</f>
        <v>1</v>
      </c>
      <c r="P2106" s="8" t="s">
        <v>2918</v>
      </c>
      <c r="Q2106" s="9"/>
    </row>
    <row r="2107" spans="1:17" x14ac:dyDescent="0.25">
      <c r="A2107" s="17">
        <v>44781</v>
      </c>
      <c r="B2107" s="11" t="s">
        <v>1755</v>
      </c>
      <c r="C2107" s="11" t="s">
        <v>2920</v>
      </c>
      <c r="D2107" s="7">
        <v>4</v>
      </c>
      <c r="E2107" s="12">
        <f t="shared" si="96"/>
        <v>1000</v>
      </c>
      <c r="F2107" s="13">
        <f t="shared" si="97"/>
        <v>4000</v>
      </c>
      <c r="G2107" s="14">
        <f>Data_input!$F2107*IF(Data_input!$E2107&lt;3000,70%,60%)</f>
        <v>2800</v>
      </c>
      <c r="H2107" s="14">
        <f>Data_input!$F2107*10%</f>
        <v>400</v>
      </c>
      <c r="I2107" s="14">
        <f>Data_input!$F2107*10%</f>
        <v>400</v>
      </c>
      <c r="J2107" s="14">
        <f>SUM(Table1[[#This Row],[COGS]:[OPERATIONAL COST]])</f>
        <v>3600</v>
      </c>
      <c r="K2107" s="14">
        <f>Data_input!$F2107-Data_input!$G2107-Data_input!$H2107-Data_input!$I2107</f>
        <v>400</v>
      </c>
      <c r="L2107" s="8" t="s">
        <v>2944</v>
      </c>
      <c r="M2107" s="16" t="str">
        <f>TEXT(Table1[[#This Row],[DATE]],"mmm")</f>
        <v>Aug</v>
      </c>
      <c r="N2107" s="7">
        <f t="shared" si="98"/>
        <v>2022</v>
      </c>
      <c r="O2107" s="7">
        <f>IF(COUNTIF(B$4:$B2107,B2107)=1,1,0)</f>
        <v>1</v>
      </c>
      <c r="P2107" s="8" t="s">
        <v>2918</v>
      </c>
      <c r="Q2107" s="9"/>
    </row>
    <row r="2108" spans="1:17" x14ac:dyDescent="0.25">
      <c r="A2108" s="17">
        <v>44781</v>
      </c>
      <c r="B2108" s="11" t="s">
        <v>1756</v>
      </c>
      <c r="C2108" s="11" t="s">
        <v>2923</v>
      </c>
      <c r="D2108" s="7">
        <v>1</v>
      </c>
      <c r="E2108" s="12">
        <f t="shared" si="96"/>
        <v>2500</v>
      </c>
      <c r="F2108" s="13">
        <f t="shared" si="97"/>
        <v>2500</v>
      </c>
      <c r="G2108" s="14">
        <f>Data_input!$F2108*IF(Data_input!$E2108&lt;3000,70%,60%)</f>
        <v>1750</v>
      </c>
      <c r="H2108" s="14">
        <f>Data_input!$F2108*10%</f>
        <v>250</v>
      </c>
      <c r="I2108" s="14">
        <f>Data_input!$F2108*10%</f>
        <v>250</v>
      </c>
      <c r="J2108" s="14">
        <f>SUM(Table1[[#This Row],[COGS]:[OPERATIONAL COST]])</f>
        <v>2250</v>
      </c>
      <c r="K2108" s="14">
        <f>Data_input!$F2108-Data_input!$G2108-Data_input!$H2108-Data_input!$I2108</f>
        <v>250</v>
      </c>
      <c r="L2108" s="15" t="s">
        <v>2946</v>
      </c>
      <c r="M2108" s="16" t="str">
        <f>TEXT(Table1[[#This Row],[DATE]],"mmm")</f>
        <v>Aug</v>
      </c>
      <c r="N2108" s="7">
        <f t="shared" si="98"/>
        <v>2022</v>
      </c>
      <c r="O2108" s="7">
        <f>IF(COUNTIF(B$4:$B2108,B2108)=1,1,0)</f>
        <v>1</v>
      </c>
      <c r="P2108" s="8" t="s">
        <v>2919</v>
      </c>
      <c r="Q2108" s="9"/>
    </row>
    <row r="2109" spans="1:17" x14ac:dyDescent="0.25">
      <c r="A2109" s="17">
        <v>44782</v>
      </c>
      <c r="B2109" s="11" t="s">
        <v>1757</v>
      </c>
      <c r="C2109" s="11" t="s">
        <v>2924</v>
      </c>
      <c r="D2109" s="7">
        <v>2</v>
      </c>
      <c r="E2109" s="12">
        <f t="shared" si="96"/>
        <v>3500</v>
      </c>
      <c r="F2109" s="13">
        <f t="shared" si="97"/>
        <v>7000</v>
      </c>
      <c r="G2109" s="14">
        <f>Data_input!$F2109*IF(Data_input!$E2109&lt;3000,70%,60%)</f>
        <v>4200</v>
      </c>
      <c r="H2109" s="14">
        <f>Data_input!$F2109*10%</f>
        <v>700</v>
      </c>
      <c r="I2109" s="14">
        <f>Data_input!$F2109*10%</f>
        <v>700</v>
      </c>
      <c r="J2109" s="14">
        <f>SUM(Table1[[#This Row],[COGS]:[OPERATIONAL COST]])</f>
        <v>5600</v>
      </c>
      <c r="K2109" s="14">
        <f>Data_input!$F2109-Data_input!$G2109-Data_input!$H2109-Data_input!$I2109</f>
        <v>1400</v>
      </c>
      <c r="L2109" s="8" t="s">
        <v>2947</v>
      </c>
      <c r="M2109" s="16" t="str">
        <f>TEXT(Table1[[#This Row],[DATE]],"mmm")</f>
        <v>Aug</v>
      </c>
      <c r="N2109" s="7">
        <f t="shared" si="98"/>
        <v>2022</v>
      </c>
      <c r="O2109" s="7">
        <f>IF(COUNTIF(B$4:$B2109,B2109)=1,1,0)</f>
        <v>1</v>
      </c>
      <c r="P2109" s="8" t="s">
        <v>2918</v>
      </c>
      <c r="Q2109" s="9"/>
    </row>
    <row r="2110" spans="1:17" x14ac:dyDescent="0.25">
      <c r="A2110" s="17">
        <v>44782</v>
      </c>
      <c r="B2110" s="11" t="s">
        <v>1758</v>
      </c>
      <c r="C2110" s="11" t="s">
        <v>2925</v>
      </c>
      <c r="D2110" s="7">
        <v>4</v>
      </c>
      <c r="E2110" s="12">
        <f t="shared" si="96"/>
        <v>1200</v>
      </c>
      <c r="F2110" s="13">
        <f t="shared" si="97"/>
        <v>4800</v>
      </c>
      <c r="G2110" s="14">
        <f>Data_input!$F2110*IF(Data_input!$E2110&lt;3000,70%,60%)</f>
        <v>3360</v>
      </c>
      <c r="H2110" s="14">
        <f>Data_input!$F2110*10%</f>
        <v>480</v>
      </c>
      <c r="I2110" s="14">
        <f>Data_input!$F2110*10%</f>
        <v>480</v>
      </c>
      <c r="J2110" s="14">
        <f>SUM(Table1[[#This Row],[COGS]:[OPERATIONAL COST]])</f>
        <v>4320</v>
      </c>
      <c r="K2110" s="14">
        <f>Data_input!$F2110-Data_input!$G2110-Data_input!$H2110-Data_input!$I2110</f>
        <v>480</v>
      </c>
      <c r="L2110" s="15" t="s">
        <v>2946</v>
      </c>
      <c r="M2110" s="16" t="str">
        <f>TEXT(Table1[[#This Row],[DATE]],"mmm")</f>
        <v>Aug</v>
      </c>
      <c r="N2110" s="7">
        <f t="shared" si="98"/>
        <v>2022</v>
      </c>
      <c r="O2110" s="7">
        <f>IF(COUNTIF(B$4:$B2110,B2110)=1,1,0)</f>
        <v>1</v>
      </c>
      <c r="P2110" s="8" t="s">
        <v>2918</v>
      </c>
      <c r="Q2110" s="9"/>
    </row>
    <row r="2111" spans="1:17" x14ac:dyDescent="0.25">
      <c r="A2111" s="17">
        <v>44782</v>
      </c>
      <c r="B2111" s="11" t="s">
        <v>1759</v>
      </c>
      <c r="C2111" s="11" t="s">
        <v>2926</v>
      </c>
      <c r="D2111" s="7">
        <v>1</v>
      </c>
      <c r="E2111" s="12">
        <f t="shared" si="96"/>
        <v>450</v>
      </c>
      <c r="F2111" s="13">
        <f t="shared" si="97"/>
        <v>450</v>
      </c>
      <c r="G2111" s="14">
        <f>Data_input!$F2111*IF(Data_input!$E2111&lt;3000,70%,60%)</f>
        <v>315</v>
      </c>
      <c r="H2111" s="14">
        <f>Data_input!$F2111*10%</f>
        <v>45</v>
      </c>
      <c r="I2111" s="14">
        <f>Data_input!$F2111*10%</f>
        <v>45</v>
      </c>
      <c r="J2111" s="14">
        <f>SUM(Table1[[#This Row],[COGS]:[OPERATIONAL COST]])</f>
        <v>405</v>
      </c>
      <c r="K2111" s="14">
        <f>Data_input!$F2111-Data_input!$G2111-Data_input!$H2111-Data_input!$I2111</f>
        <v>45</v>
      </c>
      <c r="L2111" s="8" t="s">
        <v>2947</v>
      </c>
      <c r="M2111" s="16" t="str">
        <f>TEXT(Table1[[#This Row],[DATE]],"mmm")</f>
        <v>Aug</v>
      </c>
      <c r="N2111" s="7">
        <f t="shared" si="98"/>
        <v>2022</v>
      </c>
      <c r="O2111" s="7">
        <f>IF(COUNTIF(B$4:$B2111,B2111)=1,1,0)</f>
        <v>1</v>
      </c>
      <c r="P2111" s="8" t="s">
        <v>2919</v>
      </c>
      <c r="Q2111" s="9"/>
    </row>
    <row r="2112" spans="1:17" x14ac:dyDescent="0.25">
      <c r="A2112" s="17">
        <v>44782</v>
      </c>
      <c r="B2112" s="11" t="s">
        <v>1760</v>
      </c>
      <c r="C2112" s="11" t="s">
        <v>2927</v>
      </c>
      <c r="D2112" s="7">
        <v>1</v>
      </c>
      <c r="E2112" s="12">
        <f t="shared" si="96"/>
        <v>500</v>
      </c>
      <c r="F2112" s="13">
        <f t="shared" si="97"/>
        <v>500</v>
      </c>
      <c r="G2112" s="14">
        <f>Data_input!$F2112*IF(Data_input!$E2112&lt;3000,70%,60%)</f>
        <v>350</v>
      </c>
      <c r="H2112" s="14">
        <f>Data_input!$F2112*10%</f>
        <v>50</v>
      </c>
      <c r="I2112" s="14">
        <f>Data_input!$F2112*10%</f>
        <v>50</v>
      </c>
      <c r="J2112" s="14">
        <f>SUM(Table1[[#This Row],[COGS]:[OPERATIONAL COST]])</f>
        <v>450</v>
      </c>
      <c r="K2112" s="14">
        <f>Data_input!$F2112-Data_input!$G2112-Data_input!$H2112-Data_input!$I2112</f>
        <v>50</v>
      </c>
      <c r="L2112" s="15" t="s">
        <v>2945</v>
      </c>
      <c r="M2112" s="16" t="str">
        <f>TEXT(Table1[[#This Row],[DATE]],"mmm")</f>
        <v>Aug</v>
      </c>
      <c r="N2112" s="7">
        <f t="shared" si="98"/>
        <v>2022</v>
      </c>
      <c r="O2112" s="7">
        <f>IF(COUNTIF(B$4:$B2112,B2112)=1,1,0)</f>
        <v>1</v>
      </c>
      <c r="P2112" s="8" t="s">
        <v>2919</v>
      </c>
      <c r="Q2112" s="9"/>
    </row>
    <row r="2113" spans="1:17" x14ac:dyDescent="0.25">
      <c r="A2113" s="17">
        <v>44782</v>
      </c>
      <c r="B2113" s="11" t="s">
        <v>1761</v>
      </c>
      <c r="C2113" s="11" t="s">
        <v>2928</v>
      </c>
      <c r="D2113" s="7">
        <v>3</v>
      </c>
      <c r="E2113" s="12">
        <f t="shared" si="96"/>
        <v>1000</v>
      </c>
      <c r="F2113" s="13">
        <f t="shared" si="97"/>
        <v>3000</v>
      </c>
      <c r="G2113" s="14">
        <f>Data_input!$F2113*IF(Data_input!$E2113&lt;3000,70%,60%)</f>
        <v>2100</v>
      </c>
      <c r="H2113" s="14">
        <f>Data_input!$F2113*10%</f>
        <v>300</v>
      </c>
      <c r="I2113" s="14">
        <f>Data_input!$F2113*10%</f>
        <v>300</v>
      </c>
      <c r="J2113" s="14">
        <f>SUM(Table1[[#This Row],[COGS]:[OPERATIONAL COST]])</f>
        <v>2700</v>
      </c>
      <c r="K2113" s="14">
        <f>Data_input!$F2113-Data_input!$G2113-Data_input!$H2113-Data_input!$I2113</f>
        <v>300</v>
      </c>
      <c r="L2113" s="8" t="s">
        <v>2943</v>
      </c>
      <c r="M2113" s="16" t="str">
        <f>TEXT(Table1[[#This Row],[DATE]],"mmm")</f>
        <v>Aug</v>
      </c>
      <c r="N2113" s="7">
        <f t="shared" si="98"/>
        <v>2022</v>
      </c>
      <c r="O2113" s="7">
        <f>IF(COUNTIF(B$4:$B2113,B2113)=1,1,0)</f>
        <v>1</v>
      </c>
      <c r="P2113" s="8" t="s">
        <v>2919</v>
      </c>
      <c r="Q2113" s="9"/>
    </row>
    <row r="2114" spans="1:17" x14ac:dyDescent="0.25">
      <c r="A2114" s="17">
        <v>44782</v>
      </c>
      <c r="B2114" s="11" t="s">
        <v>1762</v>
      </c>
      <c r="C2114" s="11" t="s">
        <v>2929</v>
      </c>
      <c r="D2114" s="7">
        <v>2</v>
      </c>
      <c r="E2114" s="12">
        <f t="shared" si="96"/>
        <v>3200</v>
      </c>
      <c r="F2114" s="13">
        <f t="shared" si="97"/>
        <v>6400</v>
      </c>
      <c r="G2114" s="14">
        <f>Data_input!$F2114*IF(Data_input!$E2114&lt;3000,70%,60%)</f>
        <v>3840</v>
      </c>
      <c r="H2114" s="14">
        <f>Data_input!$F2114*10%</f>
        <v>640</v>
      </c>
      <c r="I2114" s="14">
        <f>Data_input!$F2114*10%</f>
        <v>640</v>
      </c>
      <c r="J2114" s="14">
        <f>SUM(Table1[[#This Row],[COGS]:[OPERATIONAL COST]])</f>
        <v>5120</v>
      </c>
      <c r="K2114" s="14">
        <f>Data_input!$F2114-Data_input!$G2114-Data_input!$H2114-Data_input!$I2114</f>
        <v>1280</v>
      </c>
      <c r="L2114" s="15" t="s">
        <v>2948</v>
      </c>
      <c r="M2114" s="16" t="str">
        <f>TEXT(Table1[[#This Row],[DATE]],"mmm")</f>
        <v>Aug</v>
      </c>
      <c r="N2114" s="7">
        <f t="shared" si="98"/>
        <v>2022</v>
      </c>
      <c r="O2114" s="7">
        <f>IF(COUNTIF(B$4:$B2114,B2114)=1,1,0)</f>
        <v>1</v>
      </c>
      <c r="P2114" s="8" t="s">
        <v>2918</v>
      </c>
      <c r="Q2114" s="9"/>
    </row>
    <row r="2115" spans="1:17" x14ac:dyDescent="0.25">
      <c r="A2115" s="17">
        <v>44782</v>
      </c>
      <c r="B2115" s="11" t="s">
        <v>1763</v>
      </c>
      <c r="C2115" s="11" t="s">
        <v>2930</v>
      </c>
      <c r="D2115" s="7">
        <v>1</v>
      </c>
      <c r="E2115" s="12">
        <f t="shared" si="96"/>
        <v>4000</v>
      </c>
      <c r="F2115" s="13">
        <f t="shared" si="97"/>
        <v>4000</v>
      </c>
      <c r="G2115" s="14">
        <f>Data_input!$F2115*IF(Data_input!$E2115&lt;3000,70%,60%)</f>
        <v>2400</v>
      </c>
      <c r="H2115" s="14">
        <f>Data_input!$F2115*10%</f>
        <v>400</v>
      </c>
      <c r="I2115" s="14">
        <f>Data_input!$F2115*10%</f>
        <v>400</v>
      </c>
      <c r="J2115" s="14">
        <f>SUM(Table1[[#This Row],[COGS]:[OPERATIONAL COST]])</f>
        <v>3200</v>
      </c>
      <c r="K2115" s="14">
        <f>Data_input!$F2115-Data_input!$G2115-Data_input!$H2115-Data_input!$I2115</f>
        <v>800</v>
      </c>
      <c r="L2115" s="8" t="s">
        <v>2944</v>
      </c>
      <c r="M2115" s="16" t="str">
        <f>TEXT(Table1[[#This Row],[DATE]],"mmm")</f>
        <v>Aug</v>
      </c>
      <c r="N2115" s="7">
        <f t="shared" si="98"/>
        <v>2022</v>
      </c>
      <c r="O2115" s="7">
        <f>IF(COUNTIF(B$4:$B2115,B2115)=1,1,0)</f>
        <v>1</v>
      </c>
      <c r="P2115" s="8" t="s">
        <v>2918</v>
      </c>
      <c r="Q2115" s="9"/>
    </row>
    <row r="2116" spans="1:17" x14ac:dyDescent="0.25">
      <c r="A2116" s="17">
        <v>44782</v>
      </c>
      <c r="B2116" s="11" t="s">
        <v>1764</v>
      </c>
      <c r="C2116" s="11" t="s">
        <v>2930</v>
      </c>
      <c r="D2116" s="7">
        <v>1</v>
      </c>
      <c r="E2116" s="12">
        <f t="shared" ref="E2116:E2179" si="99">VLOOKUP(C2116,$R$4:$S$12,2,FALSE)</f>
        <v>4000</v>
      </c>
      <c r="F2116" s="13">
        <f t="shared" ref="F2116:F2179" si="100">D2116*E2116</f>
        <v>4000</v>
      </c>
      <c r="G2116" s="14">
        <f>Data_input!$F2116*IF(Data_input!$E2116&lt;3000,70%,60%)</f>
        <v>2400</v>
      </c>
      <c r="H2116" s="14">
        <f>Data_input!$F2116*10%</f>
        <v>400</v>
      </c>
      <c r="I2116" s="14">
        <f>Data_input!$F2116*10%</f>
        <v>400</v>
      </c>
      <c r="J2116" s="14">
        <f>SUM(Table1[[#This Row],[COGS]:[OPERATIONAL COST]])</f>
        <v>3200</v>
      </c>
      <c r="K2116" s="14">
        <f>Data_input!$F2116-Data_input!$G2116-Data_input!$H2116-Data_input!$I2116</f>
        <v>800</v>
      </c>
      <c r="L2116" s="15" t="s">
        <v>2944</v>
      </c>
      <c r="M2116" s="16" t="str">
        <f>TEXT(Table1[[#This Row],[DATE]],"mmm")</f>
        <v>Aug</v>
      </c>
      <c r="N2116" s="7">
        <f t="shared" ref="N2116:N2179" si="101">YEAR(A2116)</f>
        <v>2022</v>
      </c>
      <c r="O2116" s="7">
        <f>IF(COUNTIF(B$4:$B2116,B2116)=1,1,0)</f>
        <v>1</v>
      </c>
      <c r="P2116" s="8" t="s">
        <v>2919</v>
      </c>
      <c r="Q2116" s="9"/>
    </row>
    <row r="2117" spans="1:17" x14ac:dyDescent="0.25">
      <c r="A2117" s="17">
        <v>44782</v>
      </c>
      <c r="B2117" s="11" t="s">
        <v>1764</v>
      </c>
      <c r="C2117" s="11" t="s">
        <v>2930</v>
      </c>
      <c r="D2117" s="7">
        <v>1</v>
      </c>
      <c r="E2117" s="12">
        <f t="shared" si="99"/>
        <v>4000</v>
      </c>
      <c r="F2117" s="13">
        <f t="shared" si="100"/>
        <v>4000</v>
      </c>
      <c r="G2117" s="14">
        <f>Data_input!$F2117*IF(Data_input!$E2117&lt;3000,70%,60%)</f>
        <v>2400</v>
      </c>
      <c r="H2117" s="14">
        <f>Data_input!$F2117*10%</f>
        <v>400</v>
      </c>
      <c r="I2117" s="14">
        <f>Data_input!$F2117*10%</f>
        <v>400</v>
      </c>
      <c r="J2117" s="14">
        <f>SUM(Table1[[#This Row],[COGS]:[OPERATIONAL COST]])</f>
        <v>3200</v>
      </c>
      <c r="K2117" s="14">
        <f>Data_input!$F2117-Data_input!$G2117-Data_input!$H2117-Data_input!$I2117</f>
        <v>800</v>
      </c>
      <c r="L2117" s="8" t="s">
        <v>2944</v>
      </c>
      <c r="M2117" s="16" t="str">
        <f>TEXT(Table1[[#This Row],[DATE]],"mmm")</f>
        <v>Aug</v>
      </c>
      <c r="N2117" s="7">
        <f t="shared" si="101"/>
        <v>2022</v>
      </c>
      <c r="O2117" s="7">
        <f>IF(COUNTIF(B$4:$B2117,B2117)=1,1,0)</f>
        <v>0</v>
      </c>
      <c r="P2117" s="8" t="s">
        <v>2919</v>
      </c>
      <c r="Q2117" s="9"/>
    </row>
    <row r="2118" spans="1:17" x14ac:dyDescent="0.25">
      <c r="A2118" s="17">
        <v>44782</v>
      </c>
      <c r="B2118" s="11" t="s">
        <v>1764</v>
      </c>
      <c r="C2118" s="11" t="s">
        <v>2924</v>
      </c>
      <c r="D2118" s="7">
        <v>8</v>
      </c>
      <c r="E2118" s="12">
        <f t="shared" si="99"/>
        <v>3500</v>
      </c>
      <c r="F2118" s="13">
        <f t="shared" si="100"/>
        <v>28000</v>
      </c>
      <c r="G2118" s="14">
        <f>Data_input!$F2118*IF(Data_input!$E2118&lt;3000,70%,60%)</f>
        <v>16800</v>
      </c>
      <c r="H2118" s="14">
        <f>Data_input!$F2118*10%</f>
        <v>2800</v>
      </c>
      <c r="I2118" s="14">
        <f>Data_input!$F2118*10%</f>
        <v>2800</v>
      </c>
      <c r="J2118" s="14">
        <f>SUM(Table1[[#This Row],[COGS]:[OPERATIONAL COST]])</f>
        <v>22400</v>
      </c>
      <c r="K2118" s="14">
        <f>Data_input!$F2118-Data_input!$G2118-Data_input!$H2118-Data_input!$I2118</f>
        <v>5600</v>
      </c>
      <c r="L2118" s="15" t="s">
        <v>2944</v>
      </c>
      <c r="M2118" s="16" t="str">
        <f>TEXT(Table1[[#This Row],[DATE]],"mmm")</f>
        <v>Aug</v>
      </c>
      <c r="N2118" s="7">
        <f t="shared" si="101"/>
        <v>2022</v>
      </c>
      <c r="O2118" s="7">
        <f>IF(COUNTIF(B$4:$B2118,B2118)=1,1,0)</f>
        <v>0</v>
      </c>
      <c r="P2118" s="8" t="s">
        <v>2919</v>
      </c>
      <c r="Q2118" s="9"/>
    </row>
    <row r="2119" spans="1:17" x14ac:dyDescent="0.25">
      <c r="A2119" s="17">
        <v>44783</v>
      </c>
      <c r="B2119" s="11" t="s">
        <v>1765</v>
      </c>
      <c r="C2119" s="11" t="s">
        <v>2925</v>
      </c>
      <c r="D2119" s="7">
        <v>9</v>
      </c>
      <c r="E2119" s="12">
        <f t="shared" si="99"/>
        <v>1200</v>
      </c>
      <c r="F2119" s="13">
        <f t="shared" si="100"/>
        <v>10800</v>
      </c>
      <c r="G2119" s="14">
        <f>Data_input!$F2119*IF(Data_input!$E2119&lt;3000,70%,60%)</f>
        <v>7559.9999999999991</v>
      </c>
      <c r="H2119" s="14">
        <f>Data_input!$F2119*10%</f>
        <v>1080</v>
      </c>
      <c r="I2119" s="14">
        <f>Data_input!$F2119*10%</f>
        <v>1080</v>
      </c>
      <c r="J2119" s="14">
        <f>SUM(Table1[[#This Row],[COGS]:[OPERATIONAL COST]])</f>
        <v>9720</v>
      </c>
      <c r="K2119" s="14">
        <f>Data_input!$F2119-Data_input!$G2119-Data_input!$H2119-Data_input!$I2119</f>
        <v>1080.0000000000009</v>
      </c>
      <c r="L2119" s="8" t="s">
        <v>2944</v>
      </c>
      <c r="M2119" s="16" t="str">
        <f>TEXT(Table1[[#This Row],[DATE]],"mmm")</f>
        <v>Aug</v>
      </c>
      <c r="N2119" s="7">
        <f t="shared" si="101"/>
        <v>2022</v>
      </c>
      <c r="O2119" s="7">
        <f>IF(COUNTIF(B$4:$B2119,B2119)=1,1,0)</f>
        <v>1</v>
      </c>
      <c r="P2119" s="8" t="s">
        <v>2919</v>
      </c>
      <c r="Q2119" s="9"/>
    </row>
    <row r="2120" spans="1:17" x14ac:dyDescent="0.25">
      <c r="A2120" s="17">
        <v>44783</v>
      </c>
      <c r="B2120" s="11" t="s">
        <v>1766</v>
      </c>
      <c r="C2120" s="11" t="s">
        <v>2926</v>
      </c>
      <c r="D2120" s="7">
        <v>10</v>
      </c>
      <c r="E2120" s="12">
        <f t="shared" si="99"/>
        <v>450</v>
      </c>
      <c r="F2120" s="13">
        <f t="shared" si="100"/>
        <v>4500</v>
      </c>
      <c r="G2120" s="14">
        <f>Data_input!$F2120*IF(Data_input!$E2120&lt;3000,70%,60%)</f>
        <v>3150</v>
      </c>
      <c r="H2120" s="14">
        <f>Data_input!$F2120*10%</f>
        <v>450</v>
      </c>
      <c r="I2120" s="14">
        <f>Data_input!$F2120*10%</f>
        <v>450</v>
      </c>
      <c r="J2120" s="14">
        <f>SUM(Table1[[#This Row],[COGS]:[OPERATIONAL COST]])</f>
        <v>4050</v>
      </c>
      <c r="K2120" s="14">
        <f>Data_input!$F2120-Data_input!$G2120-Data_input!$H2120-Data_input!$I2120</f>
        <v>450</v>
      </c>
      <c r="L2120" s="15" t="s">
        <v>2946</v>
      </c>
      <c r="M2120" s="16" t="str">
        <f>TEXT(Table1[[#This Row],[DATE]],"mmm")</f>
        <v>Aug</v>
      </c>
      <c r="N2120" s="7">
        <f t="shared" si="101"/>
        <v>2022</v>
      </c>
      <c r="O2120" s="7">
        <f>IF(COUNTIF(B$4:$B2120,B2120)=1,1,0)</f>
        <v>1</v>
      </c>
      <c r="P2120" s="8" t="s">
        <v>2918</v>
      </c>
      <c r="Q2120" s="9"/>
    </row>
    <row r="2121" spans="1:17" x14ac:dyDescent="0.25">
      <c r="A2121" s="17">
        <v>44783</v>
      </c>
      <c r="B2121" s="11" t="s">
        <v>1767</v>
      </c>
      <c r="C2121" s="11" t="s">
        <v>2927</v>
      </c>
      <c r="D2121" s="7">
        <v>12</v>
      </c>
      <c r="E2121" s="12">
        <f t="shared" si="99"/>
        <v>500</v>
      </c>
      <c r="F2121" s="13">
        <f t="shared" si="100"/>
        <v>6000</v>
      </c>
      <c r="G2121" s="14">
        <f>Data_input!$F2121*IF(Data_input!$E2121&lt;3000,70%,60%)</f>
        <v>4200</v>
      </c>
      <c r="H2121" s="14">
        <f>Data_input!$F2121*10%</f>
        <v>600</v>
      </c>
      <c r="I2121" s="14">
        <f>Data_input!$F2121*10%</f>
        <v>600</v>
      </c>
      <c r="J2121" s="14">
        <f>SUM(Table1[[#This Row],[COGS]:[OPERATIONAL COST]])</f>
        <v>5400</v>
      </c>
      <c r="K2121" s="14">
        <f>Data_input!$F2121-Data_input!$G2121-Data_input!$H2121-Data_input!$I2121</f>
        <v>600</v>
      </c>
      <c r="L2121" s="8" t="s">
        <v>2947</v>
      </c>
      <c r="M2121" s="16" t="str">
        <f>TEXT(Table1[[#This Row],[DATE]],"mmm")</f>
        <v>Aug</v>
      </c>
      <c r="N2121" s="7">
        <f t="shared" si="101"/>
        <v>2022</v>
      </c>
      <c r="O2121" s="7">
        <f>IF(COUNTIF(B$4:$B2121,B2121)=1,1,0)</f>
        <v>1</v>
      </c>
      <c r="P2121" s="8" t="s">
        <v>2919</v>
      </c>
      <c r="Q2121" s="9"/>
    </row>
    <row r="2122" spans="1:17" x14ac:dyDescent="0.25">
      <c r="A2122" s="17">
        <v>44783</v>
      </c>
      <c r="B2122" s="11" t="s">
        <v>1768</v>
      </c>
      <c r="C2122" s="11" t="s">
        <v>2928</v>
      </c>
      <c r="D2122" s="7">
        <v>5</v>
      </c>
      <c r="E2122" s="12">
        <f t="shared" si="99"/>
        <v>1000</v>
      </c>
      <c r="F2122" s="13">
        <f t="shared" si="100"/>
        <v>5000</v>
      </c>
      <c r="G2122" s="14">
        <f>Data_input!$F2122*IF(Data_input!$E2122&lt;3000,70%,60%)</f>
        <v>3500</v>
      </c>
      <c r="H2122" s="14">
        <f>Data_input!$F2122*10%</f>
        <v>500</v>
      </c>
      <c r="I2122" s="14">
        <f>Data_input!$F2122*10%</f>
        <v>500</v>
      </c>
      <c r="J2122" s="14">
        <f>SUM(Table1[[#This Row],[COGS]:[OPERATIONAL COST]])</f>
        <v>4500</v>
      </c>
      <c r="K2122" s="14">
        <f>Data_input!$F2122-Data_input!$G2122-Data_input!$H2122-Data_input!$I2122</f>
        <v>500</v>
      </c>
      <c r="L2122" s="15" t="s">
        <v>2945</v>
      </c>
      <c r="M2122" s="16" t="str">
        <f>TEXT(Table1[[#This Row],[DATE]],"mmm")</f>
        <v>Aug</v>
      </c>
      <c r="N2122" s="7">
        <f t="shared" si="101"/>
        <v>2022</v>
      </c>
      <c r="O2122" s="7">
        <f>IF(COUNTIF(B$4:$B2122,B2122)=1,1,0)</f>
        <v>1</v>
      </c>
      <c r="P2122" s="8" t="s">
        <v>2919</v>
      </c>
      <c r="Q2122" s="9"/>
    </row>
    <row r="2123" spans="1:17" x14ac:dyDescent="0.25">
      <c r="A2123" s="17">
        <v>44783</v>
      </c>
      <c r="B2123" s="11" t="s">
        <v>1769</v>
      </c>
      <c r="C2123" s="11" t="s">
        <v>2928</v>
      </c>
      <c r="D2123" s="7">
        <v>16</v>
      </c>
      <c r="E2123" s="12">
        <f t="shared" si="99"/>
        <v>1000</v>
      </c>
      <c r="F2123" s="13">
        <f t="shared" si="100"/>
        <v>16000</v>
      </c>
      <c r="G2123" s="14">
        <f>Data_input!$F2123*IF(Data_input!$E2123&lt;3000,70%,60%)</f>
        <v>11200</v>
      </c>
      <c r="H2123" s="14">
        <f>Data_input!$F2123*10%</f>
        <v>1600</v>
      </c>
      <c r="I2123" s="14">
        <f>Data_input!$F2123*10%</f>
        <v>1600</v>
      </c>
      <c r="J2123" s="14">
        <f>SUM(Table1[[#This Row],[COGS]:[OPERATIONAL COST]])</f>
        <v>14400</v>
      </c>
      <c r="K2123" s="14">
        <f>Data_input!$F2123-Data_input!$G2123-Data_input!$H2123-Data_input!$I2123</f>
        <v>1600</v>
      </c>
      <c r="L2123" s="8" t="s">
        <v>2943</v>
      </c>
      <c r="M2123" s="16" t="str">
        <f>TEXT(Table1[[#This Row],[DATE]],"mmm")</f>
        <v>Aug</v>
      </c>
      <c r="N2123" s="7">
        <f t="shared" si="101"/>
        <v>2022</v>
      </c>
      <c r="O2123" s="7">
        <f>IF(COUNTIF(B$4:$B2123,B2123)=1,1,0)</f>
        <v>1</v>
      </c>
      <c r="P2123" s="8" t="s">
        <v>2919</v>
      </c>
      <c r="Q2123" s="9"/>
    </row>
    <row r="2124" spans="1:17" x14ac:dyDescent="0.25">
      <c r="A2124" s="17">
        <v>44783</v>
      </c>
      <c r="B2124" s="11" t="s">
        <v>1770</v>
      </c>
      <c r="C2124" s="11" t="s">
        <v>2920</v>
      </c>
      <c r="D2124" s="7">
        <v>1</v>
      </c>
      <c r="E2124" s="12">
        <f t="shared" si="99"/>
        <v>1000</v>
      </c>
      <c r="F2124" s="13">
        <f t="shared" si="100"/>
        <v>1000</v>
      </c>
      <c r="G2124" s="14">
        <f>Data_input!$F2124*IF(Data_input!$E2124&lt;3000,70%,60%)</f>
        <v>700</v>
      </c>
      <c r="H2124" s="14">
        <f>Data_input!$F2124*10%</f>
        <v>100</v>
      </c>
      <c r="I2124" s="14">
        <f>Data_input!$F2124*10%</f>
        <v>100</v>
      </c>
      <c r="J2124" s="14">
        <f>SUM(Table1[[#This Row],[COGS]:[OPERATIONAL COST]])</f>
        <v>900</v>
      </c>
      <c r="K2124" s="14">
        <f>Data_input!$F2124-Data_input!$G2124-Data_input!$H2124-Data_input!$I2124</f>
        <v>100</v>
      </c>
      <c r="L2124" s="15" t="s">
        <v>2948</v>
      </c>
      <c r="M2124" s="16" t="str">
        <f>TEXT(Table1[[#This Row],[DATE]],"mmm")</f>
        <v>Aug</v>
      </c>
      <c r="N2124" s="7">
        <f t="shared" si="101"/>
        <v>2022</v>
      </c>
      <c r="O2124" s="7">
        <f>IF(COUNTIF(B$4:$B2124,B2124)=1,1,0)</f>
        <v>1</v>
      </c>
      <c r="P2124" s="8" t="s">
        <v>2919</v>
      </c>
      <c r="Q2124" s="9"/>
    </row>
    <row r="2125" spans="1:17" x14ac:dyDescent="0.25">
      <c r="A2125" s="17">
        <v>44783</v>
      </c>
      <c r="B2125" s="11" t="s">
        <v>1771</v>
      </c>
      <c r="C2125" s="11" t="s">
        <v>2923</v>
      </c>
      <c r="D2125" s="7">
        <v>1</v>
      </c>
      <c r="E2125" s="12">
        <f t="shared" si="99"/>
        <v>2500</v>
      </c>
      <c r="F2125" s="13">
        <f t="shared" si="100"/>
        <v>2500</v>
      </c>
      <c r="G2125" s="14">
        <f>Data_input!$F2125*IF(Data_input!$E2125&lt;3000,70%,60%)</f>
        <v>1750</v>
      </c>
      <c r="H2125" s="14">
        <f>Data_input!$F2125*10%</f>
        <v>250</v>
      </c>
      <c r="I2125" s="14">
        <f>Data_input!$F2125*10%</f>
        <v>250</v>
      </c>
      <c r="J2125" s="14">
        <f>SUM(Table1[[#This Row],[COGS]:[OPERATIONAL COST]])</f>
        <v>2250</v>
      </c>
      <c r="K2125" s="14">
        <f>Data_input!$F2125-Data_input!$G2125-Data_input!$H2125-Data_input!$I2125</f>
        <v>250</v>
      </c>
      <c r="L2125" s="8" t="s">
        <v>2944</v>
      </c>
      <c r="M2125" s="16" t="str">
        <f>TEXT(Table1[[#This Row],[DATE]],"mmm")</f>
        <v>Aug</v>
      </c>
      <c r="N2125" s="7">
        <f t="shared" si="101"/>
        <v>2022</v>
      </c>
      <c r="O2125" s="7">
        <f>IF(COUNTIF(B$4:$B2125,B2125)=1,1,0)</f>
        <v>1</v>
      </c>
      <c r="P2125" s="8" t="s">
        <v>2919</v>
      </c>
      <c r="Q2125" s="9"/>
    </row>
    <row r="2126" spans="1:17" x14ac:dyDescent="0.25">
      <c r="A2126" s="17">
        <v>44783</v>
      </c>
      <c r="B2126" s="11" t="s">
        <v>1772</v>
      </c>
      <c r="C2126" s="11" t="s">
        <v>2924</v>
      </c>
      <c r="D2126" s="7">
        <v>2</v>
      </c>
      <c r="E2126" s="12">
        <f t="shared" si="99"/>
        <v>3500</v>
      </c>
      <c r="F2126" s="13">
        <f t="shared" si="100"/>
        <v>7000</v>
      </c>
      <c r="G2126" s="14">
        <f>Data_input!$F2126*IF(Data_input!$E2126&lt;3000,70%,60%)</f>
        <v>4200</v>
      </c>
      <c r="H2126" s="14">
        <f>Data_input!$F2126*10%</f>
        <v>700</v>
      </c>
      <c r="I2126" s="14">
        <f>Data_input!$F2126*10%</f>
        <v>700</v>
      </c>
      <c r="J2126" s="14">
        <f>SUM(Table1[[#This Row],[COGS]:[OPERATIONAL COST]])</f>
        <v>5600</v>
      </c>
      <c r="K2126" s="14">
        <f>Data_input!$F2126-Data_input!$G2126-Data_input!$H2126-Data_input!$I2126</f>
        <v>1400</v>
      </c>
      <c r="L2126" s="15" t="s">
        <v>2946</v>
      </c>
      <c r="M2126" s="16" t="str">
        <f>TEXT(Table1[[#This Row],[DATE]],"mmm")</f>
        <v>Aug</v>
      </c>
      <c r="N2126" s="7">
        <f t="shared" si="101"/>
        <v>2022</v>
      </c>
      <c r="O2126" s="7">
        <f>IF(COUNTIF(B$4:$B2126,B2126)=1,1,0)</f>
        <v>1</v>
      </c>
      <c r="P2126" s="8" t="s">
        <v>2918</v>
      </c>
      <c r="Q2126" s="9"/>
    </row>
    <row r="2127" spans="1:17" x14ac:dyDescent="0.25">
      <c r="A2127" s="17">
        <v>44784</v>
      </c>
      <c r="B2127" s="11" t="s">
        <v>1773</v>
      </c>
      <c r="C2127" s="11" t="s">
        <v>2925</v>
      </c>
      <c r="D2127" s="7">
        <v>5</v>
      </c>
      <c r="E2127" s="12">
        <f t="shared" si="99"/>
        <v>1200</v>
      </c>
      <c r="F2127" s="13">
        <f t="shared" si="100"/>
        <v>6000</v>
      </c>
      <c r="G2127" s="14">
        <f>Data_input!$F2127*IF(Data_input!$E2127&lt;3000,70%,60%)</f>
        <v>4200</v>
      </c>
      <c r="H2127" s="14">
        <f>Data_input!$F2127*10%</f>
        <v>600</v>
      </c>
      <c r="I2127" s="14">
        <f>Data_input!$F2127*10%</f>
        <v>600</v>
      </c>
      <c r="J2127" s="14">
        <f>SUM(Table1[[#This Row],[COGS]:[OPERATIONAL COST]])</f>
        <v>5400</v>
      </c>
      <c r="K2127" s="14">
        <f>Data_input!$F2127-Data_input!$G2127-Data_input!$H2127-Data_input!$I2127</f>
        <v>600</v>
      </c>
      <c r="L2127" s="8" t="s">
        <v>2947</v>
      </c>
      <c r="M2127" s="16" t="str">
        <f>TEXT(Table1[[#This Row],[DATE]],"mmm")</f>
        <v>Aug</v>
      </c>
      <c r="N2127" s="7">
        <f t="shared" si="101"/>
        <v>2022</v>
      </c>
      <c r="O2127" s="7">
        <f>IF(COUNTIF(B$4:$B2127,B2127)=1,1,0)</f>
        <v>1</v>
      </c>
      <c r="P2127" s="8" t="s">
        <v>2919</v>
      </c>
      <c r="Q2127" s="9"/>
    </row>
    <row r="2128" spans="1:17" x14ac:dyDescent="0.25">
      <c r="A2128" s="17">
        <v>44784</v>
      </c>
      <c r="B2128" s="11" t="s">
        <v>1774</v>
      </c>
      <c r="C2128" s="11" t="s">
        <v>2926</v>
      </c>
      <c r="D2128" s="7">
        <v>7</v>
      </c>
      <c r="E2128" s="12">
        <f t="shared" si="99"/>
        <v>450</v>
      </c>
      <c r="F2128" s="13">
        <f t="shared" si="100"/>
        <v>3150</v>
      </c>
      <c r="G2128" s="14">
        <f>Data_input!$F2128*IF(Data_input!$E2128&lt;3000,70%,60%)</f>
        <v>2205</v>
      </c>
      <c r="H2128" s="14">
        <f>Data_input!$F2128*10%</f>
        <v>315</v>
      </c>
      <c r="I2128" s="14">
        <f>Data_input!$F2128*10%</f>
        <v>315</v>
      </c>
      <c r="J2128" s="14">
        <f>SUM(Table1[[#This Row],[COGS]:[OPERATIONAL COST]])</f>
        <v>2835</v>
      </c>
      <c r="K2128" s="14">
        <f>Data_input!$F2128-Data_input!$G2128-Data_input!$H2128-Data_input!$I2128</f>
        <v>315</v>
      </c>
      <c r="L2128" s="15" t="s">
        <v>2948</v>
      </c>
      <c r="M2128" s="16" t="str">
        <f>TEXT(Table1[[#This Row],[DATE]],"mmm")</f>
        <v>Aug</v>
      </c>
      <c r="N2128" s="7">
        <f t="shared" si="101"/>
        <v>2022</v>
      </c>
      <c r="O2128" s="7">
        <f>IF(COUNTIF(B$4:$B2128,B2128)=1,1,0)</f>
        <v>1</v>
      </c>
      <c r="P2128" s="8" t="s">
        <v>2918</v>
      </c>
      <c r="Q2128" s="9"/>
    </row>
    <row r="2129" spans="1:17" x14ac:dyDescent="0.25">
      <c r="A2129" s="17">
        <v>44784</v>
      </c>
      <c r="B2129" s="11" t="s">
        <v>1775</v>
      </c>
      <c r="C2129" s="11" t="s">
        <v>2927</v>
      </c>
      <c r="D2129" s="7">
        <v>8</v>
      </c>
      <c r="E2129" s="12">
        <f t="shared" si="99"/>
        <v>500</v>
      </c>
      <c r="F2129" s="13">
        <f t="shared" si="100"/>
        <v>4000</v>
      </c>
      <c r="G2129" s="14">
        <f>Data_input!$F2129*IF(Data_input!$E2129&lt;3000,70%,60%)</f>
        <v>2800</v>
      </c>
      <c r="H2129" s="14">
        <f>Data_input!$F2129*10%</f>
        <v>400</v>
      </c>
      <c r="I2129" s="14">
        <f>Data_input!$F2129*10%</f>
        <v>400</v>
      </c>
      <c r="J2129" s="14">
        <f>SUM(Table1[[#This Row],[COGS]:[OPERATIONAL COST]])</f>
        <v>3600</v>
      </c>
      <c r="K2129" s="14">
        <f>Data_input!$F2129-Data_input!$G2129-Data_input!$H2129-Data_input!$I2129</f>
        <v>400</v>
      </c>
      <c r="L2129" s="8" t="s">
        <v>2944</v>
      </c>
      <c r="M2129" s="16" t="str">
        <f>TEXT(Table1[[#This Row],[DATE]],"mmm")</f>
        <v>Aug</v>
      </c>
      <c r="N2129" s="7">
        <f t="shared" si="101"/>
        <v>2022</v>
      </c>
      <c r="O2129" s="7">
        <f>IF(COUNTIF(B$4:$B2129,B2129)=1,1,0)</f>
        <v>1</v>
      </c>
      <c r="P2129" s="8" t="s">
        <v>2919</v>
      </c>
      <c r="Q2129" s="9"/>
    </row>
    <row r="2130" spans="1:17" x14ac:dyDescent="0.25">
      <c r="A2130" s="17">
        <v>44784</v>
      </c>
      <c r="B2130" s="11" t="s">
        <v>1776</v>
      </c>
      <c r="C2130" s="11" t="s">
        <v>2928</v>
      </c>
      <c r="D2130" s="7">
        <v>1</v>
      </c>
      <c r="E2130" s="12">
        <f t="shared" si="99"/>
        <v>1000</v>
      </c>
      <c r="F2130" s="13">
        <f t="shared" si="100"/>
        <v>1000</v>
      </c>
      <c r="G2130" s="14">
        <f>Data_input!$F2130*IF(Data_input!$E2130&lt;3000,70%,60%)</f>
        <v>700</v>
      </c>
      <c r="H2130" s="14">
        <f>Data_input!$F2130*10%</f>
        <v>100</v>
      </c>
      <c r="I2130" s="14">
        <f>Data_input!$F2130*10%</f>
        <v>100</v>
      </c>
      <c r="J2130" s="14">
        <f>SUM(Table1[[#This Row],[COGS]:[OPERATIONAL COST]])</f>
        <v>900</v>
      </c>
      <c r="K2130" s="14">
        <f>Data_input!$F2130-Data_input!$G2130-Data_input!$H2130-Data_input!$I2130</f>
        <v>100</v>
      </c>
      <c r="L2130" s="15" t="s">
        <v>2946</v>
      </c>
      <c r="M2130" s="16" t="str">
        <f>TEXT(Table1[[#This Row],[DATE]],"mmm")</f>
        <v>Aug</v>
      </c>
      <c r="N2130" s="7">
        <f t="shared" si="101"/>
        <v>2022</v>
      </c>
      <c r="O2130" s="7">
        <f>IF(COUNTIF(B$4:$B2130,B2130)=1,1,0)</f>
        <v>1</v>
      </c>
      <c r="P2130" s="8" t="s">
        <v>2918</v>
      </c>
      <c r="Q2130" s="9"/>
    </row>
    <row r="2131" spans="1:17" x14ac:dyDescent="0.25">
      <c r="A2131" s="17">
        <v>44784</v>
      </c>
      <c r="B2131" s="11" t="s">
        <v>1777</v>
      </c>
      <c r="C2131" s="11" t="s">
        <v>2929</v>
      </c>
      <c r="D2131" s="7">
        <v>1</v>
      </c>
      <c r="E2131" s="12">
        <f t="shared" si="99"/>
        <v>3200</v>
      </c>
      <c r="F2131" s="13">
        <f t="shared" si="100"/>
        <v>3200</v>
      </c>
      <c r="G2131" s="14">
        <f>Data_input!$F2131*IF(Data_input!$E2131&lt;3000,70%,60%)</f>
        <v>1920</v>
      </c>
      <c r="H2131" s="14">
        <f>Data_input!$F2131*10%</f>
        <v>320</v>
      </c>
      <c r="I2131" s="14">
        <f>Data_input!$F2131*10%</f>
        <v>320</v>
      </c>
      <c r="J2131" s="14">
        <f>SUM(Table1[[#This Row],[COGS]:[OPERATIONAL COST]])</f>
        <v>2560</v>
      </c>
      <c r="K2131" s="14">
        <f>Data_input!$F2131-Data_input!$G2131-Data_input!$H2131-Data_input!$I2131</f>
        <v>640</v>
      </c>
      <c r="L2131" s="8" t="s">
        <v>2947</v>
      </c>
      <c r="M2131" s="16" t="str">
        <f>TEXT(Table1[[#This Row],[DATE]],"mmm")</f>
        <v>Aug</v>
      </c>
      <c r="N2131" s="7">
        <f t="shared" si="101"/>
        <v>2022</v>
      </c>
      <c r="O2131" s="7">
        <f>IF(COUNTIF(B$4:$B2131,B2131)=1,1,0)</f>
        <v>1</v>
      </c>
      <c r="P2131" s="8" t="s">
        <v>2918</v>
      </c>
      <c r="Q2131" s="9"/>
    </row>
    <row r="2132" spans="1:17" x14ac:dyDescent="0.25">
      <c r="A2132" s="17">
        <v>44784</v>
      </c>
      <c r="B2132" s="11" t="s">
        <v>1778</v>
      </c>
      <c r="C2132" s="11" t="s">
        <v>2930</v>
      </c>
      <c r="D2132" s="7">
        <v>1</v>
      </c>
      <c r="E2132" s="12">
        <f t="shared" si="99"/>
        <v>4000</v>
      </c>
      <c r="F2132" s="13">
        <f t="shared" si="100"/>
        <v>4000</v>
      </c>
      <c r="G2132" s="14">
        <f>Data_input!$F2132*IF(Data_input!$E2132&lt;3000,70%,60%)</f>
        <v>2400</v>
      </c>
      <c r="H2132" s="14">
        <f>Data_input!$F2132*10%</f>
        <v>400</v>
      </c>
      <c r="I2132" s="14">
        <f>Data_input!$F2132*10%</f>
        <v>400</v>
      </c>
      <c r="J2132" s="14">
        <f>SUM(Table1[[#This Row],[COGS]:[OPERATIONAL COST]])</f>
        <v>3200</v>
      </c>
      <c r="K2132" s="14">
        <f>Data_input!$F2132-Data_input!$G2132-Data_input!$H2132-Data_input!$I2132</f>
        <v>800</v>
      </c>
      <c r="L2132" s="15" t="s">
        <v>2945</v>
      </c>
      <c r="M2132" s="16" t="str">
        <f>TEXT(Table1[[#This Row],[DATE]],"mmm")</f>
        <v>Aug</v>
      </c>
      <c r="N2132" s="7">
        <f t="shared" si="101"/>
        <v>2022</v>
      </c>
      <c r="O2132" s="7">
        <f>IF(COUNTIF(B$4:$B2132,B2132)=1,1,0)</f>
        <v>1</v>
      </c>
      <c r="P2132" s="8" t="s">
        <v>2919</v>
      </c>
      <c r="Q2132" s="9"/>
    </row>
    <row r="2133" spans="1:17" x14ac:dyDescent="0.25">
      <c r="A2133" s="17">
        <v>44784</v>
      </c>
      <c r="B2133" s="11" t="s">
        <v>1779</v>
      </c>
      <c r="C2133" s="11" t="s">
        <v>2930</v>
      </c>
      <c r="D2133" s="7">
        <v>1</v>
      </c>
      <c r="E2133" s="12">
        <f t="shared" si="99"/>
        <v>4000</v>
      </c>
      <c r="F2133" s="13">
        <f t="shared" si="100"/>
        <v>4000</v>
      </c>
      <c r="G2133" s="14">
        <f>Data_input!$F2133*IF(Data_input!$E2133&lt;3000,70%,60%)</f>
        <v>2400</v>
      </c>
      <c r="H2133" s="14">
        <f>Data_input!$F2133*10%</f>
        <v>400</v>
      </c>
      <c r="I2133" s="14">
        <f>Data_input!$F2133*10%</f>
        <v>400</v>
      </c>
      <c r="J2133" s="14">
        <f>SUM(Table1[[#This Row],[COGS]:[OPERATIONAL COST]])</f>
        <v>3200</v>
      </c>
      <c r="K2133" s="14">
        <f>Data_input!$F2133-Data_input!$G2133-Data_input!$H2133-Data_input!$I2133</f>
        <v>800</v>
      </c>
      <c r="L2133" s="8" t="s">
        <v>2943</v>
      </c>
      <c r="M2133" s="16" t="str">
        <f>TEXT(Table1[[#This Row],[DATE]],"mmm")</f>
        <v>Aug</v>
      </c>
      <c r="N2133" s="7">
        <f t="shared" si="101"/>
        <v>2022</v>
      </c>
      <c r="O2133" s="7">
        <f>IF(COUNTIF(B$4:$B2133,B2133)=1,1,0)</f>
        <v>1</v>
      </c>
      <c r="P2133" s="8" t="s">
        <v>2919</v>
      </c>
      <c r="Q2133" s="9"/>
    </row>
    <row r="2134" spans="1:17" x14ac:dyDescent="0.25">
      <c r="A2134" s="17">
        <v>44784</v>
      </c>
      <c r="B2134" s="11" t="s">
        <v>1780</v>
      </c>
      <c r="C2134" s="11" t="s">
        <v>2930</v>
      </c>
      <c r="D2134" s="7">
        <v>1</v>
      </c>
      <c r="E2134" s="12">
        <f t="shared" si="99"/>
        <v>4000</v>
      </c>
      <c r="F2134" s="13">
        <f t="shared" si="100"/>
        <v>4000</v>
      </c>
      <c r="G2134" s="14">
        <f>Data_input!$F2134*IF(Data_input!$E2134&lt;3000,70%,60%)</f>
        <v>2400</v>
      </c>
      <c r="H2134" s="14">
        <f>Data_input!$F2134*10%</f>
        <v>400</v>
      </c>
      <c r="I2134" s="14">
        <f>Data_input!$F2134*10%</f>
        <v>400</v>
      </c>
      <c r="J2134" s="14">
        <f>SUM(Table1[[#This Row],[COGS]:[OPERATIONAL COST]])</f>
        <v>3200</v>
      </c>
      <c r="K2134" s="14">
        <f>Data_input!$F2134-Data_input!$G2134-Data_input!$H2134-Data_input!$I2134</f>
        <v>800</v>
      </c>
      <c r="L2134" s="15" t="s">
        <v>2943</v>
      </c>
      <c r="M2134" s="16" t="str">
        <f>TEXT(Table1[[#This Row],[DATE]],"mmm")</f>
        <v>Aug</v>
      </c>
      <c r="N2134" s="7">
        <f t="shared" si="101"/>
        <v>2022</v>
      </c>
      <c r="O2134" s="7">
        <f>IF(COUNTIF(B$4:$B2134,B2134)=1,1,0)</f>
        <v>1</v>
      </c>
      <c r="P2134" s="8" t="s">
        <v>2919</v>
      </c>
      <c r="Q2134" s="9"/>
    </row>
    <row r="2135" spans="1:17" x14ac:dyDescent="0.25">
      <c r="A2135" s="17">
        <v>44784</v>
      </c>
      <c r="B2135" s="11" t="s">
        <v>1780</v>
      </c>
      <c r="C2135" s="11" t="s">
        <v>2924</v>
      </c>
      <c r="D2135" s="7">
        <v>4</v>
      </c>
      <c r="E2135" s="12">
        <f t="shared" si="99"/>
        <v>3500</v>
      </c>
      <c r="F2135" s="13">
        <f t="shared" si="100"/>
        <v>14000</v>
      </c>
      <c r="G2135" s="14">
        <f>Data_input!$F2135*IF(Data_input!$E2135&lt;3000,70%,60%)</f>
        <v>8400</v>
      </c>
      <c r="H2135" s="14">
        <f>Data_input!$F2135*10%</f>
        <v>1400</v>
      </c>
      <c r="I2135" s="14">
        <f>Data_input!$F2135*10%</f>
        <v>1400</v>
      </c>
      <c r="J2135" s="14">
        <f>SUM(Table1[[#This Row],[COGS]:[OPERATIONAL COST]])</f>
        <v>11200</v>
      </c>
      <c r="K2135" s="14">
        <f>Data_input!$F2135-Data_input!$G2135-Data_input!$H2135-Data_input!$I2135</f>
        <v>2800</v>
      </c>
      <c r="L2135" s="8" t="s">
        <v>2943</v>
      </c>
      <c r="M2135" s="16" t="str">
        <f>TEXT(Table1[[#This Row],[DATE]],"mmm")</f>
        <v>Aug</v>
      </c>
      <c r="N2135" s="7">
        <f t="shared" si="101"/>
        <v>2022</v>
      </c>
      <c r="O2135" s="7">
        <f>IF(COUNTIF(B$4:$B2135,B2135)=1,1,0)</f>
        <v>0</v>
      </c>
      <c r="P2135" s="8" t="s">
        <v>2919</v>
      </c>
      <c r="Q2135" s="9"/>
    </row>
    <row r="2136" spans="1:17" x14ac:dyDescent="0.25">
      <c r="A2136" s="17">
        <v>44784</v>
      </c>
      <c r="B2136" s="11" t="s">
        <v>1780</v>
      </c>
      <c r="C2136" s="11" t="s">
        <v>2925</v>
      </c>
      <c r="D2136" s="7">
        <v>1</v>
      </c>
      <c r="E2136" s="12">
        <f t="shared" si="99"/>
        <v>1200</v>
      </c>
      <c r="F2136" s="13">
        <f t="shared" si="100"/>
        <v>1200</v>
      </c>
      <c r="G2136" s="14">
        <f>Data_input!$F2136*IF(Data_input!$E2136&lt;3000,70%,60%)</f>
        <v>840</v>
      </c>
      <c r="H2136" s="14">
        <f>Data_input!$F2136*10%</f>
        <v>120</v>
      </c>
      <c r="I2136" s="14">
        <f>Data_input!$F2136*10%</f>
        <v>120</v>
      </c>
      <c r="J2136" s="14">
        <f>SUM(Table1[[#This Row],[COGS]:[OPERATIONAL COST]])</f>
        <v>1080</v>
      </c>
      <c r="K2136" s="14">
        <f>Data_input!$F2136-Data_input!$G2136-Data_input!$H2136-Data_input!$I2136</f>
        <v>120</v>
      </c>
      <c r="L2136" s="15" t="s">
        <v>2943</v>
      </c>
      <c r="M2136" s="16" t="str">
        <f>TEXT(Table1[[#This Row],[DATE]],"mmm")</f>
        <v>Aug</v>
      </c>
      <c r="N2136" s="7">
        <f t="shared" si="101"/>
        <v>2022</v>
      </c>
      <c r="O2136" s="7">
        <f>IF(COUNTIF(B$4:$B2136,B2136)=1,1,0)</f>
        <v>0</v>
      </c>
      <c r="P2136" s="8" t="s">
        <v>2919</v>
      </c>
      <c r="Q2136" s="9"/>
    </row>
    <row r="2137" spans="1:17" x14ac:dyDescent="0.25">
      <c r="A2137" s="17">
        <v>44785</v>
      </c>
      <c r="B2137" s="11" t="s">
        <v>1781</v>
      </c>
      <c r="C2137" s="11" t="s">
        <v>2926</v>
      </c>
      <c r="D2137" s="7">
        <v>20</v>
      </c>
      <c r="E2137" s="12">
        <f t="shared" si="99"/>
        <v>450</v>
      </c>
      <c r="F2137" s="13">
        <f t="shared" si="100"/>
        <v>9000</v>
      </c>
      <c r="G2137" s="14">
        <f>Data_input!$F2137*IF(Data_input!$E2137&lt;3000,70%,60%)</f>
        <v>6300</v>
      </c>
      <c r="H2137" s="14">
        <f>Data_input!$F2137*10%</f>
        <v>900</v>
      </c>
      <c r="I2137" s="14">
        <f>Data_input!$F2137*10%</f>
        <v>900</v>
      </c>
      <c r="J2137" s="14">
        <f>SUM(Table1[[#This Row],[COGS]:[OPERATIONAL COST]])</f>
        <v>8100</v>
      </c>
      <c r="K2137" s="14">
        <f>Data_input!$F2137-Data_input!$G2137-Data_input!$H2137-Data_input!$I2137</f>
        <v>900</v>
      </c>
      <c r="L2137" s="8" t="s">
        <v>2943</v>
      </c>
      <c r="M2137" s="16" t="str">
        <f>TEXT(Table1[[#This Row],[DATE]],"mmm")</f>
        <v>Aug</v>
      </c>
      <c r="N2137" s="7">
        <f t="shared" si="101"/>
        <v>2022</v>
      </c>
      <c r="O2137" s="7">
        <f>IF(COUNTIF(B$4:$B2137,B2137)=1,1,0)</f>
        <v>1</v>
      </c>
      <c r="P2137" s="8" t="s">
        <v>2918</v>
      </c>
      <c r="Q2137" s="9"/>
    </row>
    <row r="2138" spans="1:17" x14ac:dyDescent="0.25">
      <c r="A2138" s="17">
        <v>44785</v>
      </c>
      <c r="B2138" s="11" t="s">
        <v>1782</v>
      </c>
      <c r="C2138" s="11" t="s">
        <v>2927</v>
      </c>
      <c r="D2138" s="7">
        <v>1</v>
      </c>
      <c r="E2138" s="12">
        <f t="shared" si="99"/>
        <v>500</v>
      </c>
      <c r="F2138" s="13">
        <f t="shared" si="100"/>
        <v>500</v>
      </c>
      <c r="G2138" s="14">
        <f>Data_input!$F2138*IF(Data_input!$E2138&lt;3000,70%,60%)</f>
        <v>350</v>
      </c>
      <c r="H2138" s="14">
        <f>Data_input!$F2138*10%</f>
        <v>50</v>
      </c>
      <c r="I2138" s="14">
        <f>Data_input!$F2138*10%</f>
        <v>50</v>
      </c>
      <c r="J2138" s="14">
        <f>SUM(Table1[[#This Row],[COGS]:[OPERATIONAL COST]])</f>
        <v>450</v>
      </c>
      <c r="K2138" s="14">
        <f>Data_input!$F2138-Data_input!$G2138-Data_input!$H2138-Data_input!$I2138</f>
        <v>50</v>
      </c>
      <c r="L2138" s="15" t="s">
        <v>2948</v>
      </c>
      <c r="M2138" s="16" t="str">
        <f>TEXT(Table1[[#This Row],[DATE]],"mmm")</f>
        <v>Aug</v>
      </c>
      <c r="N2138" s="7">
        <f t="shared" si="101"/>
        <v>2022</v>
      </c>
      <c r="O2138" s="7">
        <f>IF(COUNTIF(B$4:$B2138,B2138)=1,1,0)</f>
        <v>1</v>
      </c>
      <c r="P2138" s="8" t="s">
        <v>2919</v>
      </c>
      <c r="Q2138" s="9"/>
    </row>
    <row r="2139" spans="1:17" x14ac:dyDescent="0.25">
      <c r="A2139" s="17">
        <v>44785</v>
      </c>
      <c r="B2139" s="11" t="s">
        <v>1783</v>
      </c>
      <c r="C2139" s="11" t="s">
        <v>2928</v>
      </c>
      <c r="D2139" s="7">
        <v>2</v>
      </c>
      <c r="E2139" s="12">
        <f t="shared" si="99"/>
        <v>1000</v>
      </c>
      <c r="F2139" s="13">
        <f t="shared" si="100"/>
        <v>2000</v>
      </c>
      <c r="G2139" s="14">
        <f>Data_input!$F2139*IF(Data_input!$E2139&lt;3000,70%,60%)</f>
        <v>1400</v>
      </c>
      <c r="H2139" s="14">
        <f>Data_input!$F2139*10%</f>
        <v>200</v>
      </c>
      <c r="I2139" s="14">
        <f>Data_input!$F2139*10%</f>
        <v>200</v>
      </c>
      <c r="J2139" s="14">
        <f>SUM(Table1[[#This Row],[COGS]:[OPERATIONAL COST]])</f>
        <v>1800</v>
      </c>
      <c r="K2139" s="14">
        <f>Data_input!$F2139-Data_input!$G2139-Data_input!$H2139-Data_input!$I2139</f>
        <v>200</v>
      </c>
      <c r="L2139" s="8" t="s">
        <v>2944</v>
      </c>
      <c r="M2139" s="16" t="str">
        <f>TEXT(Table1[[#This Row],[DATE]],"mmm")</f>
        <v>Aug</v>
      </c>
      <c r="N2139" s="7">
        <f t="shared" si="101"/>
        <v>2022</v>
      </c>
      <c r="O2139" s="7">
        <f>IF(COUNTIF(B$4:$B2139,B2139)=1,1,0)</f>
        <v>1</v>
      </c>
      <c r="P2139" s="8" t="s">
        <v>2919</v>
      </c>
      <c r="Q2139" s="9"/>
    </row>
    <row r="2140" spans="1:17" x14ac:dyDescent="0.25">
      <c r="A2140" s="17">
        <v>44785</v>
      </c>
      <c r="B2140" s="11" t="s">
        <v>1784</v>
      </c>
      <c r="C2140" s="11" t="s">
        <v>2928</v>
      </c>
      <c r="D2140" s="7">
        <v>2</v>
      </c>
      <c r="E2140" s="12">
        <f t="shared" si="99"/>
        <v>1000</v>
      </c>
      <c r="F2140" s="13">
        <f t="shared" si="100"/>
        <v>2000</v>
      </c>
      <c r="G2140" s="14">
        <f>Data_input!$F2140*IF(Data_input!$E2140&lt;3000,70%,60%)</f>
        <v>1400</v>
      </c>
      <c r="H2140" s="14">
        <f>Data_input!$F2140*10%</f>
        <v>200</v>
      </c>
      <c r="I2140" s="14">
        <f>Data_input!$F2140*10%</f>
        <v>200</v>
      </c>
      <c r="J2140" s="14">
        <f>SUM(Table1[[#This Row],[COGS]:[OPERATIONAL COST]])</f>
        <v>1800</v>
      </c>
      <c r="K2140" s="14">
        <f>Data_input!$F2140-Data_input!$G2140-Data_input!$H2140-Data_input!$I2140</f>
        <v>200</v>
      </c>
      <c r="L2140" s="15" t="s">
        <v>2948</v>
      </c>
      <c r="M2140" s="16" t="str">
        <f>TEXT(Table1[[#This Row],[DATE]],"mmm")</f>
        <v>Aug</v>
      </c>
      <c r="N2140" s="7">
        <f t="shared" si="101"/>
        <v>2022</v>
      </c>
      <c r="O2140" s="7">
        <f>IF(COUNTIF(B$4:$B2140,B2140)=1,1,0)</f>
        <v>1</v>
      </c>
      <c r="P2140" s="8" t="s">
        <v>2919</v>
      </c>
      <c r="Q2140" s="9"/>
    </row>
    <row r="2141" spans="1:17" x14ac:dyDescent="0.25">
      <c r="A2141" s="17">
        <v>44785</v>
      </c>
      <c r="B2141" s="11" t="s">
        <v>1785</v>
      </c>
      <c r="C2141" s="11" t="s">
        <v>2930</v>
      </c>
      <c r="D2141" s="7">
        <v>1</v>
      </c>
      <c r="E2141" s="12">
        <f t="shared" si="99"/>
        <v>4000</v>
      </c>
      <c r="F2141" s="13">
        <f t="shared" si="100"/>
        <v>4000</v>
      </c>
      <c r="G2141" s="14">
        <f>Data_input!$F2141*IF(Data_input!$E2141&lt;3000,70%,60%)</f>
        <v>2400</v>
      </c>
      <c r="H2141" s="14">
        <f>Data_input!$F2141*10%</f>
        <v>400</v>
      </c>
      <c r="I2141" s="14">
        <f>Data_input!$F2141*10%</f>
        <v>400</v>
      </c>
      <c r="J2141" s="14">
        <f>SUM(Table1[[#This Row],[COGS]:[OPERATIONAL COST]])</f>
        <v>3200</v>
      </c>
      <c r="K2141" s="14">
        <f>Data_input!$F2141-Data_input!$G2141-Data_input!$H2141-Data_input!$I2141</f>
        <v>800</v>
      </c>
      <c r="L2141" s="8" t="s">
        <v>2944</v>
      </c>
      <c r="M2141" s="16" t="str">
        <f>TEXT(Table1[[#This Row],[DATE]],"mmm")</f>
        <v>Aug</v>
      </c>
      <c r="N2141" s="7">
        <f t="shared" si="101"/>
        <v>2022</v>
      </c>
      <c r="O2141" s="7">
        <f>IF(COUNTIF(B$4:$B2141,B2141)=1,1,0)</f>
        <v>1</v>
      </c>
      <c r="P2141" s="8" t="s">
        <v>2918</v>
      </c>
      <c r="Q2141" s="9"/>
    </row>
    <row r="2142" spans="1:17" x14ac:dyDescent="0.25">
      <c r="A2142" s="17">
        <v>44785</v>
      </c>
      <c r="B2142" s="11" t="s">
        <v>1786</v>
      </c>
      <c r="C2142" s="11" t="s">
        <v>2920</v>
      </c>
      <c r="D2142" s="7">
        <v>8</v>
      </c>
      <c r="E2142" s="12">
        <f t="shared" si="99"/>
        <v>1000</v>
      </c>
      <c r="F2142" s="13">
        <f t="shared" si="100"/>
        <v>8000</v>
      </c>
      <c r="G2142" s="14">
        <f>Data_input!$F2142*IF(Data_input!$E2142&lt;3000,70%,60%)</f>
        <v>5600</v>
      </c>
      <c r="H2142" s="14">
        <f>Data_input!$F2142*10%</f>
        <v>800</v>
      </c>
      <c r="I2142" s="14">
        <f>Data_input!$F2142*10%</f>
        <v>800</v>
      </c>
      <c r="J2142" s="14">
        <f>SUM(Table1[[#This Row],[COGS]:[OPERATIONAL COST]])</f>
        <v>7200</v>
      </c>
      <c r="K2142" s="14">
        <f>Data_input!$F2142-Data_input!$G2142-Data_input!$H2142-Data_input!$I2142</f>
        <v>800</v>
      </c>
      <c r="L2142" s="15" t="s">
        <v>2946</v>
      </c>
      <c r="M2142" s="16" t="str">
        <f>TEXT(Table1[[#This Row],[DATE]],"mmm")</f>
        <v>Aug</v>
      </c>
      <c r="N2142" s="7">
        <f t="shared" si="101"/>
        <v>2022</v>
      </c>
      <c r="O2142" s="7">
        <f>IF(COUNTIF(B$4:$B2142,B2142)=1,1,0)</f>
        <v>1</v>
      </c>
      <c r="P2142" s="8" t="s">
        <v>2919</v>
      </c>
      <c r="Q2142" s="9"/>
    </row>
    <row r="2143" spans="1:17" x14ac:dyDescent="0.25">
      <c r="A2143" s="17">
        <v>44785</v>
      </c>
      <c r="B2143" s="11" t="s">
        <v>1787</v>
      </c>
      <c r="C2143" s="11" t="s">
        <v>2923</v>
      </c>
      <c r="D2143" s="7">
        <v>9</v>
      </c>
      <c r="E2143" s="12">
        <f t="shared" si="99"/>
        <v>2500</v>
      </c>
      <c r="F2143" s="13">
        <f t="shared" si="100"/>
        <v>22500</v>
      </c>
      <c r="G2143" s="14">
        <f>Data_input!$F2143*IF(Data_input!$E2143&lt;3000,70%,60%)</f>
        <v>15749.999999999998</v>
      </c>
      <c r="H2143" s="14">
        <f>Data_input!$F2143*10%</f>
        <v>2250</v>
      </c>
      <c r="I2143" s="14">
        <f>Data_input!$F2143*10%</f>
        <v>2250</v>
      </c>
      <c r="J2143" s="14">
        <f>SUM(Table1[[#This Row],[COGS]:[OPERATIONAL COST]])</f>
        <v>20250</v>
      </c>
      <c r="K2143" s="14">
        <f>Data_input!$F2143-Data_input!$G2143-Data_input!$H2143-Data_input!$I2143</f>
        <v>2250.0000000000018</v>
      </c>
      <c r="L2143" s="8" t="s">
        <v>2947</v>
      </c>
      <c r="M2143" s="16" t="str">
        <f>TEXT(Table1[[#This Row],[DATE]],"mmm")</f>
        <v>Aug</v>
      </c>
      <c r="N2143" s="7">
        <f t="shared" si="101"/>
        <v>2022</v>
      </c>
      <c r="O2143" s="7">
        <f>IF(COUNTIF(B$4:$B2143,B2143)=1,1,0)</f>
        <v>1</v>
      </c>
      <c r="P2143" s="8" t="s">
        <v>2919</v>
      </c>
      <c r="Q2143" s="9"/>
    </row>
    <row r="2144" spans="1:17" x14ac:dyDescent="0.25">
      <c r="A2144" s="17">
        <v>44785</v>
      </c>
      <c r="B2144" s="11" t="s">
        <v>1788</v>
      </c>
      <c r="C2144" s="11" t="s">
        <v>2920</v>
      </c>
      <c r="D2144" s="7">
        <v>1</v>
      </c>
      <c r="E2144" s="12">
        <f t="shared" si="99"/>
        <v>1000</v>
      </c>
      <c r="F2144" s="13">
        <f t="shared" si="100"/>
        <v>1000</v>
      </c>
      <c r="G2144" s="14">
        <f>Data_input!$F2144*IF(Data_input!$E2144&lt;3000,70%,60%)</f>
        <v>700</v>
      </c>
      <c r="H2144" s="14">
        <f>Data_input!$F2144*10%</f>
        <v>100</v>
      </c>
      <c r="I2144" s="14">
        <f>Data_input!$F2144*10%</f>
        <v>100</v>
      </c>
      <c r="J2144" s="14">
        <f>SUM(Table1[[#This Row],[COGS]:[OPERATIONAL COST]])</f>
        <v>900</v>
      </c>
      <c r="K2144" s="14">
        <f>Data_input!$F2144-Data_input!$G2144-Data_input!$H2144-Data_input!$I2144</f>
        <v>100</v>
      </c>
      <c r="L2144" s="15" t="s">
        <v>2945</v>
      </c>
      <c r="M2144" s="16" t="str">
        <f>TEXT(Table1[[#This Row],[DATE]],"mmm")</f>
        <v>Aug</v>
      </c>
      <c r="N2144" s="7">
        <f t="shared" si="101"/>
        <v>2022</v>
      </c>
      <c r="O2144" s="7">
        <f>IF(COUNTIF(B$4:$B2144,B2144)=1,1,0)</f>
        <v>1</v>
      </c>
      <c r="P2144" s="8" t="s">
        <v>2918</v>
      </c>
      <c r="Q2144" s="9"/>
    </row>
    <row r="2145" spans="1:17" x14ac:dyDescent="0.25">
      <c r="A2145" s="17">
        <v>44786</v>
      </c>
      <c r="B2145" s="11" t="s">
        <v>1789</v>
      </c>
      <c r="C2145" s="11" t="s">
        <v>2923</v>
      </c>
      <c r="D2145" s="7">
        <v>3</v>
      </c>
      <c r="E2145" s="12">
        <f t="shared" si="99"/>
        <v>2500</v>
      </c>
      <c r="F2145" s="13">
        <f t="shared" si="100"/>
        <v>7500</v>
      </c>
      <c r="G2145" s="14">
        <f>Data_input!$F2145*IF(Data_input!$E2145&lt;3000,70%,60%)</f>
        <v>5250</v>
      </c>
      <c r="H2145" s="14">
        <f>Data_input!$F2145*10%</f>
        <v>750</v>
      </c>
      <c r="I2145" s="14">
        <f>Data_input!$F2145*10%</f>
        <v>750</v>
      </c>
      <c r="J2145" s="14">
        <f>SUM(Table1[[#This Row],[COGS]:[OPERATIONAL COST]])</f>
        <v>6750</v>
      </c>
      <c r="K2145" s="14">
        <f>Data_input!$F2145-Data_input!$G2145-Data_input!$H2145-Data_input!$I2145</f>
        <v>750</v>
      </c>
      <c r="L2145" s="8" t="s">
        <v>2943</v>
      </c>
      <c r="M2145" s="16" t="str">
        <f>TEXT(Table1[[#This Row],[DATE]],"mmm")</f>
        <v>Aug</v>
      </c>
      <c r="N2145" s="7">
        <f t="shared" si="101"/>
        <v>2022</v>
      </c>
      <c r="O2145" s="7">
        <f>IF(COUNTIF(B$4:$B2145,B2145)=1,1,0)</f>
        <v>1</v>
      </c>
      <c r="P2145" s="8" t="s">
        <v>2919</v>
      </c>
      <c r="Q2145" s="9"/>
    </row>
    <row r="2146" spans="1:17" x14ac:dyDescent="0.25">
      <c r="A2146" s="17">
        <v>44786</v>
      </c>
      <c r="B2146" s="11" t="s">
        <v>1790</v>
      </c>
      <c r="C2146" s="11" t="s">
        <v>2930</v>
      </c>
      <c r="D2146" s="7">
        <v>1</v>
      </c>
      <c r="E2146" s="12">
        <f t="shared" si="99"/>
        <v>4000</v>
      </c>
      <c r="F2146" s="13">
        <f t="shared" si="100"/>
        <v>4000</v>
      </c>
      <c r="G2146" s="14">
        <f>Data_input!$F2146*IF(Data_input!$E2146&lt;3000,70%,60%)</f>
        <v>2400</v>
      </c>
      <c r="H2146" s="14">
        <f>Data_input!$F2146*10%</f>
        <v>400</v>
      </c>
      <c r="I2146" s="14">
        <f>Data_input!$F2146*10%</f>
        <v>400</v>
      </c>
      <c r="J2146" s="14">
        <f>SUM(Table1[[#This Row],[COGS]:[OPERATIONAL COST]])</f>
        <v>3200</v>
      </c>
      <c r="K2146" s="14">
        <f>Data_input!$F2146-Data_input!$G2146-Data_input!$H2146-Data_input!$I2146</f>
        <v>800</v>
      </c>
      <c r="L2146" s="15" t="s">
        <v>2948</v>
      </c>
      <c r="M2146" s="16" t="str">
        <f>TEXT(Table1[[#This Row],[DATE]],"mmm")</f>
        <v>Aug</v>
      </c>
      <c r="N2146" s="7">
        <f t="shared" si="101"/>
        <v>2022</v>
      </c>
      <c r="O2146" s="7">
        <f>IF(COUNTIF(B$4:$B2146,B2146)=1,1,0)</f>
        <v>1</v>
      </c>
      <c r="P2146" s="8" t="s">
        <v>2919</v>
      </c>
      <c r="Q2146" s="9"/>
    </row>
    <row r="2147" spans="1:17" x14ac:dyDescent="0.25">
      <c r="A2147" s="17">
        <v>44786</v>
      </c>
      <c r="B2147" s="11" t="s">
        <v>1791</v>
      </c>
      <c r="C2147" s="11" t="s">
        <v>2924</v>
      </c>
      <c r="D2147" s="7">
        <v>15</v>
      </c>
      <c r="E2147" s="12">
        <f t="shared" si="99"/>
        <v>3500</v>
      </c>
      <c r="F2147" s="13">
        <f t="shared" si="100"/>
        <v>52500</v>
      </c>
      <c r="G2147" s="14">
        <f>Data_input!$F2147*IF(Data_input!$E2147&lt;3000,70%,60%)</f>
        <v>31500</v>
      </c>
      <c r="H2147" s="14">
        <f>Data_input!$F2147*10%</f>
        <v>5250</v>
      </c>
      <c r="I2147" s="14">
        <f>Data_input!$F2147*10%</f>
        <v>5250</v>
      </c>
      <c r="J2147" s="14">
        <f>SUM(Table1[[#This Row],[COGS]:[OPERATIONAL COST]])</f>
        <v>42000</v>
      </c>
      <c r="K2147" s="14">
        <f>Data_input!$F2147-Data_input!$G2147-Data_input!$H2147-Data_input!$I2147</f>
        <v>10500</v>
      </c>
      <c r="L2147" s="8" t="s">
        <v>2944</v>
      </c>
      <c r="M2147" s="16" t="str">
        <f>TEXT(Table1[[#This Row],[DATE]],"mmm")</f>
        <v>Aug</v>
      </c>
      <c r="N2147" s="7">
        <f t="shared" si="101"/>
        <v>2022</v>
      </c>
      <c r="O2147" s="7">
        <f>IF(COUNTIF(B$4:$B2147,B2147)=1,1,0)</f>
        <v>1</v>
      </c>
      <c r="P2147" s="8" t="s">
        <v>2919</v>
      </c>
      <c r="Q2147" s="9"/>
    </row>
    <row r="2148" spans="1:17" x14ac:dyDescent="0.25">
      <c r="A2148" s="17">
        <v>44786</v>
      </c>
      <c r="B2148" s="11" t="s">
        <v>1792</v>
      </c>
      <c r="C2148" s="11" t="s">
        <v>2925</v>
      </c>
      <c r="D2148" s="7">
        <v>10</v>
      </c>
      <c r="E2148" s="12">
        <f t="shared" si="99"/>
        <v>1200</v>
      </c>
      <c r="F2148" s="13">
        <f t="shared" si="100"/>
        <v>12000</v>
      </c>
      <c r="G2148" s="14">
        <f>Data_input!$F2148*IF(Data_input!$E2148&lt;3000,70%,60%)</f>
        <v>8400</v>
      </c>
      <c r="H2148" s="14">
        <f>Data_input!$F2148*10%</f>
        <v>1200</v>
      </c>
      <c r="I2148" s="14">
        <f>Data_input!$F2148*10%</f>
        <v>1200</v>
      </c>
      <c r="J2148" s="14">
        <f>SUM(Table1[[#This Row],[COGS]:[OPERATIONAL COST]])</f>
        <v>10800</v>
      </c>
      <c r="K2148" s="14">
        <f>Data_input!$F2148-Data_input!$G2148-Data_input!$H2148-Data_input!$I2148</f>
        <v>1200</v>
      </c>
      <c r="L2148" s="15" t="s">
        <v>2945</v>
      </c>
      <c r="M2148" s="16" t="str">
        <f>TEXT(Table1[[#This Row],[DATE]],"mmm")</f>
        <v>Aug</v>
      </c>
      <c r="N2148" s="7">
        <f t="shared" si="101"/>
        <v>2022</v>
      </c>
      <c r="O2148" s="7">
        <f>IF(COUNTIF(B$4:$B2148,B2148)=1,1,0)</f>
        <v>1</v>
      </c>
      <c r="P2148" s="8" t="s">
        <v>2919</v>
      </c>
      <c r="Q2148" s="9"/>
    </row>
    <row r="2149" spans="1:17" x14ac:dyDescent="0.25">
      <c r="A2149" s="17">
        <v>44786</v>
      </c>
      <c r="B2149" s="11" t="s">
        <v>1793</v>
      </c>
      <c r="C2149" s="11" t="s">
        <v>2926</v>
      </c>
      <c r="D2149" s="7">
        <v>7</v>
      </c>
      <c r="E2149" s="12">
        <f t="shared" si="99"/>
        <v>450</v>
      </c>
      <c r="F2149" s="13">
        <f t="shared" si="100"/>
        <v>3150</v>
      </c>
      <c r="G2149" s="14">
        <f>Data_input!$F2149*IF(Data_input!$E2149&lt;3000,70%,60%)</f>
        <v>2205</v>
      </c>
      <c r="H2149" s="14">
        <f>Data_input!$F2149*10%</f>
        <v>315</v>
      </c>
      <c r="I2149" s="14">
        <f>Data_input!$F2149*10%</f>
        <v>315</v>
      </c>
      <c r="J2149" s="14">
        <f>SUM(Table1[[#This Row],[COGS]:[OPERATIONAL COST]])</f>
        <v>2835</v>
      </c>
      <c r="K2149" s="14">
        <f>Data_input!$F2149-Data_input!$G2149-Data_input!$H2149-Data_input!$I2149</f>
        <v>315</v>
      </c>
      <c r="L2149" s="8" t="s">
        <v>2943</v>
      </c>
      <c r="M2149" s="16" t="str">
        <f>TEXT(Table1[[#This Row],[DATE]],"mmm")</f>
        <v>Aug</v>
      </c>
      <c r="N2149" s="7">
        <f t="shared" si="101"/>
        <v>2022</v>
      </c>
      <c r="O2149" s="7">
        <f>IF(COUNTIF(B$4:$B2149,B2149)=1,1,0)</f>
        <v>1</v>
      </c>
      <c r="P2149" s="8" t="s">
        <v>2919</v>
      </c>
      <c r="Q2149" s="9"/>
    </row>
    <row r="2150" spans="1:17" x14ac:dyDescent="0.25">
      <c r="A2150" s="17">
        <v>44786</v>
      </c>
      <c r="B2150" s="11" t="s">
        <v>1794</v>
      </c>
      <c r="C2150" s="11" t="s">
        <v>2920</v>
      </c>
      <c r="D2150" s="7">
        <v>4</v>
      </c>
      <c r="E2150" s="12">
        <f t="shared" si="99"/>
        <v>1000</v>
      </c>
      <c r="F2150" s="13">
        <f t="shared" si="100"/>
        <v>4000</v>
      </c>
      <c r="G2150" s="14">
        <f>Data_input!$F2150*IF(Data_input!$E2150&lt;3000,70%,60%)</f>
        <v>2800</v>
      </c>
      <c r="H2150" s="14">
        <f>Data_input!$F2150*10%</f>
        <v>400</v>
      </c>
      <c r="I2150" s="14">
        <f>Data_input!$F2150*10%</f>
        <v>400</v>
      </c>
      <c r="J2150" s="14">
        <f>SUM(Table1[[#This Row],[COGS]:[OPERATIONAL COST]])</f>
        <v>3600</v>
      </c>
      <c r="K2150" s="14">
        <f>Data_input!$F2150-Data_input!$G2150-Data_input!$H2150-Data_input!$I2150</f>
        <v>400</v>
      </c>
      <c r="L2150" s="15" t="s">
        <v>2948</v>
      </c>
      <c r="M2150" s="16" t="str">
        <f>TEXT(Table1[[#This Row],[DATE]],"mmm")</f>
        <v>Aug</v>
      </c>
      <c r="N2150" s="7">
        <f t="shared" si="101"/>
        <v>2022</v>
      </c>
      <c r="O2150" s="7">
        <f>IF(COUNTIF(B$4:$B2150,B2150)=1,1,0)</f>
        <v>1</v>
      </c>
      <c r="P2150" s="8" t="s">
        <v>2919</v>
      </c>
      <c r="Q2150" s="9"/>
    </row>
    <row r="2151" spans="1:17" x14ac:dyDescent="0.25">
      <c r="A2151" s="17">
        <v>44786</v>
      </c>
      <c r="B2151" s="11" t="s">
        <v>1795</v>
      </c>
      <c r="C2151" s="11" t="s">
        <v>2930</v>
      </c>
      <c r="D2151" s="7">
        <v>1</v>
      </c>
      <c r="E2151" s="12">
        <f t="shared" si="99"/>
        <v>4000</v>
      </c>
      <c r="F2151" s="13">
        <f t="shared" si="100"/>
        <v>4000</v>
      </c>
      <c r="G2151" s="14">
        <f>Data_input!$F2151*IF(Data_input!$E2151&lt;3000,70%,60%)</f>
        <v>2400</v>
      </c>
      <c r="H2151" s="14">
        <f>Data_input!$F2151*10%</f>
        <v>400</v>
      </c>
      <c r="I2151" s="14">
        <f>Data_input!$F2151*10%</f>
        <v>400</v>
      </c>
      <c r="J2151" s="14">
        <f>SUM(Table1[[#This Row],[COGS]:[OPERATIONAL COST]])</f>
        <v>3200</v>
      </c>
      <c r="K2151" s="14">
        <f>Data_input!$F2151-Data_input!$G2151-Data_input!$H2151-Data_input!$I2151</f>
        <v>800</v>
      </c>
      <c r="L2151" s="8" t="s">
        <v>2944</v>
      </c>
      <c r="M2151" s="16" t="str">
        <f>TEXT(Table1[[#This Row],[DATE]],"mmm")</f>
        <v>Aug</v>
      </c>
      <c r="N2151" s="7">
        <f t="shared" si="101"/>
        <v>2022</v>
      </c>
      <c r="O2151" s="7">
        <f>IF(COUNTIF(B$4:$B2151,B2151)=1,1,0)</f>
        <v>1</v>
      </c>
      <c r="P2151" s="8" t="s">
        <v>2919</v>
      </c>
      <c r="Q2151" s="9"/>
    </row>
    <row r="2152" spans="1:17" x14ac:dyDescent="0.25">
      <c r="A2152" s="17">
        <v>44786</v>
      </c>
      <c r="B2152" s="11" t="s">
        <v>1796</v>
      </c>
      <c r="C2152" s="11" t="s">
        <v>2923</v>
      </c>
      <c r="D2152" s="7">
        <v>5</v>
      </c>
      <c r="E2152" s="12">
        <f t="shared" si="99"/>
        <v>2500</v>
      </c>
      <c r="F2152" s="13">
        <f t="shared" si="100"/>
        <v>12500</v>
      </c>
      <c r="G2152" s="14">
        <f>Data_input!$F2152*IF(Data_input!$E2152&lt;3000,70%,60%)</f>
        <v>8750</v>
      </c>
      <c r="H2152" s="14">
        <f>Data_input!$F2152*10%</f>
        <v>1250</v>
      </c>
      <c r="I2152" s="14">
        <f>Data_input!$F2152*10%</f>
        <v>1250</v>
      </c>
      <c r="J2152" s="14">
        <f>SUM(Table1[[#This Row],[COGS]:[OPERATIONAL COST]])</f>
        <v>11250</v>
      </c>
      <c r="K2152" s="14">
        <f>Data_input!$F2152-Data_input!$G2152-Data_input!$H2152-Data_input!$I2152</f>
        <v>1250</v>
      </c>
      <c r="L2152" s="15" t="s">
        <v>2948</v>
      </c>
      <c r="M2152" s="16" t="str">
        <f>TEXT(Table1[[#This Row],[DATE]],"mmm")</f>
        <v>Aug</v>
      </c>
      <c r="N2152" s="7">
        <f t="shared" si="101"/>
        <v>2022</v>
      </c>
      <c r="O2152" s="7">
        <f>IF(COUNTIF(B$4:$B2152,B2152)=1,1,0)</f>
        <v>1</v>
      </c>
      <c r="P2152" s="8" t="s">
        <v>2919</v>
      </c>
      <c r="Q2152" s="9"/>
    </row>
    <row r="2153" spans="1:17" x14ac:dyDescent="0.25">
      <c r="A2153" s="17">
        <v>44786</v>
      </c>
      <c r="B2153" s="11" t="s">
        <v>1796</v>
      </c>
      <c r="C2153" s="11" t="s">
        <v>2924</v>
      </c>
      <c r="D2153" s="7">
        <v>1</v>
      </c>
      <c r="E2153" s="12">
        <f t="shared" si="99"/>
        <v>3500</v>
      </c>
      <c r="F2153" s="13">
        <f t="shared" si="100"/>
        <v>3500</v>
      </c>
      <c r="G2153" s="14">
        <f>Data_input!$F2153*IF(Data_input!$E2153&lt;3000,70%,60%)</f>
        <v>2100</v>
      </c>
      <c r="H2153" s="14">
        <f>Data_input!$F2153*10%</f>
        <v>350</v>
      </c>
      <c r="I2153" s="14">
        <f>Data_input!$F2153*10%</f>
        <v>350</v>
      </c>
      <c r="J2153" s="14">
        <f>SUM(Table1[[#This Row],[COGS]:[OPERATIONAL COST]])</f>
        <v>2800</v>
      </c>
      <c r="K2153" s="14">
        <f>Data_input!$F2153-Data_input!$G2153-Data_input!$H2153-Data_input!$I2153</f>
        <v>700</v>
      </c>
      <c r="L2153" s="8" t="s">
        <v>2948</v>
      </c>
      <c r="M2153" s="16" t="str">
        <f>TEXT(Table1[[#This Row],[DATE]],"mmm")</f>
        <v>Aug</v>
      </c>
      <c r="N2153" s="7">
        <f t="shared" si="101"/>
        <v>2022</v>
      </c>
      <c r="O2153" s="7">
        <f>IF(COUNTIF(B$4:$B2153,B2153)=1,1,0)</f>
        <v>0</v>
      </c>
      <c r="P2153" s="8" t="s">
        <v>2919</v>
      </c>
      <c r="Q2153" s="9"/>
    </row>
    <row r="2154" spans="1:17" x14ac:dyDescent="0.25">
      <c r="A2154" s="17">
        <v>44786</v>
      </c>
      <c r="B2154" s="11" t="s">
        <v>1796</v>
      </c>
      <c r="C2154" s="11" t="s">
        <v>2928</v>
      </c>
      <c r="D2154" s="7">
        <v>1</v>
      </c>
      <c r="E2154" s="12">
        <f t="shared" si="99"/>
        <v>1000</v>
      </c>
      <c r="F2154" s="13">
        <f t="shared" si="100"/>
        <v>1000</v>
      </c>
      <c r="G2154" s="14">
        <f>Data_input!$F2154*IF(Data_input!$E2154&lt;3000,70%,60%)</f>
        <v>700</v>
      </c>
      <c r="H2154" s="14">
        <f>Data_input!$F2154*10%</f>
        <v>100</v>
      </c>
      <c r="I2154" s="14">
        <f>Data_input!$F2154*10%</f>
        <v>100</v>
      </c>
      <c r="J2154" s="14">
        <f>SUM(Table1[[#This Row],[COGS]:[OPERATIONAL COST]])</f>
        <v>900</v>
      </c>
      <c r="K2154" s="14">
        <f>Data_input!$F2154-Data_input!$G2154-Data_input!$H2154-Data_input!$I2154</f>
        <v>100</v>
      </c>
      <c r="L2154" s="15" t="s">
        <v>2948</v>
      </c>
      <c r="M2154" s="16" t="str">
        <f>TEXT(Table1[[#This Row],[DATE]],"mmm")</f>
        <v>Aug</v>
      </c>
      <c r="N2154" s="7">
        <f t="shared" si="101"/>
        <v>2022</v>
      </c>
      <c r="O2154" s="7">
        <f>IF(COUNTIF(B$4:$B2154,B2154)=1,1,0)</f>
        <v>0</v>
      </c>
      <c r="P2154" s="8" t="s">
        <v>2919</v>
      </c>
      <c r="Q2154" s="9"/>
    </row>
    <row r="2155" spans="1:17" x14ac:dyDescent="0.25">
      <c r="A2155" s="17">
        <v>44787</v>
      </c>
      <c r="B2155" s="11" t="s">
        <v>1797</v>
      </c>
      <c r="C2155" s="11" t="s">
        <v>2926</v>
      </c>
      <c r="D2155" s="7">
        <v>1</v>
      </c>
      <c r="E2155" s="12">
        <f t="shared" si="99"/>
        <v>450</v>
      </c>
      <c r="F2155" s="13">
        <f t="shared" si="100"/>
        <v>450</v>
      </c>
      <c r="G2155" s="14">
        <f>Data_input!$F2155*IF(Data_input!$E2155&lt;3000,70%,60%)</f>
        <v>315</v>
      </c>
      <c r="H2155" s="14">
        <f>Data_input!$F2155*10%</f>
        <v>45</v>
      </c>
      <c r="I2155" s="14">
        <f>Data_input!$F2155*10%</f>
        <v>45</v>
      </c>
      <c r="J2155" s="14">
        <f>SUM(Table1[[#This Row],[COGS]:[OPERATIONAL COST]])</f>
        <v>405</v>
      </c>
      <c r="K2155" s="14">
        <f>Data_input!$F2155-Data_input!$G2155-Data_input!$H2155-Data_input!$I2155</f>
        <v>45</v>
      </c>
      <c r="L2155" s="8" t="s">
        <v>2944</v>
      </c>
      <c r="M2155" s="16" t="str">
        <f>TEXT(Table1[[#This Row],[DATE]],"mmm")</f>
        <v>Aug</v>
      </c>
      <c r="N2155" s="7">
        <f t="shared" si="101"/>
        <v>2022</v>
      </c>
      <c r="O2155" s="7">
        <f>IF(COUNTIF(B$4:$B2155,B2155)=1,1,0)</f>
        <v>1</v>
      </c>
      <c r="P2155" s="8" t="s">
        <v>2918</v>
      </c>
      <c r="Q2155" s="9"/>
    </row>
    <row r="2156" spans="1:17" x14ac:dyDescent="0.25">
      <c r="A2156" s="17">
        <v>44787</v>
      </c>
      <c r="B2156" s="11" t="s">
        <v>1798</v>
      </c>
      <c r="C2156" s="11" t="s">
        <v>2927</v>
      </c>
      <c r="D2156" s="7">
        <v>1</v>
      </c>
      <c r="E2156" s="12">
        <f t="shared" si="99"/>
        <v>500</v>
      </c>
      <c r="F2156" s="13">
        <f t="shared" si="100"/>
        <v>500</v>
      </c>
      <c r="G2156" s="14">
        <f>Data_input!$F2156*IF(Data_input!$E2156&lt;3000,70%,60%)</f>
        <v>350</v>
      </c>
      <c r="H2156" s="14">
        <f>Data_input!$F2156*10%</f>
        <v>50</v>
      </c>
      <c r="I2156" s="14">
        <f>Data_input!$F2156*10%</f>
        <v>50</v>
      </c>
      <c r="J2156" s="14">
        <f>SUM(Table1[[#This Row],[COGS]:[OPERATIONAL COST]])</f>
        <v>450</v>
      </c>
      <c r="K2156" s="14">
        <f>Data_input!$F2156-Data_input!$G2156-Data_input!$H2156-Data_input!$I2156</f>
        <v>50</v>
      </c>
      <c r="L2156" s="15" t="s">
        <v>2946</v>
      </c>
      <c r="M2156" s="16" t="str">
        <f>TEXT(Table1[[#This Row],[DATE]],"mmm")</f>
        <v>Aug</v>
      </c>
      <c r="N2156" s="7">
        <f t="shared" si="101"/>
        <v>2022</v>
      </c>
      <c r="O2156" s="7">
        <f>IF(COUNTIF(B$4:$B2156,B2156)=1,1,0)</f>
        <v>1</v>
      </c>
      <c r="P2156" s="8" t="s">
        <v>2919</v>
      </c>
      <c r="Q2156" s="9"/>
    </row>
    <row r="2157" spans="1:17" x14ac:dyDescent="0.25">
      <c r="A2157" s="17">
        <v>44787</v>
      </c>
      <c r="B2157" s="11" t="s">
        <v>1799</v>
      </c>
      <c r="C2157" s="11" t="s">
        <v>2927</v>
      </c>
      <c r="D2157" s="7">
        <v>5</v>
      </c>
      <c r="E2157" s="12">
        <f t="shared" si="99"/>
        <v>500</v>
      </c>
      <c r="F2157" s="13">
        <f t="shared" si="100"/>
        <v>2500</v>
      </c>
      <c r="G2157" s="14">
        <f>Data_input!$F2157*IF(Data_input!$E2157&lt;3000,70%,60%)</f>
        <v>1750</v>
      </c>
      <c r="H2157" s="14">
        <f>Data_input!$F2157*10%</f>
        <v>250</v>
      </c>
      <c r="I2157" s="14">
        <f>Data_input!$F2157*10%</f>
        <v>250</v>
      </c>
      <c r="J2157" s="14">
        <f>SUM(Table1[[#This Row],[COGS]:[OPERATIONAL COST]])</f>
        <v>2250</v>
      </c>
      <c r="K2157" s="14">
        <f>Data_input!$F2157-Data_input!$G2157-Data_input!$H2157-Data_input!$I2157</f>
        <v>250</v>
      </c>
      <c r="L2157" s="8" t="s">
        <v>2947</v>
      </c>
      <c r="M2157" s="16" t="str">
        <f>TEXT(Table1[[#This Row],[DATE]],"mmm")</f>
        <v>Aug</v>
      </c>
      <c r="N2157" s="7">
        <f t="shared" si="101"/>
        <v>2022</v>
      </c>
      <c r="O2157" s="7">
        <f>IF(COUNTIF(B$4:$B2157,B2157)=1,1,0)</f>
        <v>1</v>
      </c>
      <c r="P2157" s="8" t="s">
        <v>2919</v>
      </c>
      <c r="Q2157" s="9"/>
    </row>
    <row r="2158" spans="1:17" x14ac:dyDescent="0.25">
      <c r="A2158" s="17">
        <v>44787</v>
      </c>
      <c r="B2158" s="11" t="s">
        <v>1800</v>
      </c>
      <c r="C2158" s="11" t="s">
        <v>2920</v>
      </c>
      <c r="D2158" s="7">
        <v>1</v>
      </c>
      <c r="E2158" s="12">
        <f t="shared" si="99"/>
        <v>1000</v>
      </c>
      <c r="F2158" s="13">
        <f t="shared" si="100"/>
        <v>1000</v>
      </c>
      <c r="G2158" s="14">
        <f>Data_input!$F2158*IF(Data_input!$E2158&lt;3000,70%,60%)</f>
        <v>700</v>
      </c>
      <c r="H2158" s="14">
        <f>Data_input!$F2158*10%</f>
        <v>100</v>
      </c>
      <c r="I2158" s="14">
        <f>Data_input!$F2158*10%</f>
        <v>100</v>
      </c>
      <c r="J2158" s="14">
        <f>SUM(Table1[[#This Row],[COGS]:[OPERATIONAL COST]])</f>
        <v>900</v>
      </c>
      <c r="K2158" s="14">
        <f>Data_input!$F2158-Data_input!$G2158-Data_input!$H2158-Data_input!$I2158</f>
        <v>100</v>
      </c>
      <c r="L2158" s="15" t="s">
        <v>2945</v>
      </c>
      <c r="M2158" s="16" t="str">
        <f>TEXT(Table1[[#This Row],[DATE]],"mmm")</f>
        <v>Aug</v>
      </c>
      <c r="N2158" s="7">
        <f t="shared" si="101"/>
        <v>2022</v>
      </c>
      <c r="O2158" s="7">
        <f>IF(COUNTIF(B$4:$B2158,B2158)=1,1,0)</f>
        <v>1</v>
      </c>
      <c r="P2158" s="8" t="s">
        <v>2918</v>
      </c>
      <c r="Q2158" s="9"/>
    </row>
    <row r="2159" spans="1:17" x14ac:dyDescent="0.25">
      <c r="A2159" s="17">
        <v>44787</v>
      </c>
      <c r="B2159" s="11" t="s">
        <v>1801</v>
      </c>
      <c r="C2159" s="11" t="s">
        <v>2924</v>
      </c>
      <c r="D2159" s="7">
        <v>3</v>
      </c>
      <c r="E2159" s="12">
        <f t="shared" si="99"/>
        <v>3500</v>
      </c>
      <c r="F2159" s="13">
        <f t="shared" si="100"/>
        <v>10500</v>
      </c>
      <c r="G2159" s="14">
        <f>Data_input!$F2159*IF(Data_input!$E2159&lt;3000,70%,60%)</f>
        <v>6300</v>
      </c>
      <c r="H2159" s="14">
        <f>Data_input!$F2159*10%</f>
        <v>1050</v>
      </c>
      <c r="I2159" s="14">
        <f>Data_input!$F2159*10%</f>
        <v>1050</v>
      </c>
      <c r="J2159" s="14">
        <f>SUM(Table1[[#This Row],[COGS]:[OPERATIONAL COST]])</f>
        <v>8400</v>
      </c>
      <c r="K2159" s="14">
        <f>Data_input!$F2159-Data_input!$G2159-Data_input!$H2159-Data_input!$I2159</f>
        <v>2100</v>
      </c>
      <c r="L2159" s="8" t="s">
        <v>2943</v>
      </c>
      <c r="M2159" s="16" t="str">
        <f>TEXT(Table1[[#This Row],[DATE]],"mmm")</f>
        <v>Aug</v>
      </c>
      <c r="N2159" s="7">
        <f t="shared" si="101"/>
        <v>2022</v>
      </c>
      <c r="O2159" s="7">
        <f>IF(COUNTIF(B$4:$B2159,B2159)=1,1,0)</f>
        <v>1</v>
      </c>
      <c r="P2159" s="8" t="s">
        <v>2919</v>
      </c>
      <c r="Q2159" s="9"/>
    </row>
    <row r="2160" spans="1:17" x14ac:dyDescent="0.25">
      <c r="A2160" s="17">
        <v>44787</v>
      </c>
      <c r="B2160" s="11" t="s">
        <v>1802</v>
      </c>
      <c r="C2160" s="11" t="s">
        <v>2923</v>
      </c>
      <c r="D2160" s="7">
        <v>5</v>
      </c>
      <c r="E2160" s="12">
        <f t="shared" si="99"/>
        <v>2500</v>
      </c>
      <c r="F2160" s="13">
        <f t="shared" si="100"/>
        <v>12500</v>
      </c>
      <c r="G2160" s="14">
        <f>Data_input!$F2160*IF(Data_input!$E2160&lt;3000,70%,60%)</f>
        <v>8750</v>
      </c>
      <c r="H2160" s="14">
        <f>Data_input!$F2160*10%</f>
        <v>1250</v>
      </c>
      <c r="I2160" s="14">
        <f>Data_input!$F2160*10%</f>
        <v>1250</v>
      </c>
      <c r="J2160" s="14">
        <f>SUM(Table1[[#This Row],[COGS]:[OPERATIONAL COST]])</f>
        <v>11250</v>
      </c>
      <c r="K2160" s="14">
        <f>Data_input!$F2160-Data_input!$G2160-Data_input!$H2160-Data_input!$I2160</f>
        <v>1250</v>
      </c>
      <c r="L2160" s="15" t="s">
        <v>2948</v>
      </c>
      <c r="M2160" s="16" t="str">
        <f>TEXT(Table1[[#This Row],[DATE]],"mmm")</f>
        <v>Aug</v>
      </c>
      <c r="N2160" s="7">
        <f t="shared" si="101"/>
        <v>2022</v>
      </c>
      <c r="O2160" s="7">
        <f>IF(COUNTIF(B$4:$B2160,B2160)=1,1,0)</f>
        <v>1</v>
      </c>
      <c r="P2160" s="8" t="s">
        <v>2919</v>
      </c>
      <c r="Q2160" s="9"/>
    </row>
    <row r="2161" spans="1:17" x14ac:dyDescent="0.25">
      <c r="A2161" s="17">
        <v>44787</v>
      </c>
      <c r="B2161" s="11" t="s">
        <v>1803</v>
      </c>
      <c r="C2161" s="11" t="s">
        <v>2929</v>
      </c>
      <c r="D2161" s="7">
        <v>1</v>
      </c>
      <c r="E2161" s="12">
        <f t="shared" si="99"/>
        <v>3200</v>
      </c>
      <c r="F2161" s="13">
        <f t="shared" si="100"/>
        <v>3200</v>
      </c>
      <c r="G2161" s="14">
        <f>Data_input!$F2161*IF(Data_input!$E2161&lt;3000,70%,60%)</f>
        <v>1920</v>
      </c>
      <c r="H2161" s="14">
        <f>Data_input!$F2161*10%</f>
        <v>320</v>
      </c>
      <c r="I2161" s="14">
        <f>Data_input!$F2161*10%</f>
        <v>320</v>
      </c>
      <c r="J2161" s="14">
        <f>SUM(Table1[[#This Row],[COGS]:[OPERATIONAL COST]])</f>
        <v>2560</v>
      </c>
      <c r="K2161" s="14">
        <f>Data_input!$F2161-Data_input!$G2161-Data_input!$H2161-Data_input!$I2161</f>
        <v>640</v>
      </c>
      <c r="L2161" s="8" t="s">
        <v>2944</v>
      </c>
      <c r="M2161" s="16" t="str">
        <f>TEXT(Table1[[#This Row],[DATE]],"mmm")</f>
        <v>Aug</v>
      </c>
      <c r="N2161" s="7">
        <f t="shared" si="101"/>
        <v>2022</v>
      </c>
      <c r="O2161" s="7">
        <f>IF(COUNTIF(B$4:$B2161,B2161)=1,1,0)</f>
        <v>1</v>
      </c>
      <c r="P2161" s="8" t="s">
        <v>2919</v>
      </c>
      <c r="Q2161" s="9"/>
    </row>
    <row r="2162" spans="1:17" x14ac:dyDescent="0.25">
      <c r="A2162" s="17">
        <v>44787</v>
      </c>
      <c r="B2162" s="11" t="s">
        <v>1804</v>
      </c>
      <c r="C2162" s="11" t="s">
        <v>2929</v>
      </c>
      <c r="D2162" s="7">
        <v>1</v>
      </c>
      <c r="E2162" s="12">
        <f t="shared" si="99"/>
        <v>3200</v>
      </c>
      <c r="F2162" s="13">
        <f t="shared" si="100"/>
        <v>3200</v>
      </c>
      <c r="G2162" s="14">
        <f>Data_input!$F2162*IF(Data_input!$E2162&lt;3000,70%,60%)</f>
        <v>1920</v>
      </c>
      <c r="H2162" s="14">
        <f>Data_input!$F2162*10%</f>
        <v>320</v>
      </c>
      <c r="I2162" s="14">
        <f>Data_input!$F2162*10%</f>
        <v>320</v>
      </c>
      <c r="J2162" s="14">
        <f>SUM(Table1[[#This Row],[COGS]:[OPERATIONAL COST]])</f>
        <v>2560</v>
      </c>
      <c r="K2162" s="14">
        <f>Data_input!$F2162-Data_input!$G2162-Data_input!$H2162-Data_input!$I2162</f>
        <v>640</v>
      </c>
      <c r="L2162" s="15" t="s">
        <v>2946</v>
      </c>
      <c r="M2162" s="16" t="str">
        <f>TEXT(Table1[[#This Row],[DATE]],"mmm")</f>
        <v>Aug</v>
      </c>
      <c r="N2162" s="7">
        <f t="shared" si="101"/>
        <v>2022</v>
      </c>
      <c r="O2162" s="7">
        <f>IF(COUNTIF(B$4:$B2162,B2162)=1,1,0)</f>
        <v>1</v>
      </c>
      <c r="P2162" s="8" t="s">
        <v>2919</v>
      </c>
      <c r="Q2162" s="9"/>
    </row>
    <row r="2163" spans="1:17" x14ac:dyDescent="0.25">
      <c r="A2163" s="17">
        <v>44787</v>
      </c>
      <c r="B2163" s="11" t="s">
        <v>1804</v>
      </c>
      <c r="C2163" s="11" t="s">
        <v>2924</v>
      </c>
      <c r="D2163" s="7">
        <v>3</v>
      </c>
      <c r="E2163" s="12">
        <f t="shared" si="99"/>
        <v>3500</v>
      </c>
      <c r="F2163" s="13">
        <f t="shared" si="100"/>
        <v>10500</v>
      </c>
      <c r="G2163" s="14">
        <f>Data_input!$F2163*IF(Data_input!$E2163&lt;3000,70%,60%)</f>
        <v>6300</v>
      </c>
      <c r="H2163" s="14">
        <f>Data_input!$F2163*10%</f>
        <v>1050</v>
      </c>
      <c r="I2163" s="14">
        <f>Data_input!$F2163*10%</f>
        <v>1050</v>
      </c>
      <c r="J2163" s="14">
        <f>SUM(Table1[[#This Row],[COGS]:[OPERATIONAL COST]])</f>
        <v>8400</v>
      </c>
      <c r="K2163" s="14">
        <f>Data_input!$F2163-Data_input!$G2163-Data_input!$H2163-Data_input!$I2163</f>
        <v>2100</v>
      </c>
      <c r="L2163" s="8" t="s">
        <v>2946</v>
      </c>
      <c r="M2163" s="16" t="str">
        <f>TEXT(Table1[[#This Row],[DATE]],"mmm")</f>
        <v>Aug</v>
      </c>
      <c r="N2163" s="7">
        <f t="shared" si="101"/>
        <v>2022</v>
      </c>
      <c r="O2163" s="7">
        <f>IF(COUNTIF(B$4:$B2163,B2163)=1,1,0)</f>
        <v>0</v>
      </c>
      <c r="P2163" s="8" t="s">
        <v>2919</v>
      </c>
      <c r="Q2163" s="9"/>
    </row>
    <row r="2164" spans="1:17" x14ac:dyDescent="0.25">
      <c r="A2164" s="17">
        <v>44787</v>
      </c>
      <c r="B2164" s="11" t="s">
        <v>1804</v>
      </c>
      <c r="C2164" s="11" t="s">
        <v>2927</v>
      </c>
      <c r="D2164" s="7">
        <v>2</v>
      </c>
      <c r="E2164" s="12">
        <f t="shared" si="99"/>
        <v>500</v>
      </c>
      <c r="F2164" s="13">
        <f t="shared" si="100"/>
        <v>1000</v>
      </c>
      <c r="G2164" s="14">
        <f>Data_input!$F2164*IF(Data_input!$E2164&lt;3000,70%,60%)</f>
        <v>700</v>
      </c>
      <c r="H2164" s="14">
        <f>Data_input!$F2164*10%</f>
        <v>100</v>
      </c>
      <c r="I2164" s="14">
        <f>Data_input!$F2164*10%</f>
        <v>100</v>
      </c>
      <c r="J2164" s="14">
        <f>SUM(Table1[[#This Row],[COGS]:[OPERATIONAL COST]])</f>
        <v>900</v>
      </c>
      <c r="K2164" s="14">
        <f>Data_input!$F2164-Data_input!$G2164-Data_input!$H2164-Data_input!$I2164</f>
        <v>100</v>
      </c>
      <c r="L2164" s="15" t="s">
        <v>2946</v>
      </c>
      <c r="M2164" s="16" t="str">
        <f>TEXT(Table1[[#This Row],[DATE]],"mmm")</f>
        <v>Aug</v>
      </c>
      <c r="N2164" s="7">
        <f t="shared" si="101"/>
        <v>2022</v>
      </c>
      <c r="O2164" s="7">
        <f>IF(COUNTIF(B$4:$B2164,B2164)=1,1,0)</f>
        <v>0</v>
      </c>
      <c r="P2164" s="8" t="s">
        <v>2919</v>
      </c>
      <c r="Q2164" s="9"/>
    </row>
    <row r="2165" spans="1:17" x14ac:dyDescent="0.25">
      <c r="A2165" s="17">
        <v>44787</v>
      </c>
      <c r="B2165" s="11" t="s">
        <v>1804</v>
      </c>
      <c r="C2165" s="11" t="s">
        <v>2923</v>
      </c>
      <c r="D2165" s="7">
        <v>1</v>
      </c>
      <c r="E2165" s="12">
        <f t="shared" si="99"/>
        <v>2500</v>
      </c>
      <c r="F2165" s="13">
        <f t="shared" si="100"/>
        <v>2500</v>
      </c>
      <c r="G2165" s="14">
        <f>Data_input!$F2165*IF(Data_input!$E2165&lt;3000,70%,60%)</f>
        <v>1750</v>
      </c>
      <c r="H2165" s="14">
        <f>Data_input!$F2165*10%</f>
        <v>250</v>
      </c>
      <c r="I2165" s="14">
        <f>Data_input!$F2165*10%</f>
        <v>250</v>
      </c>
      <c r="J2165" s="14">
        <f>SUM(Table1[[#This Row],[COGS]:[OPERATIONAL COST]])</f>
        <v>2250</v>
      </c>
      <c r="K2165" s="14">
        <f>Data_input!$F2165-Data_input!$G2165-Data_input!$H2165-Data_input!$I2165</f>
        <v>250</v>
      </c>
      <c r="L2165" s="8" t="s">
        <v>2946</v>
      </c>
      <c r="M2165" s="16" t="str">
        <f>TEXT(Table1[[#This Row],[DATE]],"mmm")</f>
        <v>Aug</v>
      </c>
      <c r="N2165" s="7">
        <f t="shared" si="101"/>
        <v>2022</v>
      </c>
      <c r="O2165" s="7">
        <f>IF(COUNTIF(B$4:$B2165,B2165)=1,1,0)</f>
        <v>0</v>
      </c>
      <c r="P2165" s="8" t="s">
        <v>2919</v>
      </c>
      <c r="Q2165" s="9"/>
    </row>
    <row r="2166" spans="1:17" x14ac:dyDescent="0.25">
      <c r="A2166" s="17">
        <v>44787</v>
      </c>
      <c r="B2166" s="11" t="s">
        <v>1804</v>
      </c>
      <c r="C2166" s="11" t="s">
        <v>2925</v>
      </c>
      <c r="D2166" s="7">
        <v>4</v>
      </c>
      <c r="E2166" s="12">
        <f t="shared" si="99"/>
        <v>1200</v>
      </c>
      <c r="F2166" s="13">
        <f t="shared" si="100"/>
        <v>4800</v>
      </c>
      <c r="G2166" s="14">
        <f>Data_input!$F2166*IF(Data_input!$E2166&lt;3000,70%,60%)</f>
        <v>3360</v>
      </c>
      <c r="H2166" s="14">
        <f>Data_input!$F2166*10%</f>
        <v>480</v>
      </c>
      <c r="I2166" s="14">
        <f>Data_input!$F2166*10%</f>
        <v>480</v>
      </c>
      <c r="J2166" s="14">
        <f>SUM(Table1[[#This Row],[COGS]:[OPERATIONAL COST]])</f>
        <v>4320</v>
      </c>
      <c r="K2166" s="14">
        <f>Data_input!$F2166-Data_input!$G2166-Data_input!$H2166-Data_input!$I2166</f>
        <v>480</v>
      </c>
      <c r="L2166" s="15" t="s">
        <v>2946</v>
      </c>
      <c r="M2166" s="16" t="str">
        <f>TEXT(Table1[[#This Row],[DATE]],"mmm")</f>
        <v>Aug</v>
      </c>
      <c r="N2166" s="7">
        <f t="shared" si="101"/>
        <v>2022</v>
      </c>
      <c r="O2166" s="7">
        <f>IF(COUNTIF(B$4:$B2166,B2166)=1,1,0)</f>
        <v>0</v>
      </c>
      <c r="P2166" s="8" t="s">
        <v>2919</v>
      </c>
      <c r="Q2166" s="9"/>
    </row>
    <row r="2167" spans="1:17" x14ac:dyDescent="0.25">
      <c r="A2167" s="17">
        <v>44787</v>
      </c>
      <c r="B2167" s="11" t="s">
        <v>1804</v>
      </c>
      <c r="C2167" s="11" t="s">
        <v>2920</v>
      </c>
      <c r="D2167" s="7">
        <v>5</v>
      </c>
      <c r="E2167" s="12">
        <f t="shared" si="99"/>
        <v>1000</v>
      </c>
      <c r="F2167" s="13">
        <f t="shared" si="100"/>
        <v>5000</v>
      </c>
      <c r="G2167" s="14">
        <f>Data_input!$F2167*IF(Data_input!$E2167&lt;3000,70%,60%)</f>
        <v>3500</v>
      </c>
      <c r="H2167" s="14">
        <f>Data_input!$F2167*10%</f>
        <v>500</v>
      </c>
      <c r="I2167" s="14">
        <f>Data_input!$F2167*10%</f>
        <v>500</v>
      </c>
      <c r="J2167" s="14">
        <f>SUM(Table1[[#This Row],[COGS]:[OPERATIONAL COST]])</f>
        <v>4500</v>
      </c>
      <c r="K2167" s="14">
        <f>Data_input!$F2167-Data_input!$G2167-Data_input!$H2167-Data_input!$I2167</f>
        <v>500</v>
      </c>
      <c r="L2167" s="8" t="s">
        <v>2946</v>
      </c>
      <c r="M2167" s="16" t="str">
        <f>TEXT(Table1[[#This Row],[DATE]],"mmm")</f>
        <v>Aug</v>
      </c>
      <c r="N2167" s="7">
        <f t="shared" si="101"/>
        <v>2022</v>
      </c>
      <c r="O2167" s="7">
        <f>IF(COUNTIF(B$4:$B2167,B2167)=1,1,0)</f>
        <v>0</v>
      </c>
      <c r="P2167" s="8" t="s">
        <v>2919</v>
      </c>
      <c r="Q2167" s="9"/>
    </row>
    <row r="2168" spans="1:17" x14ac:dyDescent="0.25">
      <c r="A2168" s="17">
        <v>44788</v>
      </c>
      <c r="B2168" s="11" t="s">
        <v>1805</v>
      </c>
      <c r="C2168" s="11" t="s">
        <v>2930</v>
      </c>
      <c r="D2168" s="7">
        <v>1</v>
      </c>
      <c r="E2168" s="12">
        <f t="shared" si="99"/>
        <v>4000</v>
      </c>
      <c r="F2168" s="13">
        <f t="shared" si="100"/>
        <v>4000</v>
      </c>
      <c r="G2168" s="14">
        <f>Data_input!$F2168*IF(Data_input!$E2168&lt;3000,70%,60%)</f>
        <v>2400</v>
      </c>
      <c r="H2168" s="14">
        <f>Data_input!$F2168*10%</f>
        <v>400</v>
      </c>
      <c r="I2168" s="14">
        <f>Data_input!$F2168*10%</f>
        <v>400</v>
      </c>
      <c r="J2168" s="14">
        <f>SUM(Table1[[#This Row],[COGS]:[OPERATIONAL COST]])</f>
        <v>3200</v>
      </c>
      <c r="K2168" s="14">
        <f>Data_input!$F2168-Data_input!$G2168-Data_input!$H2168-Data_input!$I2168</f>
        <v>800</v>
      </c>
      <c r="L2168" s="15" t="s">
        <v>2948</v>
      </c>
      <c r="M2168" s="16" t="str">
        <f>TEXT(Table1[[#This Row],[DATE]],"mmm")</f>
        <v>Aug</v>
      </c>
      <c r="N2168" s="7">
        <f t="shared" si="101"/>
        <v>2022</v>
      </c>
      <c r="O2168" s="7">
        <f>IF(COUNTIF(B$4:$B2168,B2168)=1,1,0)</f>
        <v>1</v>
      </c>
      <c r="P2168" s="8" t="s">
        <v>2918</v>
      </c>
      <c r="Q2168" s="9"/>
    </row>
    <row r="2169" spans="1:17" x14ac:dyDescent="0.25">
      <c r="A2169" s="17">
        <v>44788</v>
      </c>
      <c r="B2169" s="11" t="s">
        <v>1806</v>
      </c>
      <c r="C2169" s="11" t="s">
        <v>2920</v>
      </c>
      <c r="D2169" s="7">
        <v>2</v>
      </c>
      <c r="E2169" s="12">
        <f t="shared" si="99"/>
        <v>1000</v>
      </c>
      <c r="F2169" s="13">
        <f t="shared" si="100"/>
        <v>2000</v>
      </c>
      <c r="G2169" s="14">
        <f>Data_input!$F2169*IF(Data_input!$E2169&lt;3000,70%,60%)</f>
        <v>1400</v>
      </c>
      <c r="H2169" s="14">
        <f>Data_input!$F2169*10%</f>
        <v>200</v>
      </c>
      <c r="I2169" s="14">
        <f>Data_input!$F2169*10%</f>
        <v>200</v>
      </c>
      <c r="J2169" s="14">
        <f>SUM(Table1[[#This Row],[COGS]:[OPERATIONAL COST]])</f>
        <v>1800</v>
      </c>
      <c r="K2169" s="14">
        <f>Data_input!$F2169-Data_input!$G2169-Data_input!$H2169-Data_input!$I2169</f>
        <v>200</v>
      </c>
      <c r="L2169" s="8" t="s">
        <v>2944</v>
      </c>
      <c r="M2169" s="16" t="str">
        <f>TEXT(Table1[[#This Row],[DATE]],"mmm")</f>
        <v>Aug</v>
      </c>
      <c r="N2169" s="7">
        <f t="shared" si="101"/>
        <v>2022</v>
      </c>
      <c r="O2169" s="7">
        <f>IF(COUNTIF(B$4:$B2169,B2169)=1,1,0)</f>
        <v>1</v>
      </c>
      <c r="P2169" s="8" t="s">
        <v>2919</v>
      </c>
      <c r="Q2169" s="9"/>
    </row>
    <row r="2170" spans="1:17" x14ac:dyDescent="0.25">
      <c r="A2170" s="17">
        <v>44788</v>
      </c>
      <c r="B2170" s="11" t="s">
        <v>1807</v>
      </c>
      <c r="C2170" s="11" t="s">
        <v>2923</v>
      </c>
      <c r="D2170" s="7">
        <v>1</v>
      </c>
      <c r="E2170" s="12">
        <f t="shared" si="99"/>
        <v>2500</v>
      </c>
      <c r="F2170" s="13">
        <f t="shared" si="100"/>
        <v>2500</v>
      </c>
      <c r="G2170" s="14">
        <f>Data_input!$F2170*IF(Data_input!$E2170&lt;3000,70%,60%)</f>
        <v>1750</v>
      </c>
      <c r="H2170" s="14">
        <f>Data_input!$F2170*10%</f>
        <v>250</v>
      </c>
      <c r="I2170" s="14">
        <f>Data_input!$F2170*10%</f>
        <v>250</v>
      </c>
      <c r="J2170" s="14">
        <f>SUM(Table1[[#This Row],[COGS]:[OPERATIONAL COST]])</f>
        <v>2250</v>
      </c>
      <c r="K2170" s="14">
        <f>Data_input!$F2170-Data_input!$G2170-Data_input!$H2170-Data_input!$I2170</f>
        <v>250</v>
      </c>
      <c r="L2170" s="15" t="s">
        <v>2945</v>
      </c>
      <c r="M2170" s="16" t="str">
        <f>TEXT(Table1[[#This Row],[DATE]],"mmm")</f>
        <v>Aug</v>
      </c>
      <c r="N2170" s="7">
        <f t="shared" si="101"/>
        <v>2022</v>
      </c>
      <c r="O2170" s="7">
        <f>IF(COUNTIF(B$4:$B2170,B2170)=1,1,0)</f>
        <v>1</v>
      </c>
      <c r="P2170" s="8" t="s">
        <v>2919</v>
      </c>
      <c r="Q2170" s="9"/>
    </row>
    <row r="2171" spans="1:17" x14ac:dyDescent="0.25">
      <c r="A2171" s="17">
        <v>44788</v>
      </c>
      <c r="B2171" s="11" t="s">
        <v>1808</v>
      </c>
      <c r="C2171" s="11" t="s">
        <v>2924</v>
      </c>
      <c r="D2171" s="7">
        <v>7</v>
      </c>
      <c r="E2171" s="12">
        <f t="shared" si="99"/>
        <v>3500</v>
      </c>
      <c r="F2171" s="13">
        <f t="shared" si="100"/>
        <v>24500</v>
      </c>
      <c r="G2171" s="14">
        <f>Data_input!$F2171*IF(Data_input!$E2171&lt;3000,70%,60%)</f>
        <v>14700</v>
      </c>
      <c r="H2171" s="14">
        <f>Data_input!$F2171*10%</f>
        <v>2450</v>
      </c>
      <c r="I2171" s="14">
        <f>Data_input!$F2171*10%</f>
        <v>2450</v>
      </c>
      <c r="J2171" s="14">
        <f>SUM(Table1[[#This Row],[COGS]:[OPERATIONAL COST]])</f>
        <v>19600</v>
      </c>
      <c r="K2171" s="14">
        <f>Data_input!$F2171-Data_input!$G2171-Data_input!$H2171-Data_input!$I2171</f>
        <v>4900</v>
      </c>
      <c r="L2171" s="8" t="s">
        <v>2943</v>
      </c>
      <c r="M2171" s="16" t="str">
        <f>TEXT(Table1[[#This Row],[DATE]],"mmm")</f>
        <v>Aug</v>
      </c>
      <c r="N2171" s="7">
        <f t="shared" si="101"/>
        <v>2022</v>
      </c>
      <c r="O2171" s="7">
        <f>IF(COUNTIF(B$4:$B2171,B2171)=1,1,0)</f>
        <v>1</v>
      </c>
      <c r="P2171" s="8" t="s">
        <v>2918</v>
      </c>
      <c r="Q2171" s="9"/>
    </row>
    <row r="2172" spans="1:17" x14ac:dyDescent="0.25">
      <c r="A2172" s="17">
        <v>44788</v>
      </c>
      <c r="B2172" s="11" t="s">
        <v>1809</v>
      </c>
      <c r="C2172" s="11" t="s">
        <v>2925</v>
      </c>
      <c r="D2172" s="7">
        <v>8</v>
      </c>
      <c r="E2172" s="12">
        <f t="shared" si="99"/>
        <v>1200</v>
      </c>
      <c r="F2172" s="13">
        <f t="shared" si="100"/>
        <v>9600</v>
      </c>
      <c r="G2172" s="14">
        <f>Data_input!$F2172*IF(Data_input!$E2172&lt;3000,70%,60%)</f>
        <v>6720</v>
      </c>
      <c r="H2172" s="14">
        <f>Data_input!$F2172*10%</f>
        <v>960</v>
      </c>
      <c r="I2172" s="14">
        <f>Data_input!$F2172*10%</f>
        <v>960</v>
      </c>
      <c r="J2172" s="14">
        <f>SUM(Table1[[#This Row],[COGS]:[OPERATIONAL COST]])</f>
        <v>8640</v>
      </c>
      <c r="K2172" s="14">
        <f>Data_input!$F2172-Data_input!$G2172-Data_input!$H2172-Data_input!$I2172</f>
        <v>960</v>
      </c>
      <c r="L2172" s="15" t="s">
        <v>2948</v>
      </c>
      <c r="M2172" s="16" t="str">
        <f>TEXT(Table1[[#This Row],[DATE]],"mmm")</f>
        <v>Aug</v>
      </c>
      <c r="N2172" s="7">
        <f t="shared" si="101"/>
        <v>2022</v>
      </c>
      <c r="O2172" s="7">
        <f>IF(COUNTIF(B$4:$B2172,B2172)=1,1,0)</f>
        <v>1</v>
      </c>
      <c r="P2172" s="8" t="s">
        <v>2919</v>
      </c>
      <c r="Q2172" s="9"/>
    </row>
    <row r="2173" spans="1:17" x14ac:dyDescent="0.25">
      <c r="A2173" s="17">
        <v>44788</v>
      </c>
      <c r="B2173" s="11" t="s">
        <v>1810</v>
      </c>
      <c r="C2173" s="11" t="s">
        <v>2926</v>
      </c>
      <c r="D2173" s="7">
        <v>1</v>
      </c>
      <c r="E2173" s="12">
        <f t="shared" si="99"/>
        <v>450</v>
      </c>
      <c r="F2173" s="13">
        <f t="shared" si="100"/>
        <v>450</v>
      </c>
      <c r="G2173" s="14">
        <f>Data_input!$F2173*IF(Data_input!$E2173&lt;3000,70%,60%)</f>
        <v>315</v>
      </c>
      <c r="H2173" s="14">
        <f>Data_input!$F2173*10%</f>
        <v>45</v>
      </c>
      <c r="I2173" s="14">
        <f>Data_input!$F2173*10%</f>
        <v>45</v>
      </c>
      <c r="J2173" s="14">
        <f>SUM(Table1[[#This Row],[COGS]:[OPERATIONAL COST]])</f>
        <v>405</v>
      </c>
      <c r="K2173" s="14">
        <f>Data_input!$F2173-Data_input!$G2173-Data_input!$H2173-Data_input!$I2173</f>
        <v>45</v>
      </c>
      <c r="L2173" s="8" t="s">
        <v>2944</v>
      </c>
      <c r="M2173" s="16" t="str">
        <f>TEXT(Table1[[#This Row],[DATE]],"mmm")</f>
        <v>Aug</v>
      </c>
      <c r="N2173" s="7">
        <f t="shared" si="101"/>
        <v>2022</v>
      </c>
      <c r="O2173" s="7">
        <f>IF(COUNTIF(B$4:$B2173,B2173)=1,1,0)</f>
        <v>1</v>
      </c>
      <c r="P2173" s="8" t="s">
        <v>2919</v>
      </c>
      <c r="Q2173" s="9"/>
    </row>
    <row r="2174" spans="1:17" x14ac:dyDescent="0.25">
      <c r="A2174" s="17">
        <v>44788</v>
      </c>
      <c r="B2174" s="11" t="s">
        <v>1811</v>
      </c>
      <c r="C2174" s="11" t="s">
        <v>2927</v>
      </c>
      <c r="D2174" s="7">
        <v>2</v>
      </c>
      <c r="E2174" s="12">
        <f t="shared" si="99"/>
        <v>500</v>
      </c>
      <c r="F2174" s="13">
        <f t="shared" si="100"/>
        <v>1000</v>
      </c>
      <c r="G2174" s="14">
        <f>Data_input!$F2174*IF(Data_input!$E2174&lt;3000,70%,60%)</f>
        <v>700</v>
      </c>
      <c r="H2174" s="14">
        <f>Data_input!$F2174*10%</f>
        <v>100</v>
      </c>
      <c r="I2174" s="14">
        <f>Data_input!$F2174*10%</f>
        <v>100</v>
      </c>
      <c r="J2174" s="14">
        <f>SUM(Table1[[#This Row],[COGS]:[OPERATIONAL COST]])</f>
        <v>900</v>
      </c>
      <c r="K2174" s="14">
        <f>Data_input!$F2174-Data_input!$G2174-Data_input!$H2174-Data_input!$I2174</f>
        <v>100</v>
      </c>
      <c r="L2174" s="15" t="s">
        <v>2946</v>
      </c>
      <c r="M2174" s="16" t="str">
        <f>TEXT(Table1[[#This Row],[DATE]],"mmm")</f>
        <v>Aug</v>
      </c>
      <c r="N2174" s="7">
        <f t="shared" si="101"/>
        <v>2022</v>
      </c>
      <c r="O2174" s="7">
        <f>IF(COUNTIF(B$4:$B2174,B2174)=1,1,0)</f>
        <v>1</v>
      </c>
      <c r="P2174" s="8" t="s">
        <v>2919</v>
      </c>
      <c r="Q2174" s="9"/>
    </row>
    <row r="2175" spans="1:17" x14ac:dyDescent="0.25">
      <c r="A2175" s="17">
        <v>44788</v>
      </c>
      <c r="B2175" s="11" t="s">
        <v>1812</v>
      </c>
      <c r="C2175" s="11" t="s">
        <v>2928</v>
      </c>
      <c r="D2175" s="7">
        <v>4</v>
      </c>
      <c r="E2175" s="12">
        <f t="shared" si="99"/>
        <v>1000</v>
      </c>
      <c r="F2175" s="13">
        <f t="shared" si="100"/>
        <v>4000</v>
      </c>
      <c r="G2175" s="14">
        <f>Data_input!$F2175*IF(Data_input!$E2175&lt;3000,70%,60%)</f>
        <v>2800</v>
      </c>
      <c r="H2175" s="14">
        <f>Data_input!$F2175*10%</f>
        <v>400</v>
      </c>
      <c r="I2175" s="14">
        <f>Data_input!$F2175*10%</f>
        <v>400</v>
      </c>
      <c r="J2175" s="14">
        <f>SUM(Table1[[#This Row],[COGS]:[OPERATIONAL COST]])</f>
        <v>3600</v>
      </c>
      <c r="K2175" s="14">
        <f>Data_input!$F2175-Data_input!$G2175-Data_input!$H2175-Data_input!$I2175</f>
        <v>400</v>
      </c>
      <c r="L2175" s="8" t="s">
        <v>2948</v>
      </c>
      <c r="M2175" s="16" t="str">
        <f>TEXT(Table1[[#This Row],[DATE]],"mmm")</f>
        <v>Aug</v>
      </c>
      <c r="N2175" s="7">
        <f t="shared" si="101"/>
        <v>2022</v>
      </c>
      <c r="O2175" s="7">
        <f>IF(COUNTIF(B$4:$B2175,B2175)=1,1,0)</f>
        <v>1</v>
      </c>
      <c r="P2175" s="8" t="s">
        <v>2919</v>
      </c>
      <c r="Q2175" s="9"/>
    </row>
    <row r="2176" spans="1:17" x14ac:dyDescent="0.25">
      <c r="A2176" s="17">
        <v>44788</v>
      </c>
      <c r="B2176" s="11" t="s">
        <v>1812</v>
      </c>
      <c r="C2176" s="11" t="s">
        <v>2929</v>
      </c>
      <c r="D2176" s="7">
        <v>6</v>
      </c>
      <c r="E2176" s="12">
        <f t="shared" si="99"/>
        <v>3200</v>
      </c>
      <c r="F2176" s="13">
        <f t="shared" si="100"/>
        <v>19200</v>
      </c>
      <c r="G2176" s="14">
        <f>Data_input!$F2176*IF(Data_input!$E2176&lt;3000,70%,60%)</f>
        <v>11520</v>
      </c>
      <c r="H2176" s="14">
        <f>Data_input!$F2176*10%</f>
        <v>1920</v>
      </c>
      <c r="I2176" s="14">
        <f>Data_input!$F2176*10%</f>
        <v>1920</v>
      </c>
      <c r="J2176" s="14">
        <f>SUM(Table1[[#This Row],[COGS]:[OPERATIONAL COST]])</f>
        <v>15360</v>
      </c>
      <c r="K2176" s="14">
        <f>Data_input!$F2176-Data_input!$G2176-Data_input!$H2176-Data_input!$I2176</f>
        <v>3840</v>
      </c>
      <c r="L2176" s="15" t="s">
        <v>2948</v>
      </c>
      <c r="M2176" s="16" t="str">
        <f>TEXT(Table1[[#This Row],[DATE]],"mmm")</f>
        <v>Aug</v>
      </c>
      <c r="N2176" s="7">
        <f t="shared" si="101"/>
        <v>2022</v>
      </c>
      <c r="O2176" s="7">
        <f>IF(COUNTIF(B$4:$B2176,B2176)=1,1,0)</f>
        <v>0</v>
      </c>
      <c r="P2176" s="8" t="s">
        <v>2919</v>
      </c>
      <c r="Q2176" s="9"/>
    </row>
    <row r="2177" spans="1:17" x14ac:dyDescent="0.25">
      <c r="A2177" s="17">
        <v>44788</v>
      </c>
      <c r="B2177" s="11" t="s">
        <v>1812</v>
      </c>
      <c r="C2177" s="11" t="s">
        <v>2930</v>
      </c>
      <c r="D2177" s="7">
        <v>1</v>
      </c>
      <c r="E2177" s="12">
        <f t="shared" si="99"/>
        <v>4000</v>
      </c>
      <c r="F2177" s="13">
        <f t="shared" si="100"/>
        <v>4000</v>
      </c>
      <c r="G2177" s="14">
        <f>Data_input!$F2177*IF(Data_input!$E2177&lt;3000,70%,60%)</f>
        <v>2400</v>
      </c>
      <c r="H2177" s="14">
        <f>Data_input!$F2177*10%</f>
        <v>400</v>
      </c>
      <c r="I2177" s="14">
        <f>Data_input!$F2177*10%</f>
        <v>400</v>
      </c>
      <c r="J2177" s="14">
        <f>SUM(Table1[[#This Row],[COGS]:[OPERATIONAL COST]])</f>
        <v>3200</v>
      </c>
      <c r="K2177" s="14">
        <f>Data_input!$F2177-Data_input!$G2177-Data_input!$H2177-Data_input!$I2177</f>
        <v>800</v>
      </c>
      <c r="L2177" s="8" t="s">
        <v>2948</v>
      </c>
      <c r="M2177" s="16" t="str">
        <f>TEXT(Table1[[#This Row],[DATE]],"mmm")</f>
        <v>Aug</v>
      </c>
      <c r="N2177" s="7">
        <f t="shared" si="101"/>
        <v>2022</v>
      </c>
      <c r="O2177" s="7">
        <f>IF(COUNTIF(B$4:$B2177,B2177)=1,1,0)</f>
        <v>0</v>
      </c>
      <c r="P2177" s="8" t="s">
        <v>2919</v>
      </c>
      <c r="Q2177" s="9"/>
    </row>
    <row r="2178" spans="1:17" x14ac:dyDescent="0.25">
      <c r="A2178" s="17">
        <v>44789</v>
      </c>
      <c r="B2178" s="11" t="s">
        <v>1813</v>
      </c>
      <c r="C2178" s="11" t="s">
        <v>2930</v>
      </c>
      <c r="D2178" s="7">
        <v>1</v>
      </c>
      <c r="E2178" s="12">
        <f t="shared" si="99"/>
        <v>4000</v>
      </c>
      <c r="F2178" s="13">
        <f t="shared" si="100"/>
        <v>4000</v>
      </c>
      <c r="G2178" s="14">
        <f>Data_input!$F2178*IF(Data_input!$E2178&lt;3000,70%,60%)</f>
        <v>2400</v>
      </c>
      <c r="H2178" s="14">
        <f>Data_input!$F2178*10%</f>
        <v>400</v>
      </c>
      <c r="I2178" s="14">
        <f>Data_input!$F2178*10%</f>
        <v>400</v>
      </c>
      <c r="J2178" s="14">
        <f>SUM(Table1[[#This Row],[COGS]:[OPERATIONAL COST]])</f>
        <v>3200</v>
      </c>
      <c r="K2178" s="14">
        <f>Data_input!$F2178-Data_input!$G2178-Data_input!$H2178-Data_input!$I2178</f>
        <v>800</v>
      </c>
      <c r="L2178" s="15" t="s">
        <v>2948</v>
      </c>
      <c r="M2178" s="16" t="str">
        <f>TEXT(Table1[[#This Row],[DATE]],"mmm")</f>
        <v>Aug</v>
      </c>
      <c r="N2178" s="7">
        <f t="shared" si="101"/>
        <v>2022</v>
      </c>
      <c r="O2178" s="7">
        <f>IF(COUNTIF(B$4:$B2178,B2178)=1,1,0)</f>
        <v>1</v>
      </c>
      <c r="P2178" s="8" t="s">
        <v>2919</v>
      </c>
      <c r="Q2178" s="9"/>
    </row>
    <row r="2179" spans="1:17" x14ac:dyDescent="0.25">
      <c r="A2179" s="17">
        <v>44789</v>
      </c>
      <c r="B2179" s="11" t="s">
        <v>1814</v>
      </c>
      <c r="C2179" s="11" t="s">
        <v>2930</v>
      </c>
      <c r="D2179" s="7">
        <v>1</v>
      </c>
      <c r="E2179" s="12">
        <f t="shared" si="99"/>
        <v>4000</v>
      </c>
      <c r="F2179" s="13">
        <f t="shared" si="100"/>
        <v>4000</v>
      </c>
      <c r="G2179" s="14">
        <f>Data_input!$F2179*IF(Data_input!$E2179&lt;3000,70%,60%)</f>
        <v>2400</v>
      </c>
      <c r="H2179" s="14">
        <f>Data_input!$F2179*10%</f>
        <v>400</v>
      </c>
      <c r="I2179" s="14">
        <f>Data_input!$F2179*10%</f>
        <v>400</v>
      </c>
      <c r="J2179" s="14">
        <f>SUM(Table1[[#This Row],[COGS]:[OPERATIONAL COST]])</f>
        <v>3200</v>
      </c>
      <c r="K2179" s="14">
        <f>Data_input!$F2179-Data_input!$G2179-Data_input!$H2179-Data_input!$I2179</f>
        <v>800</v>
      </c>
      <c r="L2179" s="8" t="s">
        <v>2944</v>
      </c>
      <c r="M2179" s="16" t="str">
        <f>TEXT(Table1[[#This Row],[DATE]],"mmm")</f>
        <v>Aug</v>
      </c>
      <c r="N2179" s="7">
        <f t="shared" si="101"/>
        <v>2022</v>
      </c>
      <c r="O2179" s="7">
        <f>IF(COUNTIF(B$4:$B2179,B2179)=1,1,0)</f>
        <v>1</v>
      </c>
      <c r="P2179" s="8" t="s">
        <v>2919</v>
      </c>
      <c r="Q2179" s="9"/>
    </row>
    <row r="2180" spans="1:17" x14ac:dyDescent="0.25">
      <c r="A2180" s="17">
        <v>44789</v>
      </c>
      <c r="B2180" s="11" t="s">
        <v>1815</v>
      </c>
      <c r="C2180" s="11" t="s">
        <v>2924</v>
      </c>
      <c r="D2180" s="7">
        <v>2</v>
      </c>
      <c r="E2180" s="12">
        <f t="shared" ref="E2180:E2243" si="102">VLOOKUP(C2180,$R$4:$S$12,2,FALSE)</f>
        <v>3500</v>
      </c>
      <c r="F2180" s="13">
        <f t="shared" ref="F2180:F2243" si="103">D2180*E2180</f>
        <v>7000</v>
      </c>
      <c r="G2180" s="14">
        <f>Data_input!$F2180*IF(Data_input!$E2180&lt;3000,70%,60%)</f>
        <v>4200</v>
      </c>
      <c r="H2180" s="14">
        <f>Data_input!$F2180*10%</f>
        <v>700</v>
      </c>
      <c r="I2180" s="14">
        <f>Data_input!$F2180*10%</f>
        <v>700</v>
      </c>
      <c r="J2180" s="14">
        <f>SUM(Table1[[#This Row],[COGS]:[OPERATIONAL COST]])</f>
        <v>5600</v>
      </c>
      <c r="K2180" s="14">
        <f>Data_input!$F2180-Data_input!$G2180-Data_input!$H2180-Data_input!$I2180</f>
        <v>1400</v>
      </c>
      <c r="L2180" s="15" t="s">
        <v>2946</v>
      </c>
      <c r="M2180" s="16" t="str">
        <f>TEXT(Table1[[#This Row],[DATE]],"mmm")</f>
        <v>Aug</v>
      </c>
      <c r="N2180" s="7">
        <f t="shared" ref="N2180:N2243" si="104">YEAR(A2180)</f>
        <v>2022</v>
      </c>
      <c r="O2180" s="7">
        <f>IF(COUNTIF(B$4:$B2180,B2180)=1,1,0)</f>
        <v>1</v>
      </c>
      <c r="P2180" s="8" t="s">
        <v>2919</v>
      </c>
      <c r="Q2180" s="9"/>
    </row>
    <row r="2181" spans="1:17" x14ac:dyDescent="0.25">
      <c r="A2181" s="17">
        <v>44789</v>
      </c>
      <c r="B2181" s="11" t="s">
        <v>1816</v>
      </c>
      <c r="C2181" s="11" t="s">
        <v>2925</v>
      </c>
      <c r="D2181" s="7">
        <v>1</v>
      </c>
      <c r="E2181" s="12">
        <f t="shared" si="102"/>
        <v>1200</v>
      </c>
      <c r="F2181" s="13">
        <f t="shared" si="103"/>
        <v>1200</v>
      </c>
      <c r="G2181" s="14">
        <f>Data_input!$F2181*IF(Data_input!$E2181&lt;3000,70%,60%)</f>
        <v>840</v>
      </c>
      <c r="H2181" s="14">
        <f>Data_input!$F2181*10%</f>
        <v>120</v>
      </c>
      <c r="I2181" s="14">
        <f>Data_input!$F2181*10%</f>
        <v>120</v>
      </c>
      <c r="J2181" s="14">
        <f>SUM(Table1[[#This Row],[COGS]:[OPERATIONAL COST]])</f>
        <v>1080</v>
      </c>
      <c r="K2181" s="14">
        <f>Data_input!$F2181-Data_input!$G2181-Data_input!$H2181-Data_input!$I2181</f>
        <v>120</v>
      </c>
      <c r="L2181" s="8" t="s">
        <v>2947</v>
      </c>
      <c r="M2181" s="16" t="str">
        <f>TEXT(Table1[[#This Row],[DATE]],"mmm")</f>
        <v>Aug</v>
      </c>
      <c r="N2181" s="7">
        <f t="shared" si="104"/>
        <v>2022</v>
      </c>
      <c r="O2181" s="7">
        <f>IF(COUNTIF(B$4:$B2181,B2181)=1,1,0)</f>
        <v>1</v>
      </c>
      <c r="P2181" s="8" t="s">
        <v>2918</v>
      </c>
      <c r="Q2181" s="9"/>
    </row>
    <row r="2182" spans="1:17" x14ac:dyDescent="0.25">
      <c r="A2182" s="17">
        <v>44789</v>
      </c>
      <c r="B2182" s="11" t="s">
        <v>1817</v>
      </c>
      <c r="C2182" s="11" t="s">
        <v>2926</v>
      </c>
      <c r="D2182" s="7">
        <v>6</v>
      </c>
      <c r="E2182" s="12">
        <f t="shared" si="102"/>
        <v>450</v>
      </c>
      <c r="F2182" s="13">
        <f t="shared" si="103"/>
        <v>2700</v>
      </c>
      <c r="G2182" s="14">
        <f>Data_input!$F2182*IF(Data_input!$E2182&lt;3000,70%,60%)</f>
        <v>1889.9999999999998</v>
      </c>
      <c r="H2182" s="14">
        <f>Data_input!$F2182*10%</f>
        <v>270</v>
      </c>
      <c r="I2182" s="14">
        <f>Data_input!$F2182*10%</f>
        <v>270</v>
      </c>
      <c r="J2182" s="14">
        <f>SUM(Table1[[#This Row],[COGS]:[OPERATIONAL COST]])</f>
        <v>2430</v>
      </c>
      <c r="K2182" s="14">
        <f>Data_input!$F2182-Data_input!$G2182-Data_input!$H2182-Data_input!$I2182</f>
        <v>270.00000000000023</v>
      </c>
      <c r="L2182" s="15" t="s">
        <v>2948</v>
      </c>
      <c r="M2182" s="16" t="str">
        <f>TEXT(Table1[[#This Row],[DATE]],"mmm")</f>
        <v>Aug</v>
      </c>
      <c r="N2182" s="7">
        <f t="shared" si="104"/>
        <v>2022</v>
      </c>
      <c r="O2182" s="7">
        <f>IF(COUNTIF(B$4:$B2182,B2182)=1,1,0)</f>
        <v>1</v>
      </c>
      <c r="P2182" s="8" t="s">
        <v>2918</v>
      </c>
      <c r="Q2182" s="9"/>
    </row>
    <row r="2183" spans="1:17" x14ac:dyDescent="0.25">
      <c r="A2183" s="17">
        <v>44789</v>
      </c>
      <c r="B2183" s="11" t="s">
        <v>1818</v>
      </c>
      <c r="C2183" s="11" t="s">
        <v>2927</v>
      </c>
      <c r="D2183" s="7">
        <v>1</v>
      </c>
      <c r="E2183" s="12">
        <f t="shared" si="102"/>
        <v>500</v>
      </c>
      <c r="F2183" s="13">
        <f t="shared" si="103"/>
        <v>500</v>
      </c>
      <c r="G2183" s="14">
        <f>Data_input!$F2183*IF(Data_input!$E2183&lt;3000,70%,60%)</f>
        <v>350</v>
      </c>
      <c r="H2183" s="14">
        <f>Data_input!$F2183*10%</f>
        <v>50</v>
      </c>
      <c r="I2183" s="14">
        <f>Data_input!$F2183*10%</f>
        <v>50</v>
      </c>
      <c r="J2183" s="14">
        <f>SUM(Table1[[#This Row],[COGS]:[OPERATIONAL COST]])</f>
        <v>450</v>
      </c>
      <c r="K2183" s="14">
        <f>Data_input!$F2183-Data_input!$G2183-Data_input!$H2183-Data_input!$I2183</f>
        <v>50</v>
      </c>
      <c r="L2183" s="8" t="s">
        <v>2944</v>
      </c>
      <c r="M2183" s="16" t="str">
        <f>TEXT(Table1[[#This Row],[DATE]],"mmm")</f>
        <v>Aug</v>
      </c>
      <c r="N2183" s="7">
        <f t="shared" si="104"/>
        <v>2022</v>
      </c>
      <c r="O2183" s="7">
        <f>IF(COUNTIF(B$4:$B2183,B2183)=1,1,0)</f>
        <v>1</v>
      </c>
      <c r="P2183" s="8" t="s">
        <v>2919</v>
      </c>
      <c r="Q2183" s="9"/>
    </row>
    <row r="2184" spans="1:17" x14ac:dyDescent="0.25">
      <c r="A2184" s="17">
        <v>44789</v>
      </c>
      <c r="B2184" s="11" t="s">
        <v>1819</v>
      </c>
      <c r="C2184" s="11" t="s">
        <v>2928</v>
      </c>
      <c r="D2184" s="7">
        <v>1</v>
      </c>
      <c r="E2184" s="12">
        <f t="shared" si="102"/>
        <v>1000</v>
      </c>
      <c r="F2184" s="13">
        <f t="shared" si="103"/>
        <v>1000</v>
      </c>
      <c r="G2184" s="14">
        <f>Data_input!$F2184*IF(Data_input!$E2184&lt;3000,70%,60%)</f>
        <v>700</v>
      </c>
      <c r="H2184" s="14">
        <f>Data_input!$F2184*10%</f>
        <v>100</v>
      </c>
      <c r="I2184" s="14">
        <f>Data_input!$F2184*10%</f>
        <v>100</v>
      </c>
      <c r="J2184" s="14">
        <f>SUM(Table1[[#This Row],[COGS]:[OPERATIONAL COST]])</f>
        <v>900</v>
      </c>
      <c r="K2184" s="14">
        <f>Data_input!$F2184-Data_input!$G2184-Data_input!$H2184-Data_input!$I2184</f>
        <v>100</v>
      </c>
      <c r="L2184" s="15" t="s">
        <v>2946</v>
      </c>
      <c r="M2184" s="16" t="str">
        <f>TEXT(Table1[[#This Row],[DATE]],"mmm")</f>
        <v>Aug</v>
      </c>
      <c r="N2184" s="7">
        <f t="shared" si="104"/>
        <v>2022</v>
      </c>
      <c r="O2184" s="7">
        <f>IF(COUNTIF(B$4:$B2184,B2184)=1,1,0)</f>
        <v>1</v>
      </c>
      <c r="P2184" s="8" t="s">
        <v>2919</v>
      </c>
      <c r="Q2184" s="9"/>
    </row>
    <row r="2185" spans="1:17" x14ac:dyDescent="0.25">
      <c r="A2185" s="17">
        <v>44789</v>
      </c>
      <c r="B2185" s="11" t="s">
        <v>1820</v>
      </c>
      <c r="C2185" s="11" t="s">
        <v>2928</v>
      </c>
      <c r="D2185" s="7">
        <v>1</v>
      </c>
      <c r="E2185" s="12">
        <f t="shared" si="102"/>
        <v>1000</v>
      </c>
      <c r="F2185" s="13">
        <f t="shared" si="103"/>
        <v>1000</v>
      </c>
      <c r="G2185" s="14">
        <f>Data_input!$F2185*IF(Data_input!$E2185&lt;3000,70%,60%)</f>
        <v>700</v>
      </c>
      <c r="H2185" s="14">
        <f>Data_input!$F2185*10%</f>
        <v>100</v>
      </c>
      <c r="I2185" s="14">
        <f>Data_input!$F2185*10%</f>
        <v>100</v>
      </c>
      <c r="J2185" s="14">
        <f>SUM(Table1[[#This Row],[COGS]:[OPERATIONAL COST]])</f>
        <v>900</v>
      </c>
      <c r="K2185" s="14">
        <f>Data_input!$F2185-Data_input!$G2185-Data_input!$H2185-Data_input!$I2185</f>
        <v>100</v>
      </c>
      <c r="L2185" s="8" t="s">
        <v>2947</v>
      </c>
      <c r="M2185" s="16" t="str">
        <f>TEXT(Table1[[#This Row],[DATE]],"mmm")</f>
        <v>Aug</v>
      </c>
      <c r="N2185" s="7">
        <f t="shared" si="104"/>
        <v>2022</v>
      </c>
      <c r="O2185" s="7">
        <f>IF(COUNTIF(B$4:$B2185,B2185)=1,1,0)</f>
        <v>1</v>
      </c>
      <c r="P2185" s="8" t="s">
        <v>2919</v>
      </c>
      <c r="Q2185" s="9"/>
    </row>
    <row r="2186" spans="1:17" x14ac:dyDescent="0.25">
      <c r="A2186" s="17">
        <v>44790</v>
      </c>
      <c r="B2186" s="11" t="s">
        <v>1821</v>
      </c>
      <c r="C2186" s="11" t="s">
        <v>2930</v>
      </c>
      <c r="D2186" s="7">
        <v>1</v>
      </c>
      <c r="E2186" s="12">
        <f t="shared" si="102"/>
        <v>4000</v>
      </c>
      <c r="F2186" s="13">
        <f t="shared" si="103"/>
        <v>4000</v>
      </c>
      <c r="G2186" s="14">
        <f>Data_input!$F2186*IF(Data_input!$E2186&lt;3000,70%,60%)</f>
        <v>2400</v>
      </c>
      <c r="H2186" s="14">
        <f>Data_input!$F2186*10%</f>
        <v>400</v>
      </c>
      <c r="I2186" s="14">
        <f>Data_input!$F2186*10%</f>
        <v>400</v>
      </c>
      <c r="J2186" s="14">
        <f>SUM(Table1[[#This Row],[COGS]:[OPERATIONAL COST]])</f>
        <v>3200</v>
      </c>
      <c r="K2186" s="14">
        <f>Data_input!$F2186-Data_input!$G2186-Data_input!$H2186-Data_input!$I2186</f>
        <v>800</v>
      </c>
      <c r="L2186" s="15" t="s">
        <v>2945</v>
      </c>
      <c r="M2186" s="16" t="str">
        <f>TEXT(Table1[[#This Row],[DATE]],"mmm")</f>
        <v>Aug</v>
      </c>
      <c r="N2186" s="7">
        <f t="shared" si="104"/>
        <v>2022</v>
      </c>
      <c r="O2186" s="7">
        <f>IF(COUNTIF(B$4:$B2186,B2186)=1,1,0)</f>
        <v>1</v>
      </c>
      <c r="P2186" s="8" t="s">
        <v>2919</v>
      </c>
      <c r="Q2186" s="9"/>
    </row>
    <row r="2187" spans="1:17" x14ac:dyDescent="0.25">
      <c r="A2187" s="17">
        <v>44790</v>
      </c>
      <c r="B2187" s="11" t="s">
        <v>1822</v>
      </c>
      <c r="C2187" s="11" t="s">
        <v>2920</v>
      </c>
      <c r="D2187" s="7">
        <v>4</v>
      </c>
      <c r="E2187" s="12">
        <f t="shared" si="102"/>
        <v>1000</v>
      </c>
      <c r="F2187" s="13">
        <f t="shared" si="103"/>
        <v>4000</v>
      </c>
      <c r="G2187" s="14">
        <f>Data_input!$F2187*IF(Data_input!$E2187&lt;3000,70%,60%)</f>
        <v>2800</v>
      </c>
      <c r="H2187" s="14">
        <f>Data_input!$F2187*10%</f>
        <v>400</v>
      </c>
      <c r="I2187" s="14">
        <f>Data_input!$F2187*10%</f>
        <v>400</v>
      </c>
      <c r="J2187" s="14">
        <f>SUM(Table1[[#This Row],[COGS]:[OPERATIONAL COST]])</f>
        <v>3600</v>
      </c>
      <c r="K2187" s="14">
        <f>Data_input!$F2187-Data_input!$G2187-Data_input!$H2187-Data_input!$I2187</f>
        <v>400</v>
      </c>
      <c r="L2187" s="8" t="s">
        <v>2943</v>
      </c>
      <c r="M2187" s="16" t="str">
        <f>TEXT(Table1[[#This Row],[DATE]],"mmm")</f>
        <v>Aug</v>
      </c>
      <c r="N2187" s="7">
        <f t="shared" si="104"/>
        <v>2022</v>
      </c>
      <c r="O2187" s="7">
        <f>IF(COUNTIF(B$4:$B2187,B2187)=1,1,0)</f>
        <v>1</v>
      </c>
      <c r="P2187" s="8" t="s">
        <v>2919</v>
      </c>
      <c r="Q2187" s="9"/>
    </row>
    <row r="2188" spans="1:17" x14ac:dyDescent="0.25">
      <c r="A2188" s="17">
        <v>44790</v>
      </c>
      <c r="B2188" s="11" t="s">
        <v>1823</v>
      </c>
      <c r="C2188" s="11" t="s">
        <v>2923</v>
      </c>
      <c r="D2188" s="7">
        <v>1</v>
      </c>
      <c r="E2188" s="12">
        <f t="shared" si="102"/>
        <v>2500</v>
      </c>
      <c r="F2188" s="13">
        <f t="shared" si="103"/>
        <v>2500</v>
      </c>
      <c r="G2188" s="14">
        <f>Data_input!$F2188*IF(Data_input!$E2188&lt;3000,70%,60%)</f>
        <v>1750</v>
      </c>
      <c r="H2188" s="14">
        <f>Data_input!$F2188*10%</f>
        <v>250</v>
      </c>
      <c r="I2188" s="14">
        <f>Data_input!$F2188*10%</f>
        <v>250</v>
      </c>
      <c r="J2188" s="14">
        <f>SUM(Table1[[#This Row],[COGS]:[OPERATIONAL COST]])</f>
        <v>2250</v>
      </c>
      <c r="K2188" s="14">
        <f>Data_input!$F2188-Data_input!$G2188-Data_input!$H2188-Data_input!$I2188</f>
        <v>250</v>
      </c>
      <c r="L2188" s="15" t="s">
        <v>2948</v>
      </c>
      <c r="M2188" s="16" t="str">
        <f>TEXT(Table1[[#This Row],[DATE]],"mmm")</f>
        <v>Aug</v>
      </c>
      <c r="N2188" s="7">
        <f t="shared" si="104"/>
        <v>2022</v>
      </c>
      <c r="O2188" s="7">
        <f>IF(COUNTIF(B$4:$B2188,B2188)=1,1,0)</f>
        <v>1</v>
      </c>
      <c r="P2188" s="8" t="s">
        <v>2919</v>
      </c>
      <c r="Q2188" s="9"/>
    </row>
    <row r="2189" spans="1:17" x14ac:dyDescent="0.25">
      <c r="A2189" s="17">
        <v>44790</v>
      </c>
      <c r="B2189" s="11" t="s">
        <v>1824</v>
      </c>
      <c r="C2189" s="11" t="s">
        <v>2920</v>
      </c>
      <c r="D2189" s="7">
        <v>2</v>
      </c>
      <c r="E2189" s="12">
        <f t="shared" si="102"/>
        <v>1000</v>
      </c>
      <c r="F2189" s="13">
        <f t="shared" si="103"/>
        <v>2000</v>
      </c>
      <c r="G2189" s="14">
        <f>Data_input!$F2189*IF(Data_input!$E2189&lt;3000,70%,60%)</f>
        <v>1400</v>
      </c>
      <c r="H2189" s="14">
        <f>Data_input!$F2189*10%</f>
        <v>200</v>
      </c>
      <c r="I2189" s="14">
        <f>Data_input!$F2189*10%</f>
        <v>200</v>
      </c>
      <c r="J2189" s="14">
        <f>SUM(Table1[[#This Row],[COGS]:[OPERATIONAL COST]])</f>
        <v>1800</v>
      </c>
      <c r="K2189" s="14">
        <f>Data_input!$F2189-Data_input!$G2189-Data_input!$H2189-Data_input!$I2189</f>
        <v>200</v>
      </c>
      <c r="L2189" s="8" t="s">
        <v>2944</v>
      </c>
      <c r="M2189" s="16" t="str">
        <f>TEXT(Table1[[#This Row],[DATE]],"mmm")</f>
        <v>Aug</v>
      </c>
      <c r="N2189" s="7">
        <f t="shared" si="104"/>
        <v>2022</v>
      </c>
      <c r="O2189" s="7">
        <f>IF(COUNTIF(B$4:$B2189,B2189)=1,1,0)</f>
        <v>1</v>
      </c>
      <c r="P2189" s="8" t="s">
        <v>2919</v>
      </c>
      <c r="Q2189" s="9"/>
    </row>
    <row r="2190" spans="1:17" x14ac:dyDescent="0.25">
      <c r="A2190" s="17">
        <v>44790</v>
      </c>
      <c r="B2190" s="11" t="s">
        <v>1825</v>
      </c>
      <c r="C2190" s="11" t="s">
        <v>2923</v>
      </c>
      <c r="D2190" s="7">
        <v>4</v>
      </c>
      <c r="E2190" s="12">
        <f t="shared" si="102"/>
        <v>2500</v>
      </c>
      <c r="F2190" s="13">
        <f t="shared" si="103"/>
        <v>10000</v>
      </c>
      <c r="G2190" s="14">
        <f>Data_input!$F2190*IF(Data_input!$E2190&lt;3000,70%,60%)</f>
        <v>7000</v>
      </c>
      <c r="H2190" s="14">
        <f>Data_input!$F2190*10%</f>
        <v>1000</v>
      </c>
      <c r="I2190" s="14">
        <f>Data_input!$F2190*10%</f>
        <v>1000</v>
      </c>
      <c r="J2190" s="14">
        <f>SUM(Table1[[#This Row],[COGS]:[OPERATIONAL COST]])</f>
        <v>9000</v>
      </c>
      <c r="K2190" s="14">
        <f>Data_input!$F2190-Data_input!$G2190-Data_input!$H2190-Data_input!$I2190</f>
        <v>1000</v>
      </c>
      <c r="L2190" s="15" t="s">
        <v>2945</v>
      </c>
      <c r="M2190" s="16" t="str">
        <f>TEXT(Table1[[#This Row],[DATE]],"mmm")</f>
        <v>Aug</v>
      </c>
      <c r="N2190" s="7">
        <f t="shared" si="104"/>
        <v>2022</v>
      </c>
      <c r="O2190" s="7">
        <f>IF(COUNTIF(B$4:$B2190,B2190)=1,1,0)</f>
        <v>1</v>
      </c>
      <c r="P2190" s="8" t="s">
        <v>2919</v>
      </c>
      <c r="Q2190" s="9"/>
    </row>
    <row r="2191" spans="1:17" x14ac:dyDescent="0.25">
      <c r="A2191" s="17">
        <v>44790</v>
      </c>
      <c r="B2191" s="11" t="s">
        <v>1826</v>
      </c>
      <c r="C2191" s="11" t="s">
        <v>2930</v>
      </c>
      <c r="D2191" s="7">
        <v>1</v>
      </c>
      <c r="E2191" s="12">
        <f t="shared" si="102"/>
        <v>4000</v>
      </c>
      <c r="F2191" s="13">
        <f t="shared" si="103"/>
        <v>4000</v>
      </c>
      <c r="G2191" s="14">
        <f>Data_input!$F2191*IF(Data_input!$E2191&lt;3000,70%,60%)</f>
        <v>2400</v>
      </c>
      <c r="H2191" s="14">
        <f>Data_input!$F2191*10%</f>
        <v>400</v>
      </c>
      <c r="I2191" s="14">
        <f>Data_input!$F2191*10%</f>
        <v>400</v>
      </c>
      <c r="J2191" s="14">
        <f>SUM(Table1[[#This Row],[COGS]:[OPERATIONAL COST]])</f>
        <v>3200</v>
      </c>
      <c r="K2191" s="14">
        <f>Data_input!$F2191-Data_input!$G2191-Data_input!$H2191-Data_input!$I2191</f>
        <v>800</v>
      </c>
      <c r="L2191" s="8" t="s">
        <v>2943</v>
      </c>
      <c r="M2191" s="16" t="str">
        <f>TEXT(Table1[[#This Row],[DATE]],"mmm")</f>
        <v>Aug</v>
      </c>
      <c r="N2191" s="7">
        <f t="shared" si="104"/>
        <v>2022</v>
      </c>
      <c r="O2191" s="7">
        <f>IF(COUNTIF(B$4:$B2191,B2191)=1,1,0)</f>
        <v>1</v>
      </c>
      <c r="P2191" s="8" t="s">
        <v>2919</v>
      </c>
      <c r="Q2191" s="9"/>
    </row>
    <row r="2192" spans="1:17" x14ac:dyDescent="0.25">
      <c r="A2192" s="17">
        <v>44790</v>
      </c>
      <c r="B2192" s="11" t="s">
        <v>1827</v>
      </c>
      <c r="C2192" s="11" t="s">
        <v>2924</v>
      </c>
      <c r="D2192" s="7">
        <v>1</v>
      </c>
      <c r="E2192" s="12">
        <f t="shared" si="102"/>
        <v>3500</v>
      </c>
      <c r="F2192" s="13">
        <f t="shared" si="103"/>
        <v>3500</v>
      </c>
      <c r="G2192" s="14">
        <f>Data_input!$F2192*IF(Data_input!$E2192&lt;3000,70%,60%)</f>
        <v>2100</v>
      </c>
      <c r="H2192" s="14">
        <f>Data_input!$F2192*10%</f>
        <v>350</v>
      </c>
      <c r="I2192" s="14">
        <f>Data_input!$F2192*10%</f>
        <v>350</v>
      </c>
      <c r="J2192" s="14">
        <f>SUM(Table1[[#This Row],[COGS]:[OPERATIONAL COST]])</f>
        <v>2800</v>
      </c>
      <c r="K2192" s="14">
        <f>Data_input!$F2192-Data_input!$G2192-Data_input!$H2192-Data_input!$I2192</f>
        <v>700</v>
      </c>
      <c r="L2192" s="15" t="s">
        <v>2948</v>
      </c>
      <c r="M2192" s="16" t="str">
        <f>TEXT(Table1[[#This Row],[DATE]],"mmm")</f>
        <v>Aug</v>
      </c>
      <c r="N2192" s="7">
        <f t="shared" si="104"/>
        <v>2022</v>
      </c>
      <c r="O2192" s="7">
        <f>IF(COUNTIF(B$4:$B2192,B2192)=1,1,0)</f>
        <v>1</v>
      </c>
      <c r="P2192" s="8" t="s">
        <v>2919</v>
      </c>
      <c r="Q2192" s="9"/>
    </row>
    <row r="2193" spans="1:17" x14ac:dyDescent="0.25">
      <c r="A2193" s="17">
        <v>44790</v>
      </c>
      <c r="B2193" s="11" t="s">
        <v>1828</v>
      </c>
      <c r="C2193" s="11" t="s">
        <v>2927</v>
      </c>
      <c r="D2193" s="7">
        <v>3</v>
      </c>
      <c r="E2193" s="12">
        <f t="shared" si="102"/>
        <v>500</v>
      </c>
      <c r="F2193" s="13">
        <f t="shared" si="103"/>
        <v>1500</v>
      </c>
      <c r="G2193" s="14">
        <f>Data_input!$F2193*IF(Data_input!$E2193&lt;3000,70%,60%)</f>
        <v>1050</v>
      </c>
      <c r="H2193" s="14">
        <f>Data_input!$F2193*10%</f>
        <v>150</v>
      </c>
      <c r="I2193" s="14">
        <f>Data_input!$F2193*10%</f>
        <v>150</v>
      </c>
      <c r="J2193" s="14">
        <f>SUM(Table1[[#This Row],[COGS]:[OPERATIONAL COST]])</f>
        <v>1350</v>
      </c>
      <c r="K2193" s="14">
        <f>Data_input!$F2193-Data_input!$G2193-Data_input!$H2193-Data_input!$I2193</f>
        <v>150</v>
      </c>
      <c r="L2193" s="8" t="s">
        <v>2945</v>
      </c>
      <c r="M2193" s="16" t="str">
        <f>TEXT(Table1[[#This Row],[DATE]],"mmm")</f>
        <v>Aug</v>
      </c>
      <c r="N2193" s="7">
        <f t="shared" si="104"/>
        <v>2022</v>
      </c>
      <c r="O2193" s="7">
        <f>IF(COUNTIF(B$4:$B2193,B2193)=1,1,0)</f>
        <v>1</v>
      </c>
      <c r="P2193" s="8" t="s">
        <v>2919</v>
      </c>
      <c r="Q2193" s="9"/>
    </row>
    <row r="2194" spans="1:17" x14ac:dyDescent="0.25">
      <c r="A2194" s="17">
        <v>44790</v>
      </c>
      <c r="B2194" s="11" t="s">
        <v>1828</v>
      </c>
      <c r="C2194" s="11" t="s">
        <v>2928</v>
      </c>
      <c r="D2194" s="7">
        <v>2</v>
      </c>
      <c r="E2194" s="12">
        <f t="shared" si="102"/>
        <v>1000</v>
      </c>
      <c r="F2194" s="13">
        <f t="shared" si="103"/>
        <v>2000</v>
      </c>
      <c r="G2194" s="14">
        <f>Data_input!$F2194*IF(Data_input!$E2194&lt;3000,70%,60%)</f>
        <v>1400</v>
      </c>
      <c r="H2194" s="14">
        <f>Data_input!$F2194*10%</f>
        <v>200</v>
      </c>
      <c r="I2194" s="14">
        <f>Data_input!$F2194*10%</f>
        <v>200</v>
      </c>
      <c r="J2194" s="14">
        <f>SUM(Table1[[#This Row],[COGS]:[OPERATIONAL COST]])</f>
        <v>1800</v>
      </c>
      <c r="K2194" s="14">
        <f>Data_input!$F2194-Data_input!$G2194-Data_input!$H2194-Data_input!$I2194</f>
        <v>200</v>
      </c>
      <c r="L2194" s="15" t="s">
        <v>2945</v>
      </c>
      <c r="M2194" s="16" t="str">
        <f>TEXT(Table1[[#This Row],[DATE]],"mmm")</f>
        <v>Aug</v>
      </c>
      <c r="N2194" s="7">
        <f t="shared" si="104"/>
        <v>2022</v>
      </c>
      <c r="O2194" s="7">
        <f>IF(COUNTIF(B$4:$B2194,B2194)=1,1,0)</f>
        <v>0</v>
      </c>
      <c r="P2194" s="8" t="s">
        <v>2919</v>
      </c>
      <c r="Q2194" s="9"/>
    </row>
    <row r="2195" spans="1:17" x14ac:dyDescent="0.25">
      <c r="A2195" s="17">
        <v>44790</v>
      </c>
      <c r="B2195" s="11" t="s">
        <v>1828</v>
      </c>
      <c r="C2195" s="11" t="s">
        <v>2929</v>
      </c>
      <c r="D2195" s="7">
        <v>3</v>
      </c>
      <c r="E2195" s="12">
        <f t="shared" si="102"/>
        <v>3200</v>
      </c>
      <c r="F2195" s="13">
        <f t="shared" si="103"/>
        <v>9600</v>
      </c>
      <c r="G2195" s="14">
        <f>Data_input!$F2195*IF(Data_input!$E2195&lt;3000,70%,60%)</f>
        <v>5760</v>
      </c>
      <c r="H2195" s="14">
        <f>Data_input!$F2195*10%</f>
        <v>960</v>
      </c>
      <c r="I2195" s="14">
        <f>Data_input!$F2195*10%</f>
        <v>960</v>
      </c>
      <c r="J2195" s="14">
        <f>SUM(Table1[[#This Row],[COGS]:[OPERATIONAL COST]])</f>
        <v>7680</v>
      </c>
      <c r="K2195" s="14">
        <f>Data_input!$F2195-Data_input!$G2195-Data_input!$H2195-Data_input!$I2195</f>
        <v>1920</v>
      </c>
      <c r="L2195" s="8" t="s">
        <v>2945</v>
      </c>
      <c r="M2195" s="16" t="str">
        <f>TEXT(Table1[[#This Row],[DATE]],"mmm")</f>
        <v>Aug</v>
      </c>
      <c r="N2195" s="7">
        <f t="shared" si="104"/>
        <v>2022</v>
      </c>
      <c r="O2195" s="7">
        <f>IF(COUNTIF(B$4:$B2195,B2195)=1,1,0)</f>
        <v>0</v>
      </c>
      <c r="P2195" s="8" t="s">
        <v>2919</v>
      </c>
      <c r="Q2195" s="9"/>
    </row>
    <row r="2196" spans="1:17" x14ac:dyDescent="0.25">
      <c r="A2196" s="17">
        <v>44791</v>
      </c>
      <c r="B2196" s="11" t="s">
        <v>1829</v>
      </c>
      <c r="C2196" s="11" t="s">
        <v>2930</v>
      </c>
      <c r="D2196" s="7">
        <v>1</v>
      </c>
      <c r="E2196" s="12">
        <f t="shared" si="102"/>
        <v>4000</v>
      </c>
      <c r="F2196" s="13">
        <f t="shared" si="103"/>
        <v>4000</v>
      </c>
      <c r="G2196" s="14">
        <f>Data_input!$F2196*IF(Data_input!$E2196&lt;3000,70%,60%)</f>
        <v>2400</v>
      </c>
      <c r="H2196" s="14">
        <f>Data_input!$F2196*10%</f>
        <v>400</v>
      </c>
      <c r="I2196" s="14">
        <f>Data_input!$F2196*10%</f>
        <v>400</v>
      </c>
      <c r="J2196" s="14">
        <f>SUM(Table1[[#This Row],[COGS]:[OPERATIONAL COST]])</f>
        <v>3200</v>
      </c>
      <c r="K2196" s="14">
        <f>Data_input!$F2196-Data_input!$G2196-Data_input!$H2196-Data_input!$I2196</f>
        <v>800</v>
      </c>
      <c r="L2196" s="15" t="s">
        <v>2946</v>
      </c>
      <c r="M2196" s="16" t="str">
        <f>TEXT(Table1[[#This Row],[DATE]],"mmm")</f>
        <v>Aug</v>
      </c>
      <c r="N2196" s="7">
        <f t="shared" si="104"/>
        <v>2022</v>
      </c>
      <c r="O2196" s="7">
        <f>IF(COUNTIF(B$4:$B2196,B2196)=1,1,0)</f>
        <v>1</v>
      </c>
      <c r="P2196" s="8" t="s">
        <v>2919</v>
      </c>
      <c r="Q2196" s="9"/>
    </row>
    <row r="2197" spans="1:17" x14ac:dyDescent="0.25">
      <c r="A2197" s="17">
        <v>44791</v>
      </c>
      <c r="B2197" s="11" t="s">
        <v>1830</v>
      </c>
      <c r="C2197" s="11" t="s">
        <v>2930</v>
      </c>
      <c r="D2197" s="7">
        <v>1</v>
      </c>
      <c r="E2197" s="12">
        <f t="shared" si="102"/>
        <v>4000</v>
      </c>
      <c r="F2197" s="13">
        <f t="shared" si="103"/>
        <v>4000</v>
      </c>
      <c r="G2197" s="14">
        <f>Data_input!$F2197*IF(Data_input!$E2197&lt;3000,70%,60%)</f>
        <v>2400</v>
      </c>
      <c r="H2197" s="14">
        <f>Data_input!$F2197*10%</f>
        <v>400</v>
      </c>
      <c r="I2197" s="14">
        <f>Data_input!$F2197*10%</f>
        <v>400</v>
      </c>
      <c r="J2197" s="14">
        <f>SUM(Table1[[#This Row],[COGS]:[OPERATIONAL COST]])</f>
        <v>3200</v>
      </c>
      <c r="K2197" s="14">
        <f>Data_input!$F2197-Data_input!$G2197-Data_input!$H2197-Data_input!$I2197</f>
        <v>800</v>
      </c>
      <c r="L2197" s="8" t="s">
        <v>2947</v>
      </c>
      <c r="M2197" s="16" t="str">
        <f>TEXT(Table1[[#This Row],[DATE]],"mmm")</f>
        <v>Aug</v>
      </c>
      <c r="N2197" s="7">
        <f t="shared" si="104"/>
        <v>2022</v>
      </c>
      <c r="O2197" s="7">
        <f>IF(COUNTIF(B$4:$B2197,B2197)=1,1,0)</f>
        <v>1</v>
      </c>
      <c r="P2197" s="8" t="s">
        <v>2919</v>
      </c>
      <c r="Q2197" s="9"/>
    </row>
    <row r="2198" spans="1:17" x14ac:dyDescent="0.25">
      <c r="A2198" s="17">
        <v>44791</v>
      </c>
      <c r="B2198" s="11" t="s">
        <v>1831</v>
      </c>
      <c r="C2198" s="11" t="s">
        <v>2930</v>
      </c>
      <c r="D2198" s="7">
        <v>1</v>
      </c>
      <c r="E2198" s="12">
        <f t="shared" si="102"/>
        <v>4000</v>
      </c>
      <c r="F2198" s="13">
        <f t="shared" si="103"/>
        <v>4000</v>
      </c>
      <c r="G2198" s="14">
        <f>Data_input!$F2198*IF(Data_input!$E2198&lt;3000,70%,60%)</f>
        <v>2400</v>
      </c>
      <c r="H2198" s="14">
        <f>Data_input!$F2198*10%</f>
        <v>400</v>
      </c>
      <c r="I2198" s="14">
        <f>Data_input!$F2198*10%</f>
        <v>400</v>
      </c>
      <c r="J2198" s="14">
        <f>SUM(Table1[[#This Row],[COGS]:[OPERATIONAL COST]])</f>
        <v>3200</v>
      </c>
      <c r="K2198" s="14">
        <f>Data_input!$F2198-Data_input!$G2198-Data_input!$H2198-Data_input!$I2198</f>
        <v>800</v>
      </c>
      <c r="L2198" s="15" t="s">
        <v>2945</v>
      </c>
      <c r="M2198" s="16" t="str">
        <f>TEXT(Table1[[#This Row],[DATE]],"mmm")</f>
        <v>Aug</v>
      </c>
      <c r="N2198" s="7">
        <f t="shared" si="104"/>
        <v>2022</v>
      </c>
      <c r="O2198" s="7">
        <f>IF(COUNTIF(B$4:$B2198,B2198)=1,1,0)</f>
        <v>1</v>
      </c>
      <c r="P2198" s="8" t="s">
        <v>2919</v>
      </c>
      <c r="Q2198" s="9"/>
    </row>
    <row r="2199" spans="1:17" x14ac:dyDescent="0.25">
      <c r="A2199" s="17">
        <v>44791</v>
      </c>
      <c r="B2199" s="11" t="s">
        <v>1832</v>
      </c>
      <c r="C2199" s="11" t="s">
        <v>2924</v>
      </c>
      <c r="D2199" s="7">
        <v>9</v>
      </c>
      <c r="E2199" s="12">
        <f t="shared" si="102"/>
        <v>3500</v>
      </c>
      <c r="F2199" s="13">
        <f t="shared" si="103"/>
        <v>31500</v>
      </c>
      <c r="G2199" s="14">
        <f>Data_input!$F2199*IF(Data_input!$E2199&lt;3000,70%,60%)</f>
        <v>18900</v>
      </c>
      <c r="H2199" s="14">
        <f>Data_input!$F2199*10%</f>
        <v>3150</v>
      </c>
      <c r="I2199" s="14">
        <f>Data_input!$F2199*10%</f>
        <v>3150</v>
      </c>
      <c r="J2199" s="14">
        <f>SUM(Table1[[#This Row],[COGS]:[OPERATIONAL COST]])</f>
        <v>25200</v>
      </c>
      <c r="K2199" s="14">
        <f>Data_input!$F2199-Data_input!$G2199-Data_input!$H2199-Data_input!$I2199</f>
        <v>6300</v>
      </c>
      <c r="L2199" s="8" t="s">
        <v>2943</v>
      </c>
      <c r="M2199" s="16" t="str">
        <f>TEXT(Table1[[#This Row],[DATE]],"mmm")</f>
        <v>Aug</v>
      </c>
      <c r="N2199" s="7">
        <f t="shared" si="104"/>
        <v>2022</v>
      </c>
      <c r="O2199" s="7">
        <f>IF(COUNTIF(B$4:$B2199,B2199)=1,1,0)</f>
        <v>1</v>
      </c>
      <c r="P2199" s="8" t="s">
        <v>2919</v>
      </c>
      <c r="Q2199" s="9"/>
    </row>
    <row r="2200" spans="1:17" x14ac:dyDescent="0.25">
      <c r="A2200" s="17">
        <v>44791</v>
      </c>
      <c r="B2200" s="11" t="s">
        <v>1833</v>
      </c>
      <c r="C2200" s="11" t="s">
        <v>2925</v>
      </c>
      <c r="D2200" s="7">
        <v>10</v>
      </c>
      <c r="E2200" s="12">
        <f t="shared" si="102"/>
        <v>1200</v>
      </c>
      <c r="F2200" s="13">
        <f t="shared" si="103"/>
        <v>12000</v>
      </c>
      <c r="G2200" s="14">
        <f>Data_input!$F2200*IF(Data_input!$E2200&lt;3000,70%,60%)</f>
        <v>8400</v>
      </c>
      <c r="H2200" s="14">
        <f>Data_input!$F2200*10%</f>
        <v>1200</v>
      </c>
      <c r="I2200" s="14">
        <f>Data_input!$F2200*10%</f>
        <v>1200</v>
      </c>
      <c r="J2200" s="14">
        <f>SUM(Table1[[#This Row],[COGS]:[OPERATIONAL COST]])</f>
        <v>10800</v>
      </c>
      <c r="K2200" s="14">
        <f>Data_input!$F2200-Data_input!$G2200-Data_input!$H2200-Data_input!$I2200</f>
        <v>1200</v>
      </c>
      <c r="L2200" s="15" t="s">
        <v>2948</v>
      </c>
      <c r="M2200" s="16" t="str">
        <f>TEXT(Table1[[#This Row],[DATE]],"mmm")</f>
        <v>Aug</v>
      </c>
      <c r="N2200" s="7">
        <f t="shared" si="104"/>
        <v>2022</v>
      </c>
      <c r="O2200" s="7">
        <f>IF(COUNTIF(B$4:$B2200,B2200)=1,1,0)</f>
        <v>1</v>
      </c>
      <c r="P2200" s="8" t="s">
        <v>2919</v>
      </c>
      <c r="Q2200" s="9"/>
    </row>
    <row r="2201" spans="1:17" x14ac:dyDescent="0.25">
      <c r="A2201" s="17">
        <v>44791</v>
      </c>
      <c r="B2201" s="11" t="s">
        <v>1834</v>
      </c>
      <c r="C2201" s="11" t="s">
        <v>2926</v>
      </c>
      <c r="D2201" s="7">
        <v>12</v>
      </c>
      <c r="E2201" s="12">
        <f t="shared" si="102"/>
        <v>450</v>
      </c>
      <c r="F2201" s="13">
        <f t="shared" si="103"/>
        <v>5400</v>
      </c>
      <c r="G2201" s="14">
        <f>Data_input!$F2201*IF(Data_input!$E2201&lt;3000,70%,60%)</f>
        <v>3779.9999999999995</v>
      </c>
      <c r="H2201" s="14">
        <f>Data_input!$F2201*10%</f>
        <v>540</v>
      </c>
      <c r="I2201" s="14">
        <f>Data_input!$F2201*10%</f>
        <v>540</v>
      </c>
      <c r="J2201" s="14">
        <f>SUM(Table1[[#This Row],[COGS]:[OPERATIONAL COST]])</f>
        <v>4860</v>
      </c>
      <c r="K2201" s="14">
        <f>Data_input!$F2201-Data_input!$G2201-Data_input!$H2201-Data_input!$I2201</f>
        <v>540.00000000000045</v>
      </c>
      <c r="L2201" s="8" t="s">
        <v>2944</v>
      </c>
      <c r="M2201" s="16" t="str">
        <f>TEXT(Table1[[#This Row],[DATE]],"mmm")</f>
        <v>Aug</v>
      </c>
      <c r="N2201" s="7">
        <f t="shared" si="104"/>
        <v>2022</v>
      </c>
      <c r="O2201" s="7">
        <f>IF(COUNTIF(B$4:$B2201,B2201)=1,1,0)</f>
        <v>1</v>
      </c>
      <c r="P2201" s="8" t="s">
        <v>2919</v>
      </c>
      <c r="Q2201" s="9"/>
    </row>
    <row r="2202" spans="1:17" x14ac:dyDescent="0.25">
      <c r="A2202" s="17">
        <v>44791</v>
      </c>
      <c r="B2202" s="11" t="s">
        <v>1835</v>
      </c>
      <c r="C2202" s="11" t="s">
        <v>2927</v>
      </c>
      <c r="D2202" s="7">
        <v>5</v>
      </c>
      <c r="E2202" s="12">
        <f t="shared" si="102"/>
        <v>500</v>
      </c>
      <c r="F2202" s="13">
        <f t="shared" si="103"/>
        <v>2500</v>
      </c>
      <c r="G2202" s="14">
        <f>Data_input!$F2202*IF(Data_input!$E2202&lt;3000,70%,60%)</f>
        <v>1750</v>
      </c>
      <c r="H2202" s="14">
        <f>Data_input!$F2202*10%</f>
        <v>250</v>
      </c>
      <c r="I2202" s="14">
        <f>Data_input!$F2202*10%</f>
        <v>250</v>
      </c>
      <c r="J2202" s="14">
        <f>SUM(Table1[[#This Row],[COGS]:[OPERATIONAL COST]])</f>
        <v>2250</v>
      </c>
      <c r="K2202" s="14">
        <f>Data_input!$F2202-Data_input!$G2202-Data_input!$H2202-Data_input!$I2202</f>
        <v>250</v>
      </c>
      <c r="L2202" s="15" t="s">
        <v>2945</v>
      </c>
      <c r="M2202" s="16" t="str">
        <f>TEXT(Table1[[#This Row],[DATE]],"mmm")</f>
        <v>Aug</v>
      </c>
      <c r="N2202" s="7">
        <f t="shared" si="104"/>
        <v>2022</v>
      </c>
      <c r="O2202" s="7">
        <f>IF(COUNTIF(B$4:$B2202,B2202)=1,1,0)</f>
        <v>1</v>
      </c>
      <c r="P2202" s="8" t="s">
        <v>2918</v>
      </c>
      <c r="Q2202" s="9"/>
    </row>
    <row r="2203" spans="1:17" x14ac:dyDescent="0.25">
      <c r="A2203" s="17">
        <v>44791</v>
      </c>
      <c r="B2203" s="11" t="s">
        <v>1836</v>
      </c>
      <c r="C2203" s="11" t="s">
        <v>2928</v>
      </c>
      <c r="D2203" s="7">
        <v>16</v>
      </c>
      <c r="E2203" s="12">
        <f t="shared" si="102"/>
        <v>1000</v>
      </c>
      <c r="F2203" s="13">
        <f t="shared" si="103"/>
        <v>16000</v>
      </c>
      <c r="G2203" s="14">
        <f>Data_input!$F2203*IF(Data_input!$E2203&lt;3000,70%,60%)</f>
        <v>11200</v>
      </c>
      <c r="H2203" s="14">
        <f>Data_input!$F2203*10%</f>
        <v>1600</v>
      </c>
      <c r="I2203" s="14">
        <f>Data_input!$F2203*10%</f>
        <v>1600</v>
      </c>
      <c r="J2203" s="14">
        <f>SUM(Table1[[#This Row],[COGS]:[OPERATIONAL COST]])</f>
        <v>14400</v>
      </c>
      <c r="K2203" s="14">
        <f>Data_input!$F2203-Data_input!$G2203-Data_input!$H2203-Data_input!$I2203</f>
        <v>1600</v>
      </c>
      <c r="L2203" s="8" t="s">
        <v>2943</v>
      </c>
      <c r="M2203" s="16" t="str">
        <f>TEXT(Table1[[#This Row],[DATE]],"mmm")</f>
        <v>Aug</v>
      </c>
      <c r="N2203" s="7">
        <f t="shared" si="104"/>
        <v>2022</v>
      </c>
      <c r="O2203" s="7">
        <f>IF(COUNTIF(B$4:$B2203,B2203)=1,1,0)</f>
        <v>1</v>
      </c>
      <c r="P2203" s="8" t="s">
        <v>2919</v>
      </c>
      <c r="Q2203" s="9"/>
    </row>
    <row r="2204" spans="1:17" x14ac:dyDescent="0.25">
      <c r="A2204" s="17">
        <v>44792</v>
      </c>
      <c r="B2204" s="11" t="s">
        <v>1837</v>
      </c>
      <c r="C2204" s="11" t="s">
        <v>2928</v>
      </c>
      <c r="D2204" s="7">
        <v>1</v>
      </c>
      <c r="E2204" s="12">
        <f t="shared" si="102"/>
        <v>1000</v>
      </c>
      <c r="F2204" s="13">
        <f t="shared" si="103"/>
        <v>1000</v>
      </c>
      <c r="G2204" s="14">
        <f>Data_input!$F2204*IF(Data_input!$E2204&lt;3000,70%,60%)</f>
        <v>700</v>
      </c>
      <c r="H2204" s="14">
        <f>Data_input!$F2204*10%</f>
        <v>100</v>
      </c>
      <c r="I2204" s="14">
        <f>Data_input!$F2204*10%</f>
        <v>100</v>
      </c>
      <c r="J2204" s="14">
        <f>SUM(Table1[[#This Row],[COGS]:[OPERATIONAL COST]])</f>
        <v>900</v>
      </c>
      <c r="K2204" s="14">
        <f>Data_input!$F2204-Data_input!$G2204-Data_input!$H2204-Data_input!$I2204</f>
        <v>100</v>
      </c>
      <c r="L2204" s="15" t="s">
        <v>2948</v>
      </c>
      <c r="M2204" s="16" t="str">
        <f>TEXT(Table1[[#This Row],[DATE]],"mmm")</f>
        <v>Aug</v>
      </c>
      <c r="N2204" s="7">
        <f t="shared" si="104"/>
        <v>2022</v>
      </c>
      <c r="O2204" s="7">
        <f>IF(COUNTIF(B$4:$B2204,B2204)=1,1,0)</f>
        <v>1</v>
      </c>
      <c r="P2204" s="8" t="s">
        <v>2919</v>
      </c>
      <c r="Q2204" s="9"/>
    </row>
    <row r="2205" spans="1:17" x14ac:dyDescent="0.25">
      <c r="A2205" s="17">
        <v>44792</v>
      </c>
      <c r="B2205" s="11" t="s">
        <v>1838</v>
      </c>
      <c r="C2205" s="11" t="s">
        <v>2923</v>
      </c>
      <c r="D2205" s="7">
        <v>1</v>
      </c>
      <c r="E2205" s="12">
        <f t="shared" si="102"/>
        <v>2500</v>
      </c>
      <c r="F2205" s="13">
        <f t="shared" si="103"/>
        <v>2500</v>
      </c>
      <c r="G2205" s="14">
        <f>Data_input!$F2205*IF(Data_input!$E2205&lt;3000,70%,60%)</f>
        <v>1750</v>
      </c>
      <c r="H2205" s="14">
        <f>Data_input!$F2205*10%</f>
        <v>250</v>
      </c>
      <c r="I2205" s="14">
        <f>Data_input!$F2205*10%</f>
        <v>250</v>
      </c>
      <c r="J2205" s="14">
        <f>SUM(Table1[[#This Row],[COGS]:[OPERATIONAL COST]])</f>
        <v>2250</v>
      </c>
      <c r="K2205" s="14">
        <f>Data_input!$F2205-Data_input!$G2205-Data_input!$H2205-Data_input!$I2205</f>
        <v>250</v>
      </c>
      <c r="L2205" s="8" t="s">
        <v>2944</v>
      </c>
      <c r="M2205" s="16" t="str">
        <f>TEXT(Table1[[#This Row],[DATE]],"mmm")</f>
        <v>Aug</v>
      </c>
      <c r="N2205" s="7">
        <f t="shared" si="104"/>
        <v>2022</v>
      </c>
      <c r="O2205" s="7">
        <f>IF(COUNTIF(B$4:$B2205,B2205)=1,1,0)</f>
        <v>1</v>
      </c>
      <c r="P2205" s="8" t="s">
        <v>2919</v>
      </c>
      <c r="Q2205" s="9"/>
    </row>
    <row r="2206" spans="1:17" x14ac:dyDescent="0.25">
      <c r="A2206" s="17">
        <v>44792</v>
      </c>
      <c r="B2206" s="11" t="s">
        <v>1839</v>
      </c>
      <c r="C2206" s="11" t="s">
        <v>2920</v>
      </c>
      <c r="D2206" s="7">
        <v>2</v>
      </c>
      <c r="E2206" s="12">
        <f t="shared" si="102"/>
        <v>1000</v>
      </c>
      <c r="F2206" s="13">
        <f t="shared" si="103"/>
        <v>2000</v>
      </c>
      <c r="G2206" s="14">
        <f>Data_input!$F2206*IF(Data_input!$E2206&lt;3000,70%,60%)</f>
        <v>1400</v>
      </c>
      <c r="H2206" s="14">
        <f>Data_input!$F2206*10%</f>
        <v>200</v>
      </c>
      <c r="I2206" s="14">
        <f>Data_input!$F2206*10%</f>
        <v>200</v>
      </c>
      <c r="J2206" s="14">
        <f>SUM(Table1[[#This Row],[COGS]:[OPERATIONAL COST]])</f>
        <v>1800</v>
      </c>
      <c r="K2206" s="14">
        <f>Data_input!$F2206-Data_input!$G2206-Data_input!$H2206-Data_input!$I2206</f>
        <v>200</v>
      </c>
      <c r="L2206" s="15" t="s">
        <v>2945</v>
      </c>
      <c r="M2206" s="16" t="str">
        <f>TEXT(Table1[[#This Row],[DATE]],"mmm")</f>
        <v>Aug</v>
      </c>
      <c r="N2206" s="7">
        <f t="shared" si="104"/>
        <v>2022</v>
      </c>
      <c r="O2206" s="7">
        <f>IF(COUNTIF(B$4:$B2206,B2206)=1,1,0)</f>
        <v>1</v>
      </c>
      <c r="P2206" s="8" t="s">
        <v>2918</v>
      </c>
      <c r="Q2206" s="9"/>
    </row>
    <row r="2207" spans="1:17" x14ac:dyDescent="0.25">
      <c r="A2207" s="17">
        <v>44792</v>
      </c>
      <c r="B2207" s="11" t="s">
        <v>1840</v>
      </c>
      <c r="C2207" s="11" t="s">
        <v>2923</v>
      </c>
      <c r="D2207" s="7">
        <v>5</v>
      </c>
      <c r="E2207" s="12">
        <f t="shared" si="102"/>
        <v>2500</v>
      </c>
      <c r="F2207" s="13">
        <f t="shared" si="103"/>
        <v>12500</v>
      </c>
      <c r="G2207" s="14">
        <f>Data_input!$F2207*IF(Data_input!$E2207&lt;3000,70%,60%)</f>
        <v>8750</v>
      </c>
      <c r="H2207" s="14">
        <f>Data_input!$F2207*10%</f>
        <v>1250</v>
      </c>
      <c r="I2207" s="14">
        <f>Data_input!$F2207*10%</f>
        <v>1250</v>
      </c>
      <c r="J2207" s="14">
        <f>SUM(Table1[[#This Row],[COGS]:[OPERATIONAL COST]])</f>
        <v>11250</v>
      </c>
      <c r="K2207" s="14">
        <f>Data_input!$F2207-Data_input!$G2207-Data_input!$H2207-Data_input!$I2207</f>
        <v>1250</v>
      </c>
      <c r="L2207" s="8" t="s">
        <v>2943</v>
      </c>
      <c r="M2207" s="16" t="str">
        <f>TEXT(Table1[[#This Row],[DATE]],"mmm")</f>
        <v>Aug</v>
      </c>
      <c r="N2207" s="7">
        <f t="shared" si="104"/>
        <v>2022</v>
      </c>
      <c r="O2207" s="7">
        <f>IF(COUNTIF(B$4:$B2207,B2207)=1,1,0)</f>
        <v>1</v>
      </c>
      <c r="P2207" s="8" t="s">
        <v>2919</v>
      </c>
      <c r="Q2207" s="9"/>
    </row>
    <row r="2208" spans="1:17" x14ac:dyDescent="0.25">
      <c r="A2208" s="17">
        <v>44792</v>
      </c>
      <c r="B2208" s="11" t="s">
        <v>1841</v>
      </c>
      <c r="C2208" s="11" t="s">
        <v>2930</v>
      </c>
      <c r="D2208" s="7">
        <v>1</v>
      </c>
      <c r="E2208" s="12">
        <f t="shared" si="102"/>
        <v>4000</v>
      </c>
      <c r="F2208" s="13">
        <f t="shared" si="103"/>
        <v>4000</v>
      </c>
      <c r="G2208" s="14">
        <f>Data_input!$F2208*IF(Data_input!$E2208&lt;3000,70%,60%)</f>
        <v>2400</v>
      </c>
      <c r="H2208" s="14">
        <f>Data_input!$F2208*10%</f>
        <v>400</v>
      </c>
      <c r="I2208" s="14">
        <f>Data_input!$F2208*10%</f>
        <v>400</v>
      </c>
      <c r="J2208" s="14">
        <f>SUM(Table1[[#This Row],[COGS]:[OPERATIONAL COST]])</f>
        <v>3200</v>
      </c>
      <c r="K2208" s="14">
        <f>Data_input!$F2208-Data_input!$G2208-Data_input!$H2208-Data_input!$I2208</f>
        <v>800</v>
      </c>
      <c r="L2208" s="15" t="s">
        <v>2948</v>
      </c>
      <c r="M2208" s="16" t="str">
        <f>TEXT(Table1[[#This Row],[DATE]],"mmm")</f>
        <v>Aug</v>
      </c>
      <c r="N2208" s="7">
        <f t="shared" si="104"/>
        <v>2022</v>
      </c>
      <c r="O2208" s="7">
        <f>IF(COUNTIF(B$4:$B2208,B2208)=1,1,0)</f>
        <v>1</v>
      </c>
      <c r="P2208" s="8" t="s">
        <v>2919</v>
      </c>
      <c r="Q2208" s="9"/>
    </row>
    <row r="2209" spans="1:17" x14ac:dyDescent="0.25">
      <c r="A2209" s="17">
        <v>44792</v>
      </c>
      <c r="B2209" s="11" t="s">
        <v>1842</v>
      </c>
      <c r="C2209" s="11" t="s">
        <v>2924</v>
      </c>
      <c r="D2209" s="7">
        <v>8</v>
      </c>
      <c r="E2209" s="12">
        <f t="shared" si="102"/>
        <v>3500</v>
      </c>
      <c r="F2209" s="13">
        <f t="shared" si="103"/>
        <v>28000</v>
      </c>
      <c r="G2209" s="14">
        <f>Data_input!$F2209*IF(Data_input!$E2209&lt;3000,70%,60%)</f>
        <v>16800</v>
      </c>
      <c r="H2209" s="14">
        <f>Data_input!$F2209*10%</f>
        <v>2800</v>
      </c>
      <c r="I2209" s="14">
        <f>Data_input!$F2209*10%</f>
        <v>2800</v>
      </c>
      <c r="J2209" s="14">
        <f>SUM(Table1[[#This Row],[COGS]:[OPERATIONAL COST]])</f>
        <v>22400</v>
      </c>
      <c r="K2209" s="14">
        <f>Data_input!$F2209-Data_input!$G2209-Data_input!$H2209-Data_input!$I2209</f>
        <v>5600</v>
      </c>
      <c r="L2209" s="8" t="s">
        <v>2944</v>
      </c>
      <c r="M2209" s="16" t="str">
        <f>TEXT(Table1[[#This Row],[DATE]],"mmm")</f>
        <v>Aug</v>
      </c>
      <c r="N2209" s="7">
        <f t="shared" si="104"/>
        <v>2022</v>
      </c>
      <c r="O2209" s="7">
        <f>IF(COUNTIF(B$4:$B2209,B2209)=1,1,0)</f>
        <v>1</v>
      </c>
      <c r="P2209" s="8" t="s">
        <v>2919</v>
      </c>
      <c r="Q2209" s="9"/>
    </row>
    <row r="2210" spans="1:17" x14ac:dyDescent="0.25">
      <c r="A2210" s="17">
        <v>44792</v>
      </c>
      <c r="B2210" s="11" t="s">
        <v>1843</v>
      </c>
      <c r="C2210" s="11" t="s">
        <v>2925</v>
      </c>
      <c r="D2210" s="7">
        <v>1</v>
      </c>
      <c r="E2210" s="12">
        <f t="shared" si="102"/>
        <v>1200</v>
      </c>
      <c r="F2210" s="13">
        <f t="shared" si="103"/>
        <v>1200</v>
      </c>
      <c r="G2210" s="14">
        <f>Data_input!$F2210*IF(Data_input!$E2210&lt;3000,70%,60%)</f>
        <v>840</v>
      </c>
      <c r="H2210" s="14">
        <f>Data_input!$F2210*10%</f>
        <v>120</v>
      </c>
      <c r="I2210" s="14">
        <f>Data_input!$F2210*10%</f>
        <v>120</v>
      </c>
      <c r="J2210" s="14">
        <f>SUM(Table1[[#This Row],[COGS]:[OPERATIONAL COST]])</f>
        <v>1080</v>
      </c>
      <c r="K2210" s="14">
        <f>Data_input!$F2210-Data_input!$G2210-Data_input!$H2210-Data_input!$I2210</f>
        <v>120</v>
      </c>
      <c r="L2210" s="15" t="s">
        <v>2946</v>
      </c>
      <c r="M2210" s="16" t="str">
        <f>TEXT(Table1[[#This Row],[DATE]],"mmm")</f>
        <v>Aug</v>
      </c>
      <c r="N2210" s="7">
        <f t="shared" si="104"/>
        <v>2022</v>
      </c>
      <c r="O2210" s="7">
        <f>IF(COUNTIF(B$4:$B2210,B2210)=1,1,0)</f>
        <v>1</v>
      </c>
      <c r="P2210" s="8" t="s">
        <v>2918</v>
      </c>
      <c r="Q2210" s="9"/>
    </row>
    <row r="2211" spans="1:17" x14ac:dyDescent="0.25">
      <c r="A2211" s="17">
        <v>44792</v>
      </c>
      <c r="B2211" s="11" t="s">
        <v>1844</v>
      </c>
      <c r="C2211" s="11" t="s">
        <v>2926</v>
      </c>
      <c r="D2211" s="7">
        <v>1</v>
      </c>
      <c r="E2211" s="12">
        <f t="shared" si="102"/>
        <v>450</v>
      </c>
      <c r="F2211" s="13">
        <f t="shared" si="103"/>
        <v>450</v>
      </c>
      <c r="G2211" s="14">
        <f>Data_input!$F2211*IF(Data_input!$E2211&lt;3000,70%,60%)</f>
        <v>315</v>
      </c>
      <c r="H2211" s="14">
        <f>Data_input!$F2211*10%</f>
        <v>45</v>
      </c>
      <c r="I2211" s="14">
        <f>Data_input!$F2211*10%</f>
        <v>45</v>
      </c>
      <c r="J2211" s="14">
        <f>SUM(Table1[[#This Row],[COGS]:[OPERATIONAL COST]])</f>
        <v>405</v>
      </c>
      <c r="K2211" s="14">
        <f>Data_input!$F2211-Data_input!$G2211-Data_input!$H2211-Data_input!$I2211</f>
        <v>45</v>
      </c>
      <c r="L2211" s="8" t="s">
        <v>2944</v>
      </c>
      <c r="M2211" s="16" t="str">
        <f>TEXT(Table1[[#This Row],[DATE]],"mmm")</f>
        <v>Aug</v>
      </c>
      <c r="N2211" s="7">
        <f t="shared" si="104"/>
        <v>2022</v>
      </c>
      <c r="O2211" s="7">
        <f>IF(COUNTIF(B$4:$B2211,B2211)=1,1,0)</f>
        <v>1</v>
      </c>
      <c r="P2211" s="8" t="s">
        <v>2919</v>
      </c>
      <c r="Q2211" s="9"/>
    </row>
    <row r="2212" spans="1:17" x14ac:dyDescent="0.25">
      <c r="A2212" s="17">
        <v>44792</v>
      </c>
      <c r="B2212" s="11" t="s">
        <v>1844</v>
      </c>
      <c r="C2212" s="11" t="s">
        <v>2920</v>
      </c>
      <c r="D2212" s="7">
        <v>2</v>
      </c>
      <c r="E2212" s="12">
        <f t="shared" si="102"/>
        <v>1000</v>
      </c>
      <c r="F2212" s="13">
        <f t="shared" si="103"/>
        <v>2000</v>
      </c>
      <c r="G2212" s="14">
        <f>Data_input!$F2212*IF(Data_input!$E2212&lt;3000,70%,60%)</f>
        <v>1400</v>
      </c>
      <c r="H2212" s="14">
        <f>Data_input!$F2212*10%</f>
        <v>200</v>
      </c>
      <c r="I2212" s="14">
        <f>Data_input!$F2212*10%</f>
        <v>200</v>
      </c>
      <c r="J2212" s="14">
        <f>SUM(Table1[[#This Row],[COGS]:[OPERATIONAL COST]])</f>
        <v>1800</v>
      </c>
      <c r="K2212" s="14">
        <f>Data_input!$F2212-Data_input!$G2212-Data_input!$H2212-Data_input!$I2212</f>
        <v>200</v>
      </c>
      <c r="L2212" s="15" t="s">
        <v>2944</v>
      </c>
      <c r="M2212" s="16" t="str">
        <f>TEXT(Table1[[#This Row],[DATE]],"mmm")</f>
        <v>Aug</v>
      </c>
      <c r="N2212" s="7">
        <f t="shared" si="104"/>
        <v>2022</v>
      </c>
      <c r="O2212" s="7">
        <f>IF(COUNTIF(B$4:$B2212,B2212)=1,1,0)</f>
        <v>0</v>
      </c>
      <c r="P2212" s="8" t="s">
        <v>2919</v>
      </c>
      <c r="Q2212" s="9"/>
    </row>
    <row r="2213" spans="1:17" x14ac:dyDescent="0.25">
      <c r="A2213" s="17">
        <v>44792</v>
      </c>
      <c r="B2213" s="11" t="s">
        <v>1844</v>
      </c>
      <c r="C2213" s="11" t="s">
        <v>2930</v>
      </c>
      <c r="D2213" s="7">
        <v>1</v>
      </c>
      <c r="E2213" s="12">
        <f t="shared" si="102"/>
        <v>4000</v>
      </c>
      <c r="F2213" s="13">
        <f t="shared" si="103"/>
        <v>4000</v>
      </c>
      <c r="G2213" s="14">
        <f>Data_input!$F2213*IF(Data_input!$E2213&lt;3000,70%,60%)</f>
        <v>2400</v>
      </c>
      <c r="H2213" s="14">
        <f>Data_input!$F2213*10%</f>
        <v>400</v>
      </c>
      <c r="I2213" s="14">
        <f>Data_input!$F2213*10%</f>
        <v>400</v>
      </c>
      <c r="J2213" s="14">
        <f>SUM(Table1[[#This Row],[COGS]:[OPERATIONAL COST]])</f>
        <v>3200</v>
      </c>
      <c r="K2213" s="14">
        <f>Data_input!$F2213-Data_input!$G2213-Data_input!$H2213-Data_input!$I2213</f>
        <v>800</v>
      </c>
      <c r="L2213" s="8" t="s">
        <v>2944</v>
      </c>
      <c r="M2213" s="16" t="str">
        <f>TEXT(Table1[[#This Row],[DATE]],"mmm")</f>
        <v>Aug</v>
      </c>
      <c r="N2213" s="7">
        <f t="shared" si="104"/>
        <v>2022</v>
      </c>
      <c r="O2213" s="7">
        <f>IF(COUNTIF(B$4:$B2213,B2213)=1,1,0)</f>
        <v>0</v>
      </c>
      <c r="P2213" s="8" t="s">
        <v>2919</v>
      </c>
      <c r="Q2213" s="9"/>
    </row>
    <row r="2214" spans="1:17" x14ac:dyDescent="0.25">
      <c r="A2214" s="17">
        <v>44793</v>
      </c>
      <c r="B2214" s="11" t="s">
        <v>1845</v>
      </c>
      <c r="C2214" s="11" t="s">
        <v>2923</v>
      </c>
      <c r="D2214" s="7">
        <v>4</v>
      </c>
      <c r="E2214" s="12">
        <f t="shared" si="102"/>
        <v>2500</v>
      </c>
      <c r="F2214" s="13">
        <f t="shared" si="103"/>
        <v>10000</v>
      </c>
      <c r="G2214" s="14">
        <f>Data_input!$F2214*IF(Data_input!$E2214&lt;3000,70%,60%)</f>
        <v>7000</v>
      </c>
      <c r="H2214" s="14">
        <f>Data_input!$F2214*10%</f>
        <v>1000</v>
      </c>
      <c r="I2214" s="14">
        <f>Data_input!$F2214*10%</f>
        <v>1000</v>
      </c>
      <c r="J2214" s="14">
        <f>SUM(Table1[[#This Row],[COGS]:[OPERATIONAL COST]])</f>
        <v>9000</v>
      </c>
      <c r="K2214" s="14">
        <f>Data_input!$F2214-Data_input!$G2214-Data_input!$H2214-Data_input!$I2214</f>
        <v>1000</v>
      </c>
      <c r="L2214" s="15" t="s">
        <v>2948</v>
      </c>
      <c r="M2214" s="16" t="str">
        <f>TEXT(Table1[[#This Row],[DATE]],"mmm")</f>
        <v>Aug</v>
      </c>
      <c r="N2214" s="7">
        <f t="shared" si="104"/>
        <v>2022</v>
      </c>
      <c r="O2214" s="7">
        <f>IF(COUNTIF(B$4:$B2214,B2214)=1,1,0)</f>
        <v>1</v>
      </c>
      <c r="P2214" s="8" t="s">
        <v>2919</v>
      </c>
      <c r="Q2214" s="9"/>
    </row>
    <row r="2215" spans="1:17" x14ac:dyDescent="0.25">
      <c r="A2215" s="17">
        <v>44793</v>
      </c>
      <c r="B2215" s="11" t="s">
        <v>1846</v>
      </c>
      <c r="C2215" s="11" t="s">
        <v>2925</v>
      </c>
      <c r="D2215" s="7">
        <v>4</v>
      </c>
      <c r="E2215" s="12">
        <f t="shared" si="102"/>
        <v>1200</v>
      </c>
      <c r="F2215" s="13">
        <f t="shared" si="103"/>
        <v>4800</v>
      </c>
      <c r="G2215" s="14">
        <f>Data_input!$F2215*IF(Data_input!$E2215&lt;3000,70%,60%)</f>
        <v>3360</v>
      </c>
      <c r="H2215" s="14">
        <f>Data_input!$F2215*10%</f>
        <v>480</v>
      </c>
      <c r="I2215" s="14">
        <f>Data_input!$F2215*10%</f>
        <v>480</v>
      </c>
      <c r="J2215" s="14">
        <f>SUM(Table1[[#This Row],[COGS]:[OPERATIONAL COST]])</f>
        <v>4320</v>
      </c>
      <c r="K2215" s="14">
        <f>Data_input!$F2215-Data_input!$G2215-Data_input!$H2215-Data_input!$I2215</f>
        <v>480</v>
      </c>
      <c r="L2215" s="8" t="s">
        <v>2944</v>
      </c>
      <c r="M2215" s="16" t="str">
        <f>TEXT(Table1[[#This Row],[DATE]],"mmm")</f>
        <v>Aug</v>
      </c>
      <c r="N2215" s="7">
        <f t="shared" si="104"/>
        <v>2022</v>
      </c>
      <c r="O2215" s="7">
        <f>IF(COUNTIF(B$4:$B2215,B2215)=1,1,0)</f>
        <v>1</v>
      </c>
      <c r="P2215" s="8" t="s">
        <v>2919</v>
      </c>
      <c r="Q2215" s="9"/>
    </row>
    <row r="2216" spans="1:17" x14ac:dyDescent="0.25">
      <c r="A2216" s="17">
        <v>44793</v>
      </c>
      <c r="B2216" s="11" t="s">
        <v>1847</v>
      </c>
      <c r="C2216" s="11" t="s">
        <v>2926</v>
      </c>
      <c r="D2216" s="7">
        <v>1</v>
      </c>
      <c r="E2216" s="12">
        <f t="shared" si="102"/>
        <v>450</v>
      </c>
      <c r="F2216" s="13">
        <f t="shared" si="103"/>
        <v>450</v>
      </c>
      <c r="G2216" s="14">
        <f>Data_input!$F2216*IF(Data_input!$E2216&lt;3000,70%,60%)</f>
        <v>315</v>
      </c>
      <c r="H2216" s="14">
        <f>Data_input!$F2216*10%</f>
        <v>45</v>
      </c>
      <c r="I2216" s="14">
        <f>Data_input!$F2216*10%</f>
        <v>45</v>
      </c>
      <c r="J2216" s="14">
        <f>SUM(Table1[[#This Row],[COGS]:[OPERATIONAL COST]])</f>
        <v>405</v>
      </c>
      <c r="K2216" s="14">
        <f>Data_input!$F2216-Data_input!$G2216-Data_input!$H2216-Data_input!$I2216</f>
        <v>45</v>
      </c>
      <c r="L2216" s="15" t="s">
        <v>2946</v>
      </c>
      <c r="M2216" s="16" t="str">
        <f>TEXT(Table1[[#This Row],[DATE]],"mmm")</f>
        <v>Aug</v>
      </c>
      <c r="N2216" s="7">
        <f t="shared" si="104"/>
        <v>2022</v>
      </c>
      <c r="O2216" s="7">
        <f>IF(COUNTIF(B$4:$B2216,B2216)=1,1,0)</f>
        <v>1</v>
      </c>
      <c r="P2216" s="8" t="s">
        <v>2918</v>
      </c>
      <c r="Q2216" s="9"/>
    </row>
    <row r="2217" spans="1:17" x14ac:dyDescent="0.25">
      <c r="A2217" s="17">
        <v>44793</v>
      </c>
      <c r="B2217" s="11" t="s">
        <v>1848</v>
      </c>
      <c r="C2217" s="11" t="s">
        <v>2920</v>
      </c>
      <c r="D2217" s="7">
        <v>1</v>
      </c>
      <c r="E2217" s="12">
        <f t="shared" si="102"/>
        <v>1000</v>
      </c>
      <c r="F2217" s="13">
        <f t="shared" si="103"/>
        <v>1000</v>
      </c>
      <c r="G2217" s="14">
        <f>Data_input!$F2217*IF(Data_input!$E2217&lt;3000,70%,60%)</f>
        <v>700</v>
      </c>
      <c r="H2217" s="14">
        <f>Data_input!$F2217*10%</f>
        <v>100</v>
      </c>
      <c r="I2217" s="14">
        <f>Data_input!$F2217*10%</f>
        <v>100</v>
      </c>
      <c r="J2217" s="14">
        <f>SUM(Table1[[#This Row],[COGS]:[OPERATIONAL COST]])</f>
        <v>900</v>
      </c>
      <c r="K2217" s="14">
        <f>Data_input!$F2217-Data_input!$G2217-Data_input!$H2217-Data_input!$I2217</f>
        <v>100</v>
      </c>
      <c r="L2217" s="8" t="s">
        <v>2947</v>
      </c>
      <c r="M2217" s="16" t="str">
        <f>TEXT(Table1[[#This Row],[DATE]],"mmm")</f>
        <v>Aug</v>
      </c>
      <c r="N2217" s="7">
        <f t="shared" si="104"/>
        <v>2022</v>
      </c>
      <c r="O2217" s="7">
        <f>IF(COUNTIF(B$4:$B2217,B2217)=1,1,0)</f>
        <v>1</v>
      </c>
      <c r="P2217" s="8" t="s">
        <v>2918</v>
      </c>
      <c r="Q2217" s="9"/>
    </row>
    <row r="2218" spans="1:17" x14ac:dyDescent="0.25">
      <c r="A2218" s="17">
        <v>44793</v>
      </c>
      <c r="B2218" s="11" t="s">
        <v>1849</v>
      </c>
      <c r="C2218" s="11" t="s">
        <v>2930</v>
      </c>
      <c r="D2218" s="7">
        <v>1</v>
      </c>
      <c r="E2218" s="12">
        <f t="shared" si="102"/>
        <v>4000</v>
      </c>
      <c r="F2218" s="13">
        <f t="shared" si="103"/>
        <v>4000</v>
      </c>
      <c r="G2218" s="14">
        <f>Data_input!$F2218*IF(Data_input!$E2218&lt;3000,70%,60%)</f>
        <v>2400</v>
      </c>
      <c r="H2218" s="14">
        <f>Data_input!$F2218*10%</f>
        <v>400</v>
      </c>
      <c r="I2218" s="14">
        <f>Data_input!$F2218*10%</f>
        <v>400</v>
      </c>
      <c r="J2218" s="14">
        <f>SUM(Table1[[#This Row],[COGS]:[OPERATIONAL COST]])</f>
        <v>3200</v>
      </c>
      <c r="K2218" s="14">
        <f>Data_input!$F2218-Data_input!$G2218-Data_input!$H2218-Data_input!$I2218</f>
        <v>800</v>
      </c>
      <c r="L2218" s="15" t="s">
        <v>2946</v>
      </c>
      <c r="M2218" s="16" t="str">
        <f>TEXT(Table1[[#This Row],[DATE]],"mmm")</f>
        <v>Aug</v>
      </c>
      <c r="N2218" s="7">
        <f t="shared" si="104"/>
        <v>2022</v>
      </c>
      <c r="O2218" s="7">
        <f>IF(COUNTIF(B$4:$B2218,B2218)=1,1,0)</f>
        <v>1</v>
      </c>
      <c r="P2218" s="8" t="s">
        <v>2919</v>
      </c>
      <c r="Q2218" s="9"/>
    </row>
    <row r="2219" spans="1:17" x14ac:dyDescent="0.25">
      <c r="A2219" s="17">
        <v>44793</v>
      </c>
      <c r="B2219" s="11" t="s">
        <v>1850</v>
      </c>
      <c r="C2219" s="11" t="s">
        <v>2923</v>
      </c>
      <c r="D2219" s="7">
        <v>2</v>
      </c>
      <c r="E2219" s="12">
        <f t="shared" si="102"/>
        <v>2500</v>
      </c>
      <c r="F2219" s="13">
        <f t="shared" si="103"/>
        <v>5000</v>
      </c>
      <c r="G2219" s="14">
        <f>Data_input!$F2219*IF(Data_input!$E2219&lt;3000,70%,60%)</f>
        <v>3500</v>
      </c>
      <c r="H2219" s="14">
        <f>Data_input!$F2219*10%</f>
        <v>500</v>
      </c>
      <c r="I2219" s="14">
        <f>Data_input!$F2219*10%</f>
        <v>500</v>
      </c>
      <c r="J2219" s="14">
        <f>SUM(Table1[[#This Row],[COGS]:[OPERATIONAL COST]])</f>
        <v>4500</v>
      </c>
      <c r="K2219" s="14">
        <f>Data_input!$F2219-Data_input!$G2219-Data_input!$H2219-Data_input!$I2219</f>
        <v>500</v>
      </c>
      <c r="L2219" s="8" t="s">
        <v>2947</v>
      </c>
      <c r="M2219" s="16" t="str">
        <f>TEXT(Table1[[#This Row],[DATE]],"mmm")</f>
        <v>Aug</v>
      </c>
      <c r="N2219" s="7">
        <f t="shared" si="104"/>
        <v>2022</v>
      </c>
      <c r="O2219" s="7">
        <f>IF(COUNTIF(B$4:$B2219,B2219)=1,1,0)</f>
        <v>1</v>
      </c>
      <c r="P2219" s="8" t="s">
        <v>2918</v>
      </c>
      <c r="Q2219" s="9"/>
    </row>
    <row r="2220" spans="1:17" x14ac:dyDescent="0.25">
      <c r="A2220" s="17">
        <v>44793</v>
      </c>
      <c r="B2220" s="11" t="s">
        <v>1851</v>
      </c>
      <c r="C2220" s="11" t="s">
        <v>2924</v>
      </c>
      <c r="D2220" s="7">
        <v>2</v>
      </c>
      <c r="E2220" s="12">
        <f t="shared" si="102"/>
        <v>3500</v>
      </c>
      <c r="F2220" s="13">
        <f t="shared" si="103"/>
        <v>7000</v>
      </c>
      <c r="G2220" s="14">
        <f>Data_input!$F2220*IF(Data_input!$E2220&lt;3000,70%,60%)</f>
        <v>4200</v>
      </c>
      <c r="H2220" s="14">
        <f>Data_input!$F2220*10%</f>
        <v>700</v>
      </c>
      <c r="I2220" s="14">
        <f>Data_input!$F2220*10%</f>
        <v>700</v>
      </c>
      <c r="J2220" s="14">
        <f>SUM(Table1[[#This Row],[COGS]:[OPERATIONAL COST]])</f>
        <v>5600</v>
      </c>
      <c r="K2220" s="14">
        <f>Data_input!$F2220-Data_input!$G2220-Data_input!$H2220-Data_input!$I2220</f>
        <v>1400</v>
      </c>
      <c r="L2220" s="15" t="s">
        <v>2945</v>
      </c>
      <c r="M2220" s="16" t="str">
        <f>TEXT(Table1[[#This Row],[DATE]],"mmm")</f>
        <v>Aug</v>
      </c>
      <c r="N2220" s="7">
        <f t="shared" si="104"/>
        <v>2022</v>
      </c>
      <c r="O2220" s="7">
        <f>IF(COUNTIF(B$4:$B2220,B2220)=1,1,0)</f>
        <v>1</v>
      </c>
      <c r="P2220" s="8" t="s">
        <v>2919</v>
      </c>
      <c r="Q2220" s="9"/>
    </row>
    <row r="2221" spans="1:17" x14ac:dyDescent="0.25">
      <c r="A2221" s="17">
        <v>44793</v>
      </c>
      <c r="B2221" s="11" t="s">
        <v>1852</v>
      </c>
      <c r="C2221" s="11" t="s">
        <v>2928</v>
      </c>
      <c r="D2221" s="7">
        <v>3</v>
      </c>
      <c r="E2221" s="12">
        <f t="shared" si="102"/>
        <v>1000</v>
      </c>
      <c r="F2221" s="13">
        <f t="shared" si="103"/>
        <v>3000</v>
      </c>
      <c r="G2221" s="14">
        <f>Data_input!$F2221*IF(Data_input!$E2221&lt;3000,70%,60%)</f>
        <v>2100</v>
      </c>
      <c r="H2221" s="14">
        <f>Data_input!$F2221*10%</f>
        <v>300</v>
      </c>
      <c r="I2221" s="14">
        <f>Data_input!$F2221*10%</f>
        <v>300</v>
      </c>
      <c r="J2221" s="14">
        <f>SUM(Table1[[#This Row],[COGS]:[OPERATIONAL COST]])</f>
        <v>2700</v>
      </c>
      <c r="K2221" s="14">
        <f>Data_input!$F2221-Data_input!$G2221-Data_input!$H2221-Data_input!$I2221</f>
        <v>300</v>
      </c>
      <c r="L2221" s="8" t="s">
        <v>2943</v>
      </c>
      <c r="M2221" s="16" t="str">
        <f>TEXT(Table1[[#This Row],[DATE]],"mmm")</f>
        <v>Aug</v>
      </c>
      <c r="N2221" s="7">
        <f t="shared" si="104"/>
        <v>2022</v>
      </c>
      <c r="O2221" s="7">
        <f>IF(COUNTIF(B$4:$B2221,B2221)=1,1,0)</f>
        <v>1</v>
      </c>
      <c r="P2221" s="8" t="s">
        <v>2919</v>
      </c>
      <c r="Q2221" s="9"/>
    </row>
    <row r="2222" spans="1:17" x14ac:dyDescent="0.25">
      <c r="A2222" s="17">
        <v>44794</v>
      </c>
      <c r="B2222" s="11" t="s">
        <v>1853</v>
      </c>
      <c r="C2222" s="11" t="s">
        <v>2926</v>
      </c>
      <c r="D2222" s="7">
        <v>8</v>
      </c>
      <c r="E2222" s="12">
        <f t="shared" si="102"/>
        <v>450</v>
      </c>
      <c r="F2222" s="13">
        <f t="shared" si="103"/>
        <v>3600</v>
      </c>
      <c r="G2222" s="14">
        <f>Data_input!$F2222*IF(Data_input!$E2222&lt;3000,70%,60%)</f>
        <v>2520</v>
      </c>
      <c r="H2222" s="14">
        <f>Data_input!$F2222*10%</f>
        <v>360</v>
      </c>
      <c r="I2222" s="14">
        <f>Data_input!$F2222*10%</f>
        <v>360</v>
      </c>
      <c r="J2222" s="14">
        <f>SUM(Table1[[#This Row],[COGS]:[OPERATIONAL COST]])</f>
        <v>3240</v>
      </c>
      <c r="K2222" s="14">
        <f>Data_input!$F2222-Data_input!$G2222-Data_input!$H2222-Data_input!$I2222</f>
        <v>360</v>
      </c>
      <c r="L2222" s="15" t="s">
        <v>2948</v>
      </c>
      <c r="M2222" s="16" t="str">
        <f>TEXT(Table1[[#This Row],[DATE]],"mmm")</f>
        <v>Aug</v>
      </c>
      <c r="N2222" s="7">
        <f t="shared" si="104"/>
        <v>2022</v>
      </c>
      <c r="O2222" s="7">
        <f>IF(COUNTIF(B$4:$B2222,B2222)=1,1,0)</f>
        <v>1</v>
      </c>
      <c r="P2222" s="8" t="s">
        <v>2919</v>
      </c>
      <c r="Q2222" s="9"/>
    </row>
    <row r="2223" spans="1:17" x14ac:dyDescent="0.25">
      <c r="A2223" s="17">
        <v>44794</v>
      </c>
      <c r="B2223" s="11" t="s">
        <v>1854</v>
      </c>
      <c r="C2223" s="11" t="s">
        <v>2927</v>
      </c>
      <c r="D2223" s="7">
        <v>9</v>
      </c>
      <c r="E2223" s="12">
        <f t="shared" si="102"/>
        <v>500</v>
      </c>
      <c r="F2223" s="13">
        <f t="shared" si="103"/>
        <v>4500</v>
      </c>
      <c r="G2223" s="14">
        <f>Data_input!$F2223*IF(Data_input!$E2223&lt;3000,70%,60%)</f>
        <v>3150</v>
      </c>
      <c r="H2223" s="14">
        <f>Data_input!$F2223*10%</f>
        <v>450</v>
      </c>
      <c r="I2223" s="14">
        <f>Data_input!$F2223*10%</f>
        <v>450</v>
      </c>
      <c r="J2223" s="14">
        <f>SUM(Table1[[#This Row],[COGS]:[OPERATIONAL COST]])</f>
        <v>4050</v>
      </c>
      <c r="K2223" s="14">
        <f>Data_input!$F2223-Data_input!$G2223-Data_input!$H2223-Data_input!$I2223</f>
        <v>450</v>
      </c>
      <c r="L2223" s="8" t="s">
        <v>2944</v>
      </c>
      <c r="M2223" s="16" t="str">
        <f>TEXT(Table1[[#This Row],[DATE]],"mmm")</f>
        <v>Aug</v>
      </c>
      <c r="N2223" s="7">
        <f t="shared" si="104"/>
        <v>2022</v>
      </c>
      <c r="O2223" s="7">
        <f>IF(COUNTIF(B$4:$B2223,B2223)=1,1,0)</f>
        <v>1</v>
      </c>
      <c r="P2223" s="8" t="s">
        <v>2919</v>
      </c>
      <c r="Q2223" s="9"/>
    </row>
    <row r="2224" spans="1:17" x14ac:dyDescent="0.25">
      <c r="A2224" s="17">
        <v>44794</v>
      </c>
      <c r="B2224" s="11" t="s">
        <v>1855</v>
      </c>
      <c r="C2224" s="11" t="s">
        <v>2927</v>
      </c>
      <c r="D2224" s="7">
        <v>1</v>
      </c>
      <c r="E2224" s="12">
        <f t="shared" si="102"/>
        <v>500</v>
      </c>
      <c r="F2224" s="13">
        <f t="shared" si="103"/>
        <v>500</v>
      </c>
      <c r="G2224" s="14">
        <f>Data_input!$F2224*IF(Data_input!$E2224&lt;3000,70%,60%)</f>
        <v>350</v>
      </c>
      <c r="H2224" s="14">
        <f>Data_input!$F2224*10%</f>
        <v>50</v>
      </c>
      <c r="I2224" s="14">
        <f>Data_input!$F2224*10%</f>
        <v>50</v>
      </c>
      <c r="J2224" s="14">
        <f>SUM(Table1[[#This Row],[COGS]:[OPERATIONAL COST]])</f>
        <v>450</v>
      </c>
      <c r="K2224" s="14">
        <f>Data_input!$F2224-Data_input!$G2224-Data_input!$H2224-Data_input!$I2224</f>
        <v>50</v>
      </c>
      <c r="L2224" s="15" t="s">
        <v>2945</v>
      </c>
      <c r="M2224" s="16" t="str">
        <f>TEXT(Table1[[#This Row],[DATE]],"mmm")</f>
        <v>Aug</v>
      </c>
      <c r="N2224" s="7">
        <f t="shared" si="104"/>
        <v>2022</v>
      </c>
      <c r="O2224" s="7">
        <f>IF(COUNTIF(B$4:$B2224,B2224)=1,1,0)</f>
        <v>1</v>
      </c>
      <c r="P2224" s="8" t="s">
        <v>2919</v>
      </c>
      <c r="Q2224" s="9"/>
    </row>
    <row r="2225" spans="1:17" x14ac:dyDescent="0.25">
      <c r="A2225" s="17">
        <v>44794</v>
      </c>
      <c r="B2225" s="11" t="s">
        <v>1856</v>
      </c>
      <c r="C2225" s="11" t="s">
        <v>2920</v>
      </c>
      <c r="D2225" s="7">
        <v>3</v>
      </c>
      <c r="E2225" s="12">
        <f t="shared" si="102"/>
        <v>1000</v>
      </c>
      <c r="F2225" s="13">
        <f t="shared" si="103"/>
        <v>3000</v>
      </c>
      <c r="G2225" s="14">
        <f>Data_input!$F2225*IF(Data_input!$E2225&lt;3000,70%,60%)</f>
        <v>2100</v>
      </c>
      <c r="H2225" s="14">
        <f>Data_input!$F2225*10%</f>
        <v>300</v>
      </c>
      <c r="I2225" s="14">
        <f>Data_input!$F2225*10%</f>
        <v>300</v>
      </c>
      <c r="J2225" s="14">
        <f>SUM(Table1[[#This Row],[COGS]:[OPERATIONAL COST]])</f>
        <v>2700</v>
      </c>
      <c r="K2225" s="14">
        <f>Data_input!$F2225-Data_input!$G2225-Data_input!$H2225-Data_input!$I2225</f>
        <v>300</v>
      </c>
      <c r="L2225" s="8" t="s">
        <v>2943</v>
      </c>
      <c r="M2225" s="16" t="str">
        <f>TEXT(Table1[[#This Row],[DATE]],"mmm")</f>
        <v>Aug</v>
      </c>
      <c r="N2225" s="7">
        <f t="shared" si="104"/>
        <v>2022</v>
      </c>
      <c r="O2225" s="7">
        <f>IF(COUNTIF(B$4:$B2225,B2225)=1,1,0)</f>
        <v>1</v>
      </c>
      <c r="P2225" s="8" t="s">
        <v>2918</v>
      </c>
      <c r="Q2225" s="9"/>
    </row>
    <row r="2226" spans="1:17" x14ac:dyDescent="0.25">
      <c r="A2226" s="17">
        <v>44794</v>
      </c>
      <c r="B2226" s="11" t="s">
        <v>1857</v>
      </c>
      <c r="C2226" s="11" t="s">
        <v>2924</v>
      </c>
      <c r="D2226" s="7">
        <v>6</v>
      </c>
      <c r="E2226" s="12">
        <f t="shared" si="102"/>
        <v>3500</v>
      </c>
      <c r="F2226" s="13">
        <f t="shared" si="103"/>
        <v>21000</v>
      </c>
      <c r="G2226" s="14">
        <f>Data_input!$F2226*IF(Data_input!$E2226&lt;3000,70%,60%)</f>
        <v>12600</v>
      </c>
      <c r="H2226" s="14">
        <f>Data_input!$F2226*10%</f>
        <v>2100</v>
      </c>
      <c r="I2226" s="14">
        <f>Data_input!$F2226*10%</f>
        <v>2100</v>
      </c>
      <c r="J2226" s="14">
        <f>SUM(Table1[[#This Row],[COGS]:[OPERATIONAL COST]])</f>
        <v>16800</v>
      </c>
      <c r="K2226" s="14">
        <f>Data_input!$F2226-Data_input!$G2226-Data_input!$H2226-Data_input!$I2226</f>
        <v>4200</v>
      </c>
      <c r="L2226" s="15" t="s">
        <v>2948</v>
      </c>
      <c r="M2226" s="16" t="str">
        <f>TEXT(Table1[[#This Row],[DATE]],"mmm")</f>
        <v>Aug</v>
      </c>
      <c r="N2226" s="7">
        <f t="shared" si="104"/>
        <v>2022</v>
      </c>
      <c r="O2226" s="7">
        <f>IF(COUNTIF(B$4:$B2226,B2226)=1,1,0)</f>
        <v>1</v>
      </c>
      <c r="P2226" s="8" t="s">
        <v>2919</v>
      </c>
      <c r="Q2226" s="9"/>
    </row>
    <row r="2227" spans="1:17" x14ac:dyDescent="0.25">
      <c r="A2227" s="17">
        <v>44794</v>
      </c>
      <c r="B2227" s="11" t="s">
        <v>1858</v>
      </c>
      <c r="C2227" s="11" t="s">
        <v>2923</v>
      </c>
      <c r="D2227" s="7">
        <v>15</v>
      </c>
      <c r="E2227" s="12">
        <f t="shared" si="102"/>
        <v>2500</v>
      </c>
      <c r="F2227" s="13">
        <f t="shared" si="103"/>
        <v>37500</v>
      </c>
      <c r="G2227" s="14">
        <f>Data_input!$F2227*IF(Data_input!$E2227&lt;3000,70%,60%)</f>
        <v>26250</v>
      </c>
      <c r="H2227" s="14">
        <f>Data_input!$F2227*10%</f>
        <v>3750</v>
      </c>
      <c r="I2227" s="14">
        <f>Data_input!$F2227*10%</f>
        <v>3750</v>
      </c>
      <c r="J2227" s="14">
        <f>SUM(Table1[[#This Row],[COGS]:[OPERATIONAL COST]])</f>
        <v>33750</v>
      </c>
      <c r="K2227" s="14">
        <f>Data_input!$F2227-Data_input!$G2227-Data_input!$H2227-Data_input!$I2227</f>
        <v>3750</v>
      </c>
      <c r="L2227" s="8" t="s">
        <v>2944</v>
      </c>
      <c r="M2227" s="16" t="str">
        <f>TEXT(Table1[[#This Row],[DATE]],"mmm")</f>
        <v>Aug</v>
      </c>
      <c r="N2227" s="7">
        <f t="shared" si="104"/>
        <v>2022</v>
      </c>
      <c r="O2227" s="7">
        <f>IF(COUNTIF(B$4:$B2227,B2227)=1,1,0)</f>
        <v>1</v>
      </c>
      <c r="P2227" s="8" t="s">
        <v>2918</v>
      </c>
      <c r="Q2227" s="9"/>
    </row>
    <row r="2228" spans="1:17" x14ac:dyDescent="0.25">
      <c r="A2228" s="17">
        <v>44794</v>
      </c>
      <c r="B2228" s="11" t="s">
        <v>1859</v>
      </c>
      <c r="C2228" s="11" t="s">
        <v>2929</v>
      </c>
      <c r="D2228" s="7">
        <v>10</v>
      </c>
      <c r="E2228" s="12">
        <f t="shared" si="102"/>
        <v>3200</v>
      </c>
      <c r="F2228" s="13">
        <f t="shared" si="103"/>
        <v>32000</v>
      </c>
      <c r="G2228" s="14">
        <f>Data_input!$F2228*IF(Data_input!$E2228&lt;3000,70%,60%)</f>
        <v>19200</v>
      </c>
      <c r="H2228" s="14">
        <f>Data_input!$F2228*10%</f>
        <v>3200</v>
      </c>
      <c r="I2228" s="14">
        <f>Data_input!$F2228*10%</f>
        <v>3200</v>
      </c>
      <c r="J2228" s="14">
        <f>SUM(Table1[[#This Row],[COGS]:[OPERATIONAL COST]])</f>
        <v>25600</v>
      </c>
      <c r="K2228" s="14">
        <f>Data_input!$F2228-Data_input!$G2228-Data_input!$H2228-Data_input!$I2228</f>
        <v>6400</v>
      </c>
      <c r="L2228" s="15" t="s">
        <v>2946</v>
      </c>
      <c r="M2228" s="16" t="str">
        <f>TEXT(Table1[[#This Row],[DATE]],"mmm")</f>
        <v>Aug</v>
      </c>
      <c r="N2228" s="7">
        <f t="shared" si="104"/>
        <v>2022</v>
      </c>
      <c r="O2228" s="7">
        <f>IF(COUNTIF(B$4:$B2228,B2228)=1,1,0)</f>
        <v>1</v>
      </c>
      <c r="P2228" s="8" t="s">
        <v>2919</v>
      </c>
      <c r="Q2228" s="9"/>
    </row>
    <row r="2229" spans="1:17" x14ac:dyDescent="0.25">
      <c r="A2229" s="17">
        <v>44794</v>
      </c>
      <c r="B2229" s="11" t="s">
        <v>1860</v>
      </c>
      <c r="C2229" s="11" t="s">
        <v>2929</v>
      </c>
      <c r="D2229" s="7">
        <v>7</v>
      </c>
      <c r="E2229" s="12">
        <f t="shared" si="102"/>
        <v>3200</v>
      </c>
      <c r="F2229" s="13">
        <f t="shared" si="103"/>
        <v>22400</v>
      </c>
      <c r="G2229" s="14">
        <f>Data_input!$F2229*IF(Data_input!$E2229&lt;3000,70%,60%)</f>
        <v>13440</v>
      </c>
      <c r="H2229" s="14">
        <f>Data_input!$F2229*10%</f>
        <v>2240</v>
      </c>
      <c r="I2229" s="14">
        <f>Data_input!$F2229*10%</f>
        <v>2240</v>
      </c>
      <c r="J2229" s="14">
        <f>SUM(Table1[[#This Row],[COGS]:[OPERATIONAL COST]])</f>
        <v>17920</v>
      </c>
      <c r="K2229" s="14">
        <f>Data_input!$F2229-Data_input!$G2229-Data_input!$H2229-Data_input!$I2229</f>
        <v>4480</v>
      </c>
      <c r="L2229" s="8" t="s">
        <v>2943</v>
      </c>
      <c r="M2229" s="16" t="str">
        <f>TEXT(Table1[[#This Row],[DATE]],"mmm")</f>
        <v>Aug</v>
      </c>
      <c r="N2229" s="7">
        <f t="shared" si="104"/>
        <v>2022</v>
      </c>
      <c r="O2229" s="7">
        <f>IF(COUNTIF(B$4:$B2229,B2229)=1,1,0)</f>
        <v>1</v>
      </c>
      <c r="P2229" s="8" t="s">
        <v>2919</v>
      </c>
      <c r="Q2229" s="9"/>
    </row>
    <row r="2230" spans="1:17" x14ac:dyDescent="0.25">
      <c r="A2230" s="17">
        <v>44794</v>
      </c>
      <c r="B2230" s="11" t="str">
        <f>B2229</f>
        <v>DH01864</v>
      </c>
      <c r="C2230" s="11" t="s">
        <v>2924</v>
      </c>
      <c r="D2230" s="7">
        <v>4</v>
      </c>
      <c r="E2230" s="12">
        <f t="shared" si="102"/>
        <v>3500</v>
      </c>
      <c r="F2230" s="13">
        <f t="shared" si="103"/>
        <v>14000</v>
      </c>
      <c r="G2230" s="14">
        <f>Data_input!$F2230*IF(Data_input!$E2230&lt;3000,70%,60%)</f>
        <v>8400</v>
      </c>
      <c r="H2230" s="14">
        <f>Data_input!$F2230*10%</f>
        <v>1400</v>
      </c>
      <c r="I2230" s="14">
        <f>Data_input!$F2230*10%</f>
        <v>1400</v>
      </c>
      <c r="J2230" s="14">
        <f>SUM(Table1[[#This Row],[COGS]:[OPERATIONAL COST]])</f>
        <v>11200</v>
      </c>
      <c r="K2230" s="14">
        <f>Data_input!$F2230-Data_input!$G2230-Data_input!$H2230-Data_input!$I2230</f>
        <v>2800</v>
      </c>
      <c r="L2230" s="15" t="s">
        <v>2943</v>
      </c>
      <c r="M2230" s="16" t="str">
        <f>TEXT(Table1[[#This Row],[DATE]],"mmm")</f>
        <v>Aug</v>
      </c>
      <c r="N2230" s="7">
        <f t="shared" si="104"/>
        <v>2022</v>
      </c>
      <c r="O2230" s="7">
        <f>IF(COUNTIF(B$4:$B2230,B2230)=1,1,0)</f>
        <v>0</v>
      </c>
      <c r="P2230" s="8" t="s">
        <v>2919</v>
      </c>
      <c r="Q2230" s="9"/>
    </row>
    <row r="2231" spans="1:17" x14ac:dyDescent="0.25">
      <c r="A2231" s="17">
        <v>44794</v>
      </c>
      <c r="B2231" s="11" t="str">
        <f>B2230</f>
        <v>DH01864</v>
      </c>
      <c r="C2231" s="11" t="s">
        <v>2927</v>
      </c>
      <c r="D2231" s="7">
        <v>1</v>
      </c>
      <c r="E2231" s="12">
        <f t="shared" si="102"/>
        <v>500</v>
      </c>
      <c r="F2231" s="13">
        <f t="shared" si="103"/>
        <v>500</v>
      </c>
      <c r="G2231" s="14">
        <f>Data_input!$F2231*IF(Data_input!$E2231&lt;3000,70%,60%)</f>
        <v>350</v>
      </c>
      <c r="H2231" s="14">
        <f>Data_input!$F2231*10%</f>
        <v>50</v>
      </c>
      <c r="I2231" s="14">
        <f>Data_input!$F2231*10%</f>
        <v>50</v>
      </c>
      <c r="J2231" s="14">
        <f>SUM(Table1[[#This Row],[COGS]:[OPERATIONAL COST]])</f>
        <v>450</v>
      </c>
      <c r="K2231" s="14">
        <f>Data_input!$F2231-Data_input!$G2231-Data_input!$H2231-Data_input!$I2231</f>
        <v>50</v>
      </c>
      <c r="L2231" s="8" t="s">
        <v>2943</v>
      </c>
      <c r="M2231" s="16" t="str">
        <f>TEXT(Table1[[#This Row],[DATE]],"mmm")</f>
        <v>Aug</v>
      </c>
      <c r="N2231" s="7">
        <f t="shared" si="104"/>
        <v>2022</v>
      </c>
      <c r="O2231" s="7">
        <f>IF(COUNTIF(B$4:$B2231,B2231)=1,1,0)</f>
        <v>0</v>
      </c>
      <c r="P2231" s="8" t="s">
        <v>2919</v>
      </c>
      <c r="Q2231" s="9"/>
    </row>
    <row r="2232" spans="1:17" x14ac:dyDescent="0.25">
      <c r="A2232" s="17">
        <v>44795</v>
      </c>
      <c r="B2232" s="11" t="s">
        <v>1861</v>
      </c>
      <c r="C2232" s="11" t="s">
        <v>2923</v>
      </c>
      <c r="D2232" s="7">
        <v>5</v>
      </c>
      <c r="E2232" s="12">
        <f t="shared" si="102"/>
        <v>2500</v>
      </c>
      <c r="F2232" s="13">
        <f t="shared" si="103"/>
        <v>12500</v>
      </c>
      <c r="G2232" s="14">
        <f>Data_input!$F2232*IF(Data_input!$E2232&lt;3000,70%,60%)</f>
        <v>8750</v>
      </c>
      <c r="H2232" s="14">
        <f>Data_input!$F2232*10%</f>
        <v>1250</v>
      </c>
      <c r="I2232" s="14">
        <f>Data_input!$F2232*10%</f>
        <v>1250</v>
      </c>
      <c r="J2232" s="14">
        <f>SUM(Table1[[#This Row],[COGS]:[OPERATIONAL COST]])</f>
        <v>11250</v>
      </c>
      <c r="K2232" s="14">
        <f>Data_input!$F2232-Data_input!$G2232-Data_input!$H2232-Data_input!$I2232</f>
        <v>1250</v>
      </c>
      <c r="L2232" s="15" t="s">
        <v>2948</v>
      </c>
      <c r="M2232" s="16" t="str">
        <f>TEXT(Table1[[#This Row],[DATE]],"mmm")</f>
        <v>Aug</v>
      </c>
      <c r="N2232" s="7">
        <f t="shared" si="104"/>
        <v>2022</v>
      </c>
      <c r="O2232" s="7">
        <f>IF(COUNTIF(B$4:$B2232,B2232)=1,1,0)</f>
        <v>1</v>
      </c>
      <c r="P2232" s="8" t="s">
        <v>2919</v>
      </c>
      <c r="Q2232" s="9"/>
    </row>
    <row r="2233" spans="1:17" x14ac:dyDescent="0.25">
      <c r="A2233" s="17">
        <v>44795</v>
      </c>
      <c r="B2233" s="11" t="s">
        <v>1862</v>
      </c>
      <c r="C2233" s="11" t="s">
        <v>2925</v>
      </c>
      <c r="D2233" s="7">
        <v>1</v>
      </c>
      <c r="E2233" s="12">
        <f t="shared" si="102"/>
        <v>1200</v>
      </c>
      <c r="F2233" s="13">
        <f t="shared" si="103"/>
        <v>1200</v>
      </c>
      <c r="G2233" s="14">
        <f>Data_input!$F2233*IF(Data_input!$E2233&lt;3000,70%,60%)</f>
        <v>840</v>
      </c>
      <c r="H2233" s="14">
        <f>Data_input!$F2233*10%</f>
        <v>120</v>
      </c>
      <c r="I2233" s="14">
        <f>Data_input!$F2233*10%</f>
        <v>120</v>
      </c>
      <c r="J2233" s="14">
        <f>SUM(Table1[[#This Row],[COGS]:[OPERATIONAL COST]])</f>
        <v>1080</v>
      </c>
      <c r="K2233" s="14">
        <f>Data_input!$F2233-Data_input!$G2233-Data_input!$H2233-Data_input!$I2233</f>
        <v>120</v>
      </c>
      <c r="L2233" s="8" t="s">
        <v>2944</v>
      </c>
      <c r="M2233" s="16" t="str">
        <f>TEXT(Table1[[#This Row],[DATE]],"mmm")</f>
        <v>Aug</v>
      </c>
      <c r="N2233" s="7">
        <f t="shared" si="104"/>
        <v>2022</v>
      </c>
      <c r="O2233" s="7">
        <f>IF(COUNTIF(B$4:$B2233,B2233)=1,1,0)</f>
        <v>1</v>
      </c>
      <c r="P2233" s="8" t="s">
        <v>2919</v>
      </c>
      <c r="Q2233" s="9"/>
    </row>
    <row r="2234" spans="1:17" x14ac:dyDescent="0.25">
      <c r="A2234" s="17">
        <v>44795</v>
      </c>
      <c r="B2234" s="11" t="s">
        <v>1863</v>
      </c>
      <c r="C2234" s="11" t="s">
        <v>2920</v>
      </c>
      <c r="D2234" s="7">
        <v>1</v>
      </c>
      <c r="E2234" s="12">
        <f t="shared" si="102"/>
        <v>1000</v>
      </c>
      <c r="F2234" s="13">
        <f t="shared" si="103"/>
        <v>1000</v>
      </c>
      <c r="G2234" s="14">
        <f>Data_input!$F2234*IF(Data_input!$E2234&lt;3000,70%,60%)</f>
        <v>700</v>
      </c>
      <c r="H2234" s="14">
        <f>Data_input!$F2234*10%</f>
        <v>100</v>
      </c>
      <c r="I2234" s="14">
        <f>Data_input!$F2234*10%</f>
        <v>100</v>
      </c>
      <c r="J2234" s="14">
        <f>SUM(Table1[[#This Row],[COGS]:[OPERATIONAL COST]])</f>
        <v>900</v>
      </c>
      <c r="K2234" s="14">
        <f>Data_input!$F2234-Data_input!$G2234-Data_input!$H2234-Data_input!$I2234</f>
        <v>100</v>
      </c>
      <c r="L2234" s="15" t="s">
        <v>2946</v>
      </c>
      <c r="M2234" s="16" t="str">
        <f>TEXT(Table1[[#This Row],[DATE]],"mmm")</f>
        <v>Aug</v>
      </c>
      <c r="N2234" s="7">
        <f t="shared" si="104"/>
        <v>2022</v>
      </c>
      <c r="O2234" s="7">
        <f>IF(COUNTIF(B$4:$B2234,B2234)=1,1,0)</f>
        <v>1</v>
      </c>
      <c r="P2234" s="8" t="s">
        <v>2919</v>
      </c>
      <c r="Q2234" s="9"/>
    </row>
    <row r="2235" spans="1:17" x14ac:dyDescent="0.25">
      <c r="A2235" s="17">
        <v>44795</v>
      </c>
      <c r="B2235" s="11" t="s">
        <v>1864</v>
      </c>
      <c r="C2235" s="11" t="s">
        <v>2930</v>
      </c>
      <c r="D2235" s="7">
        <v>1</v>
      </c>
      <c r="E2235" s="12">
        <f t="shared" si="102"/>
        <v>4000</v>
      </c>
      <c r="F2235" s="13">
        <f t="shared" si="103"/>
        <v>4000</v>
      </c>
      <c r="G2235" s="14">
        <f>Data_input!$F2235*IF(Data_input!$E2235&lt;3000,70%,60%)</f>
        <v>2400</v>
      </c>
      <c r="H2235" s="14">
        <f>Data_input!$F2235*10%</f>
        <v>400</v>
      </c>
      <c r="I2235" s="14">
        <f>Data_input!$F2235*10%</f>
        <v>400</v>
      </c>
      <c r="J2235" s="14">
        <f>SUM(Table1[[#This Row],[COGS]:[OPERATIONAL COST]])</f>
        <v>3200</v>
      </c>
      <c r="K2235" s="14">
        <f>Data_input!$F2235-Data_input!$G2235-Data_input!$H2235-Data_input!$I2235</f>
        <v>800</v>
      </c>
      <c r="L2235" s="8" t="s">
        <v>2947</v>
      </c>
      <c r="M2235" s="16" t="str">
        <f>TEXT(Table1[[#This Row],[DATE]],"mmm")</f>
        <v>Aug</v>
      </c>
      <c r="N2235" s="7">
        <f t="shared" si="104"/>
        <v>2022</v>
      </c>
      <c r="O2235" s="7">
        <f>IF(COUNTIF(B$4:$B2235,B2235)=1,1,0)</f>
        <v>1</v>
      </c>
      <c r="P2235" s="8" t="s">
        <v>2919</v>
      </c>
      <c r="Q2235" s="9"/>
    </row>
    <row r="2236" spans="1:17" x14ac:dyDescent="0.25">
      <c r="A2236" s="17">
        <v>44795</v>
      </c>
      <c r="B2236" s="11" t="s">
        <v>1865</v>
      </c>
      <c r="C2236" s="11" t="s">
        <v>2920</v>
      </c>
      <c r="D2236" s="7">
        <v>1</v>
      </c>
      <c r="E2236" s="12">
        <f t="shared" si="102"/>
        <v>1000</v>
      </c>
      <c r="F2236" s="13">
        <f t="shared" si="103"/>
        <v>1000</v>
      </c>
      <c r="G2236" s="14">
        <f>Data_input!$F2236*IF(Data_input!$E2236&lt;3000,70%,60%)</f>
        <v>700</v>
      </c>
      <c r="H2236" s="14">
        <f>Data_input!$F2236*10%</f>
        <v>100</v>
      </c>
      <c r="I2236" s="14">
        <f>Data_input!$F2236*10%</f>
        <v>100</v>
      </c>
      <c r="J2236" s="14">
        <f>SUM(Table1[[#This Row],[COGS]:[OPERATIONAL COST]])</f>
        <v>900</v>
      </c>
      <c r="K2236" s="14">
        <f>Data_input!$F2236-Data_input!$G2236-Data_input!$H2236-Data_input!$I2236</f>
        <v>100</v>
      </c>
      <c r="L2236" s="15" t="s">
        <v>2948</v>
      </c>
      <c r="M2236" s="16" t="str">
        <f>TEXT(Table1[[#This Row],[DATE]],"mmm")</f>
        <v>Aug</v>
      </c>
      <c r="N2236" s="7">
        <f t="shared" si="104"/>
        <v>2022</v>
      </c>
      <c r="O2236" s="7">
        <f>IF(COUNTIF(B$4:$B2236,B2236)=1,1,0)</f>
        <v>1</v>
      </c>
      <c r="P2236" s="8" t="s">
        <v>2919</v>
      </c>
      <c r="Q2236" s="9"/>
    </row>
    <row r="2237" spans="1:17" x14ac:dyDescent="0.25">
      <c r="A2237" s="17">
        <v>44795</v>
      </c>
      <c r="B2237" s="11" t="s">
        <v>1866</v>
      </c>
      <c r="C2237" s="11" t="s">
        <v>2924</v>
      </c>
      <c r="D2237" s="7">
        <v>5</v>
      </c>
      <c r="E2237" s="12">
        <f t="shared" si="102"/>
        <v>3500</v>
      </c>
      <c r="F2237" s="13">
        <f t="shared" si="103"/>
        <v>17500</v>
      </c>
      <c r="G2237" s="14">
        <f>Data_input!$F2237*IF(Data_input!$E2237&lt;3000,70%,60%)</f>
        <v>10500</v>
      </c>
      <c r="H2237" s="14">
        <f>Data_input!$F2237*10%</f>
        <v>1750</v>
      </c>
      <c r="I2237" s="14">
        <f>Data_input!$F2237*10%</f>
        <v>1750</v>
      </c>
      <c r="J2237" s="14">
        <f>SUM(Table1[[#This Row],[COGS]:[OPERATIONAL COST]])</f>
        <v>14000</v>
      </c>
      <c r="K2237" s="14">
        <f>Data_input!$F2237-Data_input!$G2237-Data_input!$H2237-Data_input!$I2237</f>
        <v>3500</v>
      </c>
      <c r="L2237" s="8" t="s">
        <v>2944</v>
      </c>
      <c r="M2237" s="16" t="str">
        <f>TEXT(Table1[[#This Row],[DATE]],"mmm")</f>
        <v>Aug</v>
      </c>
      <c r="N2237" s="7">
        <f t="shared" si="104"/>
        <v>2022</v>
      </c>
      <c r="O2237" s="7">
        <f>IF(COUNTIF(B$4:$B2237,B2237)=1,1,0)</f>
        <v>1</v>
      </c>
      <c r="P2237" s="8" t="s">
        <v>2919</v>
      </c>
      <c r="Q2237" s="9"/>
    </row>
    <row r="2238" spans="1:17" x14ac:dyDescent="0.25">
      <c r="A2238" s="17">
        <v>44795</v>
      </c>
      <c r="B2238" s="11" t="s">
        <v>1867</v>
      </c>
      <c r="C2238" s="11" t="s">
        <v>2924</v>
      </c>
      <c r="D2238" s="7">
        <v>1</v>
      </c>
      <c r="E2238" s="12">
        <f t="shared" si="102"/>
        <v>3500</v>
      </c>
      <c r="F2238" s="13">
        <f t="shared" si="103"/>
        <v>3500</v>
      </c>
      <c r="G2238" s="14">
        <f>Data_input!$F2238*IF(Data_input!$E2238&lt;3000,70%,60%)</f>
        <v>2100</v>
      </c>
      <c r="H2238" s="14">
        <f>Data_input!$F2238*10%</f>
        <v>350</v>
      </c>
      <c r="I2238" s="14">
        <f>Data_input!$F2238*10%</f>
        <v>350</v>
      </c>
      <c r="J2238" s="14">
        <f>SUM(Table1[[#This Row],[COGS]:[OPERATIONAL COST]])</f>
        <v>2800</v>
      </c>
      <c r="K2238" s="14">
        <f>Data_input!$F2238-Data_input!$G2238-Data_input!$H2238-Data_input!$I2238</f>
        <v>700</v>
      </c>
      <c r="L2238" s="15" t="s">
        <v>2946</v>
      </c>
      <c r="M2238" s="16" t="str">
        <f>TEXT(Table1[[#This Row],[DATE]],"mmm")</f>
        <v>Aug</v>
      </c>
      <c r="N2238" s="7">
        <f t="shared" si="104"/>
        <v>2022</v>
      </c>
      <c r="O2238" s="7">
        <f>IF(COUNTIF(B$4:$B2238,B2238)=1,1,0)</f>
        <v>1</v>
      </c>
      <c r="P2238" s="8" t="s">
        <v>2919</v>
      </c>
      <c r="Q2238" s="9"/>
    </row>
    <row r="2239" spans="1:17" x14ac:dyDescent="0.25">
      <c r="A2239" s="17">
        <v>44795</v>
      </c>
      <c r="B2239" s="11" t="s">
        <v>1868</v>
      </c>
      <c r="C2239" s="11" t="s">
        <v>2925</v>
      </c>
      <c r="D2239" s="7">
        <v>3</v>
      </c>
      <c r="E2239" s="12">
        <f t="shared" si="102"/>
        <v>1200</v>
      </c>
      <c r="F2239" s="13">
        <f t="shared" si="103"/>
        <v>3600</v>
      </c>
      <c r="G2239" s="14">
        <f>Data_input!$F2239*IF(Data_input!$E2239&lt;3000,70%,60%)</f>
        <v>2520</v>
      </c>
      <c r="H2239" s="14">
        <f>Data_input!$F2239*10%</f>
        <v>360</v>
      </c>
      <c r="I2239" s="14">
        <f>Data_input!$F2239*10%</f>
        <v>360</v>
      </c>
      <c r="J2239" s="14">
        <f>SUM(Table1[[#This Row],[COGS]:[OPERATIONAL COST]])</f>
        <v>3240</v>
      </c>
      <c r="K2239" s="14">
        <f>Data_input!$F2239-Data_input!$G2239-Data_input!$H2239-Data_input!$I2239</f>
        <v>360</v>
      </c>
      <c r="L2239" s="8" t="s">
        <v>2947</v>
      </c>
      <c r="M2239" s="16" t="str">
        <f>TEXT(Table1[[#This Row],[DATE]],"mmm")</f>
        <v>Aug</v>
      </c>
      <c r="N2239" s="7">
        <f t="shared" si="104"/>
        <v>2022</v>
      </c>
      <c r="O2239" s="7">
        <f>IF(COUNTIF(B$4:$B2239,B2239)=1,1,0)</f>
        <v>1</v>
      </c>
      <c r="P2239" s="8" t="s">
        <v>2919</v>
      </c>
      <c r="Q2239" s="9"/>
    </row>
    <row r="2240" spans="1:17" x14ac:dyDescent="0.25">
      <c r="A2240" s="17">
        <v>44796</v>
      </c>
      <c r="B2240" s="11" t="s">
        <v>1869</v>
      </c>
      <c r="C2240" s="11" t="s">
        <v>2926</v>
      </c>
      <c r="D2240" s="7">
        <v>5</v>
      </c>
      <c r="E2240" s="12">
        <f t="shared" si="102"/>
        <v>450</v>
      </c>
      <c r="F2240" s="13">
        <f t="shared" si="103"/>
        <v>2250</v>
      </c>
      <c r="G2240" s="14">
        <f>Data_input!$F2240*IF(Data_input!$E2240&lt;3000,70%,60%)</f>
        <v>1575</v>
      </c>
      <c r="H2240" s="14">
        <f>Data_input!$F2240*10%</f>
        <v>225</v>
      </c>
      <c r="I2240" s="14">
        <f>Data_input!$F2240*10%</f>
        <v>225</v>
      </c>
      <c r="J2240" s="14">
        <f>SUM(Table1[[#This Row],[COGS]:[OPERATIONAL COST]])</f>
        <v>2025</v>
      </c>
      <c r="K2240" s="14">
        <f>Data_input!$F2240-Data_input!$G2240-Data_input!$H2240-Data_input!$I2240</f>
        <v>225</v>
      </c>
      <c r="L2240" s="15" t="s">
        <v>2945</v>
      </c>
      <c r="M2240" s="16" t="str">
        <f>TEXT(Table1[[#This Row],[DATE]],"mmm")</f>
        <v>Aug</v>
      </c>
      <c r="N2240" s="7">
        <f t="shared" si="104"/>
        <v>2022</v>
      </c>
      <c r="O2240" s="7">
        <f>IF(COUNTIF(B$4:$B2240,B2240)=1,1,0)</f>
        <v>1</v>
      </c>
      <c r="P2240" s="8" t="s">
        <v>2919</v>
      </c>
      <c r="Q2240" s="9"/>
    </row>
    <row r="2241" spans="1:17" x14ac:dyDescent="0.25">
      <c r="A2241" s="17">
        <v>44796</v>
      </c>
      <c r="B2241" s="11" t="s">
        <v>1870</v>
      </c>
      <c r="C2241" s="11" t="s">
        <v>2927</v>
      </c>
      <c r="D2241" s="7">
        <v>1</v>
      </c>
      <c r="E2241" s="12">
        <f t="shared" si="102"/>
        <v>500</v>
      </c>
      <c r="F2241" s="13">
        <f t="shared" si="103"/>
        <v>500</v>
      </c>
      <c r="G2241" s="14">
        <f>Data_input!$F2241*IF(Data_input!$E2241&lt;3000,70%,60%)</f>
        <v>350</v>
      </c>
      <c r="H2241" s="14">
        <f>Data_input!$F2241*10%</f>
        <v>50</v>
      </c>
      <c r="I2241" s="14">
        <f>Data_input!$F2241*10%</f>
        <v>50</v>
      </c>
      <c r="J2241" s="14">
        <f>SUM(Table1[[#This Row],[COGS]:[OPERATIONAL COST]])</f>
        <v>450</v>
      </c>
      <c r="K2241" s="14">
        <f>Data_input!$F2241-Data_input!$G2241-Data_input!$H2241-Data_input!$I2241</f>
        <v>50</v>
      </c>
      <c r="L2241" s="8" t="s">
        <v>2943</v>
      </c>
      <c r="M2241" s="16" t="str">
        <f>TEXT(Table1[[#This Row],[DATE]],"mmm")</f>
        <v>Aug</v>
      </c>
      <c r="N2241" s="7">
        <f t="shared" si="104"/>
        <v>2022</v>
      </c>
      <c r="O2241" s="7">
        <f>IF(COUNTIF(B$4:$B2241,B2241)=1,1,0)</f>
        <v>1</v>
      </c>
      <c r="P2241" s="8" t="s">
        <v>2918</v>
      </c>
      <c r="Q2241" s="9"/>
    </row>
    <row r="2242" spans="1:17" x14ac:dyDescent="0.25">
      <c r="A2242" s="17">
        <v>44796</v>
      </c>
      <c r="B2242" s="11" t="s">
        <v>1871</v>
      </c>
      <c r="C2242" s="11" t="s">
        <v>2928</v>
      </c>
      <c r="D2242" s="7">
        <v>1</v>
      </c>
      <c r="E2242" s="12">
        <f t="shared" si="102"/>
        <v>1000</v>
      </c>
      <c r="F2242" s="13">
        <f t="shared" si="103"/>
        <v>1000</v>
      </c>
      <c r="G2242" s="14">
        <f>Data_input!$F2242*IF(Data_input!$E2242&lt;3000,70%,60%)</f>
        <v>700</v>
      </c>
      <c r="H2242" s="14">
        <f>Data_input!$F2242*10%</f>
        <v>100</v>
      </c>
      <c r="I2242" s="14">
        <f>Data_input!$F2242*10%</f>
        <v>100</v>
      </c>
      <c r="J2242" s="14">
        <f>SUM(Table1[[#This Row],[COGS]:[OPERATIONAL COST]])</f>
        <v>900</v>
      </c>
      <c r="K2242" s="14">
        <f>Data_input!$F2242-Data_input!$G2242-Data_input!$H2242-Data_input!$I2242</f>
        <v>100</v>
      </c>
      <c r="L2242" s="15" t="s">
        <v>2948</v>
      </c>
      <c r="M2242" s="16" t="str">
        <f>TEXT(Table1[[#This Row],[DATE]],"mmm")</f>
        <v>Aug</v>
      </c>
      <c r="N2242" s="7">
        <f t="shared" si="104"/>
        <v>2022</v>
      </c>
      <c r="O2242" s="7">
        <f>IF(COUNTIF(B$4:$B2242,B2242)=1,1,0)</f>
        <v>1</v>
      </c>
      <c r="P2242" s="8" t="s">
        <v>2918</v>
      </c>
      <c r="Q2242" s="9"/>
    </row>
    <row r="2243" spans="1:17" x14ac:dyDescent="0.25">
      <c r="A2243" s="17">
        <v>44796</v>
      </c>
      <c r="B2243" s="11" t="s">
        <v>1872</v>
      </c>
      <c r="C2243" s="11" t="s">
        <v>2928</v>
      </c>
      <c r="D2243" s="7">
        <v>3</v>
      </c>
      <c r="E2243" s="12">
        <f t="shared" si="102"/>
        <v>1000</v>
      </c>
      <c r="F2243" s="13">
        <f t="shared" si="103"/>
        <v>3000</v>
      </c>
      <c r="G2243" s="14">
        <f>Data_input!$F2243*IF(Data_input!$E2243&lt;3000,70%,60%)</f>
        <v>2100</v>
      </c>
      <c r="H2243" s="14">
        <f>Data_input!$F2243*10%</f>
        <v>300</v>
      </c>
      <c r="I2243" s="14">
        <f>Data_input!$F2243*10%</f>
        <v>300</v>
      </c>
      <c r="J2243" s="14">
        <f>SUM(Table1[[#This Row],[COGS]:[OPERATIONAL COST]])</f>
        <v>2700</v>
      </c>
      <c r="K2243" s="14">
        <f>Data_input!$F2243-Data_input!$G2243-Data_input!$H2243-Data_input!$I2243</f>
        <v>300</v>
      </c>
      <c r="L2243" s="8" t="s">
        <v>2944</v>
      </c>
      <c r="M2243" s="16" t="str">
        <f>TEXT(Table1[[#This Row],[DATE]],"mmm")</f>
        <v>Aug</v>
      </c>
      <c r="N2243" s="7">
        <f t="shared" si="104"/>
        <v>2022</v>
      </c>
      <c r="O2243" s="7">
        <f>IF(COUNTIF(B$4:$B2243,B2243)=1,1,0)</f>
        <v>1</v>
      </c>
      <c r="P2243" s="8" t="s">
        <v>2919</v>
      </c>
      <c r="Q2243" s="9"/>
    </row>
    <row r="2244" spans="1:17" x14ac:dyDescent="0.25">
      <c r="A2244" s="17">
        <v>44796</v>
      </c>
      <c r="B2244" s="11" t="s">
        <v>1873</v>
      </c>
      <c r="C2244" s="11" t="s">
        <v>2930</v>
      </c>
      <c r="D2244" s="7">
        <v>1</v>
      </c>
      <c r="E2244" s="12">
        <f t="shared" ref="E2244:E2307" si="105">VLOOKUP(C2244,$R$4:$S$12,2,FALSE)</f>
        <v>4000</v>
      </c>
      <c r="F2244" s="13">
        <f t="shared" ref="F2244:F2307" si="106">D2244*E2244</f>
        <v>4000</v>
      </c>
      <c r="G2244" s="14">
        <f>Data_input!$F2244*IF(Data_input!$E2244&lt;3000,70%,60%)</f>
        <v>2400</v>
      </c>
      <c r="H2244" s="14">
        <f>Data_input!$F2244*10%</f>
        <v>400</v>
      </c>
      <c r="I2244" s="14">
        <f>Data_input!$F2244*10%</f>
        <v>400</v>
      </c>
      <c r="J2244" s="14">
        <f>SUM(Table1[[#This Row],[COGS]:[OPERATIONAL COST]])</f>
        <v>3200</v>
      </c>
      <c r="K2244" s="14">
        <f>Data_input!$F2244-Data_input!$G2244-Data_input!$H2244-Data_input!$I2244</f>
        <v>800</v>
      </c>
      <c r="L2244" s="15" t="s">
        <v>2945</v>
      </c>
      <c r="M2244" s="16" t="str">
        <f>TEXT(Table1[[#This Row],[DATE]],"mmm")</f>
        <v>Aug</v>
      </c>
      <c r="N2244" s="7">
        <f t="shared" ref="N2244:N2307" si="107">YEAR(A2244)</f>
        <v>2022</v>
      </c>
      <c r="O2244" s="7">
        <f>IF(COUNTIF(B$4:$B2244,B2244)=1,1,0)</f>
        <v>1</v>
      </c>
      <c r="P2244" s="8" t="s">
        <v>2919</v>
      </c>
      <c r="Q2244" s="9"/>
    </row>
    <row r="2245" spans="1:17" x14ac:dyDescent="0.25">
      <c r="A2245" s="17">
        <v>44796</v>
      </c>
      <c r="B2245" s="11" t="s">
        <v>1874</v>
      </c>
      <c r="C2245" s="11" t="s">
        <v>2920</v>
      </c>
      <c r="D2245" s="7">
        <v>1</v>
      </c>
      <c r="E2245" s="12">
        <f t="shared" si="105"/>
        <v>1000</v>
      </c>
      <c r="F2245" s="13">
        <f t="shared" si="106"/>
        <v>1000</v>
      </c>
      <c r="G2245" s="14">
        <f>Data_input!$F2245*IF(Data_input!$E2245&lt;3000,70%,60%)</f>
        <v>700</v>
      </c>
      <c r="H2245" s="14">
        <f>Data_input!$F2245*10%</f>
        <v>100</v>
      </c>
      <c r="I2245" s="14">
        <f>Data_input!$F2245*10%</f>
        <v>100</v>
      </c>
      <c r="J2245" s="14">
        <f>SUM(Table1[[#This Row],[COGS]:[OPERATIONAL COST]])</f>
        <v>900</v>
      </c>
      <c r="K2245" s="14">
        <f>Data_input!$F2245-Data_input!$G2245-Data_input!$H2245-Data_input!$I2245</f>
        <v>100</v>
      </c>
      <c r="L2245" s="8" t="s">
        <v>2943</v>
      </c>
      <c r="M2245" s="16" t="str">
        <f>TEXT(Table1[[#This Row],[DATE]],"mmm")</f>
        <v>Aug</v>
      </c>
      <c r="N2245" s="7">
        <f t="shared" si="107"/>
        <v>2022</v>
      </c>
      <c r="O2245" s="7">
        <f>IF(COUNTIF(B$4:$B2245,B2245)=1,1,0)</f>
        <v>1</v>
      </c>
      <c r="P2245" s="8" t="s">
        <v>2919</v>
      </c>
      <c r="Q2245" s="9"/>
    </row>
    <row r="2246" spans="1:17" x14ac:dyDescent="0.25">
      <c r="A2246" s="17">
        <v>44796</v>
      </c>
      <c r="B2246" s="11" t="s">
        <v>1875</v>
      </c>
      <c r="C2246" s="11" t="s">
        <v>2923</v>
      </c>
      <c r="D2246" s="7">
        <v>4</v>
      </c>
      <c r="E2246" s="12">
        <f t="shared" si="105"/>
        <v>2500</v>
      </c>
      <c r="F2246" s="13">
        <f t="shared" si="106"/>
        <v>10000</v>
      </c>
      <c r="G2246" s="14">
        <f>Data_input!$F2246*IF(Data_input!$E2246&lt;3000,70%,60%)</f>
        <v>7000</v>
      </c>
      <c r="H2246" s="14">
        <f>Data_input!$F2246*10%</f>
        <v>1000</v>
      </c>
      <c r="I2246" s="14">
        <f>Data_input!$F2246*10%</f>
        <v>1000</v>
      </c>
      <c r="J2246" s="14">
        <f>SUM(Table1[[#This Row],[COGS]:[OPERATIONAL COST]])</f>
        <v>9000</v>
      </c>
      <c r="K2246" s="14">
        <f>Data_input!$F2246-Data_input!$G2246-Data_input!$H2246-Data_input!$I2246</f>
        <v>1000</v>
      </c>
      <c r="L2246" s="15" t="s">
        <v>2948</v>
      </c>
      <c r="M2246" s="16" t="str">
        <f>TEXT(Table1[[#This Row],[DATE]],"mmm")</f>
        <v>Aug</v>
      </c>
      <c r="N2246" s="7">
        <f t="shared" si="107"/>
        <v>2022</v>
      </c>
      <c r="O2246" s="7">
        <f>IF(COUNTIF(B$4:$B2246,B2246)=1,1,0)</f>
        <v>1</v>
      </c>
      <c r="P2246" s="8" t="s">
        <v>2918</v>
      </c>
      <c r="Q2246" s="9"/>
    </row>
    <row r="2247" spans="1:17" x14ac:dyDescent="0.25">
      <c r="A2247" s="17">
        <v>44796</v>
      </c>
      <c r="B2247" s="11" t="s">
        <v>1876</v>
      </c>
      <c r="C2247" s="11" t="s">
        <v>2920</v>
      </c>
      <c r="D2247" s="7">
        <v>1</v>
      </c>
      <c r="E2247" s="12">
        <f t="shared" si="105"/>
        <v>1000</v>
      </c>
      <c r="F2247" s="13">
        <f t="shared" si="106"/>
        <v>1000</v>
      </c>
      <c r="G2247" s="14">
        <f>Data_input!$F2247*IF(Data_input!$E2247&lt;3000,70%,60%)</f>
        <v>700</v>
      </c>
      <c r="H2247" s="14">
        <f>Data_input!$F2247*10%</f>
        <v>100</v>
      </c>
      <c r="I2247" s="14">
        <f>Data_input!$F2247*10%</f>
        <v>100</v>
      </c>
      <c r="J2247" s="14">
        <f>SUM(Table1[[#This Row],[COGS]:[OPERATIONAL COST]])</f>
        <v>900</v>
      </c>
      <c r="K2247" s="14">
        <f>Data_input!$F2247-Data_input!$G2247-Data_input!$H2247-Data_input!$I2247</f>
        <v>100</v>
      </c>
      <c r="L2247" s="8" t="s">
        <v>2944</v>
      </c>
      <c r="M2247" s="16" t="str">
        <f>TEXT(Table1[[#This Row],[DATE]],"mmm")</f>
        <v>Aug</v>
      </c>
      <c r="N2247" s="7">
        <f t="shared" si="107"/>
        <v>2022</v>
      </c>
      <c r="O2247" s="7">
        <f>IF(COUNTIF(B$4:$B2247,B2247)=1,1,0)</f>
        <v>1</v>
      </c>
      <c r="P2247" s="8" t="s">
        <v>2919</v>
      </c>
      <c r="Q2247" s="9"/>
    </row>
    <row r="2248" spans="1:17" x14ac:dyDescent="0.25">
      <c r="A2248" s="17">
        <v>44796</v>
      </c>
      <c r="B2248" s="11" t="s">
        <v>1876</v>
      </c>
      <c r="C2248" s="11" t="s">
        <v>2923</v>
      </c>
      <c r="D2248" s="7">
        <v>2</v>
      </c>
      <c r="E2248" s="12">
        <f t="shared" si="105"/>
        <v>2500</v>
      </c>
      <c r="F2248" s="13">
        <f t="shared" si="106"/>
        <v>5000</v>
      </c>
      <c r="G2248" s="14">
        <f>Data_input!$F2248*IF(Data_input!$E2248&lt;3000,70%,60%)</f>
        <v>3500</v>
      </c>
      <c r="H2248" s="14">
        <f>Data_input!$F2248*10%</f>
        <v>500</v>
      </c>
      <c r="I2248" s="14">
        <f>Data_input!$F2248*10%</f>
        <v>500</v>
      </c>
      <c r="J2248" s="14">
        <f>SUM(Table1[[#This Row],[COGS]:[OPERATIONAL COST]])</f>
        <v>4500</v>
      </c>
      <c r="K2248" s="14">
        <f>Data_input!$F2248-Data_input!$G2248-Data_input!$H2248-Data_input!$I2248</f>
        <v>500</v>
      </c>
      <c r="L2248" s="15" t="s">
        <v>2944</v>
      </c>
      <c r="M2248" s="16" t="str">
        <f>TEXT(Table1[[#This Row],[DATE]],"mmm")</f>
        <v>Aug</v>
      </c>
      <c r="N2248" s="7">
        <f t="shared" si="107"/>
        <v>2022</v>
      </c>
      <c r="O2248" s="7">
        <f>IF(COUNTIF(B$4:$B2248,B2248)=1,1,0)</f>
        <v>0</v>
      </c>
      <c r="P2248" s="8" t="s">
        <v>2919</v>
      </c>
      <c r="Q2248" s="9"/>
    </row>
    <row r="2249" spans="1:17" x14ac:dyDescent="0.25">
      <c r="A2249" s="17">
        <v>44796</v>
      </c>
      <c r="B2249" s="11" t="s">
        <v>1876</v>
      </c>
      <c r="C2249" s="11" t="s">
        <v>2930</v>
      </c>
      <c r="D2249" s="7">
        <v>1</v>
      </c>
      <c r="E2249" s="12">
        <f t="shared" si="105"/>
        <v>4000</v>
      </c>
      <c r="F2249" s="13">
        <f t="shared" si="106"/>
        <v>4000</v>
      </c>
      <c r="G2249" s="14">
        <f>Data_input!$F2249*IF(Data_input!$E2249&lt;3000,70%,60%)</f>
        <v>2400</v>
      </c>
      <c r="H2249" s="14">
        <f>Data_input!$F2249*10%</f>
        <v>400</v>
      </c>
      <c r="I2249" s="14">
        <f>Data_input!$F2249*10%</f>
        <v>400</v>
      </c>
      <c r="J2249" s="14">
        <f>SUM(Table1[[#This Row],[COGS]:[OPERATIONAL COST]])</f>
        <v>3200</v>
      </c>
      <c r="K2249" s="14">
        <f>Data_input!$F2249-Data_input!$G2249-Data_input!$H2249-Data_input!$I2249</f>
        <v>800</v>
      </c>
      <c r="L2249" s="8" t="s">
        <v>2944</v>
      </c>
      <c r="M2249" s="16" t="str">
        <f>TEXT(Table1[[#This Row],[DATE]],"mmm")</f>
        <v>Aug</v>
      </c>
      <c r="N2249" s="7">
        <f t="shared" si="107"/>
        <v>2022</v>
      </c>
      <c r="O2249" s="7">
        <f>IF(COUNTIF(B$4:$B2249,B2249)=1,1,0)</f>
        <v>0</v>
      </c>
      <c r="P2249" s="8" t="s">
        <v>2919</v>
      </c>
      <c r="Q2249" s="9"/>
    </row>
    <row r="2250" spans="1:17" x14ac:dyDescent="0.25">
      <c r="A2250" s="17">
        <v>44796</v>
      </c>
      <c r="B2250" s="11" t="s">
        <v>1876</v>
      </c>
      <c r="C2250" s="11" t="s">
        <v>2924</v>
      </c>
      <c r="D2250" s="7">
        <v>2</v>
      </c>
      <c r="E2250" s="12">
        <f t="shared" si="105"/>
        <v>3500</v>
      </c>
      <c r="F2250" s="13">
        <f t="shared" si="106"/>
        <v>7000</v>
      </c>
      <c r="G2250" s="14">
        <f>Data_input!$F2250*IF(Data_input!$E2250&lt;3000,70%,60%)</f>
        <v>4200</v>
      </c>
      <c r="H2250" s="14">
        <f>Data_input!$F2250*10%</f>
        <v>700</v>
      </c>
      <c r="I2250" s="14">
        <f>Data_input!$F2250*10%</f>
        <v>700</v>
      </c>
      <c r="J2250" s="14">
        <f>SUM(Table1[[#This Row],[COGS]:[OPERATIONAL COST]])</f>
        <v>5600</v>
      </c>
      <c r="K2250" s="14">
        <f>Data_input!$F2250-Data_input!$G2250-Data_input!$H2250-Data_input!$I2250</f>
        <v>1400</v>
      </c>
      <c r="L2250" s="15" t="s">
        <v>2944</v>
      </c>
      <c r="M2250" s="16" t="str">
        <f>TEXT(Table1[[#This Row],[DATE]],"mmm")</f>
        <v>Aug</v>
      </c>
      <c r="N2250" s="7">
        <f t="shared" si="107"/>
        <v>2022</v>
      </c>
      <c r="O2250" s="7">
        <f>IF(COUNTIF(B$4:$B2250,B2250)=1,1,0)</f>
        <v>0</v>
      </c>
      <c r="P2250" s="8" t="s">
        <v>2919</v>
      </c>
      <c r="Q2250" s="9"/>
    </row>
    <row r="2251" spans="1:17" x14ac:dyDescent="0.25">
      <c r="A2251" s="17">
        <v>44796</v>
      </c>
      <c r="B2251" s="11" t="s">
        <v>1876</v>
      </c>
      <c r="C2251" s="11" t="s">
        <v>2925</v>
      </c>
      <c r="D2251" s="7">
        <v>1</v>
      </c>
      <c r="E2251" s="12">
        <f t="shared" si="105"/>
        <v>1200</v>
      </c>
      <c r="F2251" s="13">
        <f t="shared" si="106"/>
        <v>1200</v>
      </c>
      <c r="G2251" s="14">
        <f>Data_input!$F2251*IF(Data_input!$E2251&lt;3000,70%,60%)</f>
        <v>840</v>
      </c>
      <c r="H2251" s="14">
        <f>Data_input!$F2251*10%</f>
        <v>120</v>
      </c>
      <c r="I2251" s="14">
        <f>Data_input!$F2251*10%</f>
        <v>120</v>
      </c>
      <c r="J2251" s="14">
        <f>SUM(Table1[[#This Row],[COGS]:[OPERATIONAL COST]])</f>
        <v>1080</v>
      </c>
      <c r="K2251" s="14">
        <f>Data_input!$F2251-Data_input!$G2251-Data_input!$H2251-Data_input!$I2251</f>
        <v>120</v>
      </c>
      <c r="L2251" s="8" t="s">
        <v>2944</v>
      </c>
      <c r="M2251" s="16" t="str">
        <f>TEXT(Table1[[#This Row],[DATE]],"mmm")</f>
        <v>Aug</v>
      </c>
      <c r="N2251" s="7">
        <f t="shared" si="107"/>
        <v>2022</v>
      </c>
      <c r="O2251" s="7">
        <f>IF(COUNTIF(B$4:$B2251,B2251)=1,1,0)</f>
        <v>0</v>
      </c>
      <c r="P2251" s="8" t="s">
        <v>2919</v>
      </c>
      <c r="Q2251" s="9"/>
    </row>
    <row r="2252" spans="1:17" x14ac:dyDescent="0.25">
      <c r="A2252" s="17">
        <v>44796</v>
      </c>
      <c r="B2252" s="11" t="s">
        <v>1876</v>
      </c>
      <c r="C2252" s="11" t="s">
        <v>2926</v>
      </c>
      <c r="D2252" s="7">
        <v>3</v>
      </c>
      <c r="E2252" s="12">
        <f t="shared" si="105"/>
        <v>450</v>
      </c>
      <c r="F2252" s="13">
        <f t="shared" si="106"/>
        <v>1350</v>
      </c>
      <c r="G2252" s="14">
        <f>Data_input!$F2252*IF(Data_input!$E2252&lt;3000,70%,60%)</f>
        <v>944.99999999999989</v>
      </c>
      <c r="H2252" s="14">
        <f>Data_input!$F2252*10%</f>
        <v>135</v>
      </c>
      <c r="I2252" s="14">
        <f>Data_input!$F2252*10%</f>
        <v>135</v>
      </c>
      <c r="J2252" s="14">
        <f>SUM(Table1[[#This Row],[COGS]:[OPERATIONAL COST]])</f>
        <v>1215</v>
      </c>
      <c r="K2252" s="14">
        <f>Data_input!$F2252-Data_input!$G2252-Data_input!$H2252-Data_input!$I2252</f>
        <v>135.00000000000011</v>
      </c>
      <c r="L2252" s="15" t="s">
        <v>2944</v>
      </c>
      <c r="M2252" s="16" t="str">
        <f>TEXT(Table1[[#This Row],[DATE]],"mmm")</f>
        <v>Aug</v>
      </c>
      <c r="N2252" s="7">
        <f t="shared" si="107"/>
        <v>2022</v>
      </c>
      <c r="O2252" s="7">
        <f>IF(COUNTIF(B$4:$B2252,B2252)=1,1,0)</f>
        <v>0</v>
      </c>
      <c r="P2252" s="8" t="s">
        <v>2919</v>
      </c>
      <c r="Q2252" s="9"/>
    </row>
    <row r="2253" spans="1:17" x14ac:dyDescent="0.25">
      <c r="A2253" s="17">
        <v>44796</v>
      </c>
      <c r="B2253" s="11" t="s">
        <v>1876</v>
      </c>
      <c r="C2253" s="11" t="s">
        <v>2920</v>
      </c>
      <c r="D2253" s="7">
        <v>1</v>
      </c>
      <c r="E2253" s="12">
        <f t="shared" si="105"/>
        <v>1000</v>
      </c>
      <c r="F2253" s="13">
        <f t="shared" si="106"/>
        <v>1000</v>
      </c>
      <c r="G2253" s="14">
        <f>Data_input!$F2253*IF(Data_input!$E2253&lt;3000,70%,60%)</f>
        <v>700</v>
      </c>
      <c r="H2253" s="14">
        <f>Data_input!$F2253*10%</f>
        <v>100</v>
      </c>
      <c r="I2253" s="14">
        <f>Data_input!$F2253*10%</f>
        <v>100</v>
      </c>
      <c r="J2253" s="14">
        <f>SUM(Table1[[#This Row],[COGS]:[OPERATIONAL COST]])</f>
        <v>900</v>
      </c>
      <c r="K2253" s="14">
        <f>Data_input!$F2253-Data_input!$G2253-Data_input!$H2253-Data_input!$I2253</f>
        <v>100</v>
      </c>
      <c r="L2253" s="8" t="s">
        <v>2944</v>
      </c>
      <c r="M2253" s="16" t="str">
        <f>TEXT(Table1[[#This Row],[DATE]],"mmm")</f>
        <v>Aug</v>
      </c>
      <c r="N2253" s="7">
        <f t="shared" si="107"/>
        <v>2022</v>
      </c>
      <c r="O2253" s="7">
        <f>IF(COUNTIF(B$4:$B2253,B2253)=1,1,0)</f>
        <v>0</v>
      </c>
      <c r="P2253" s="8" t="s">
        <v>2919</v>
      </c>
      <c r="Q2253" s="9"/>
    </row>
    <row r="2254" spans="1:17" x14ac:dyDescent="0.25">
      <c r="A2254" s="17">
        <v>44796</v>
      </c>
      <c r="B2254" s="11" t="s">
        <v>1876</v>
      </c>
      <c r="C2254" s="11" t="s">
        <v>2930</v>
      </c>
      <c r="D2254" s="7">
        <v>1</v>
      </c>
      <c r="E2254" s="12">
        <f t="shared" si="105"/>
        <v>4000</v>
      </c>
      <c r="F2254" s="13">
        <f t="shared" si="106"/>
        <v>4000</v>
      </c>
      <c r="G2254" s="14">
        <f>Data_input!$F2254*IF(Data_input!$E2254&lt;3000,70%,60%)</f>
        <v>2400</v>
      </c>
      <c r="H2254" s="14">
        <f>Data_input!$F2254*10%</f>
        <v>400</v>
      </c>
      <c r="I2254" s="14">
        <f>Data_input!$F2254*10%</f>
        <v>400</v>
      </c>
      <c r="J2254" s="14">
        <f>SUM(Table1[[#This Row],[COGS]:[OPERATIONAL COST]])</f>
        <v>3200</v>
      </c>
      <c r="K2254" s="14">
        <f>Data_input!$F2254-Data_input!$G2254-Data_input!$H2254-Data_input!$I2254</f>
        <v>800</v>
      </c>
      <c r="L2254" s="15" t="s">
        <v>2944</v>
      </c>
      <c r="M2254" s="16" t="str">
        <f>TEXT(Table1[[#This Row],[DATE]],"mmm")</f>
        <v>Aug</v>
      </c>
      <c r="N2254" s="7">
        <f t="shared" si="107"/>
        <v>2022</v>
      </c>
      <c r="O2254" s="7">
        <f>IF(COUNTIF(B$4:$B2254,B2254)=1,1,0)</f>
        <v>0</v>
      </c>
      <c r="P2254" s="8" t="s">
        <v>2919</v>
      </c>
      <c r="Q2254" s="9"/>
    </row>
    <row r="2255" spans="1:17" x14ac:dyDescent="0.25">
      <c r="A2255" s="17">
        <v>44797</v>
      </c>
      <c r="B2255" s="11" t="s">
        <v>1877</v>
      </c>
      <c r="C2255" s="11" t="s">
        <v>2923</v>
      </c>
      <c r="D2255" s="7">
        <v>4</v>
      </c>
      <c r="E2255" s="12">
        <f t="shared" si="105"/>
        <v>2500</v>
      </c>
      <c r="F2255" s="13">
        <f t="shared" si="106"/>
        <v>10000</v>
      </c>
      <c r="G2255" s="14">
        <f>Data_input!$F2255*IF(Data_input!$E2255&lt;3000,70%,60%)</f>
        <v>7000</v>
      </c>
      <c r="H2255" s="14">
        <f>Data_input!$F2255*10%</f>
        <v>1000</v>
      </c>
      <c r="I2255" s="14">
        <f>Data_input!$F2255*10%</f>
        <v>1000</v>
      </c>
      <c r="J2255" s="14">
        <f>SUM(Table1[[#This Row],[COGS]:[OPERATIONAL COST]])</f>
        <v>9000</v>
      </c>
      <c r="K2255" s="14">
        <f>Data_input!$F2255-Data_input!$G2255-Data_input!$H2255-Data_input!$I2255</f>
        <v>1000</v>
      </c>
      <c r="L2255" s="8" t="s">
        <v>2944</v>
      </c>
      <c r="M2255" s="16" t="str">
        <f>TEXT(Table1[[#This Row],[DATE]],"mmm")</f>
        <v>Aug</v>
      </c>
      <c r="N2255" s="7">
        <f t="shared" si="107"/>
        <v>2022</v>
      </c>
      <c r="O2255" s="7">
        <f>IF(COUNTIF(B$4:$B2255,B2255)=1,1,0)</f>
        <v>1</v>
      </c>
      <c r="P2255" s="8" t="s">
        <v>2918</v>
      </c>
      <c r="Q2255" s="9"/>
    </row>
    <row r="2256" spans="1:17" x14ac:dyDescent="0.25">
      <c r="A2256" s="17">
        <v>44797</v>
      </c>
      <c r="B2256" s="11" t="s">
        <v>1878</v>
      </c>
      <c r="C2256" s="11" t="s">
        <v>2924</v>
      </c>
      <c r="D2256" s="7">
        <v>3</v>
      </c>
      <c r="E2256" s="12">
        <f t="shared" si="105"/>
        <v>3500</v>
      </c>
      <c r="F2256" s="13">
        <f t="shared" si="106"/>
        <v>10500</v>
      </c>
      <c r="G2256" s="14">
        <f>Data_input!$F2256*IF(Data_input!$E2256&lt;3000,70%,60%)</f>
        <v>6300</v>
      </c>
      <c r="H2256" s="14">
        <f>Data_input!$F2256*10%</f>
        <v>1050</v>
      </c>
      <c r="I2256" s="14">
        <f>Data_input!$F2256*10%</f>
        <v>1050</v>
      </c>
      <c r="J2256" s="14">
        <f>SUM(Table1[[#This Row],[COGS]:[OPERATIONAL COST]])</f>
        <v>8400</v>
      </c>
      <c r="K2256" s="14">
        <f>Data_input!$F2256-Data_input!$G2256-Data_input!$H2256-Data_input!$I2256</f>
        <v>2100</v>
      </c>
      <c r="L2256" s="15" t="s">
        <v>2945</v>
      </c>
      <c r="M2256" s="16" t="str">
        <f>TEXT(Table1[[#This Row],[DATE]],"mmm")</f>
        <v>Aug</v>
      </c>
      <c r="N2256" s="7">
        <f t="shared" si="107"/>
        <v>2022</v>
      </c>
      <c r="O2256" s="7">
        <f>IF(COUNTIF(B$4:$B2256,B2256)=1,1,0)</f>
        <v>1</v>
      </c>
      <c r="P2256" s="8" t="s">
        <v>2919</v>
      </c>
      <c r="Q2256" s="9"/>
    </row>
    <row r="2257" spans="1:17" x14ac:dyDescent="0.25">
      <c r="A2257" s="17">
        <v>44797</v>
      </c>
      <c r="B2257" s="11" t="s">
        <v>1879</v>
      </c>
      <c r="C2257" s="11" t="s">
        <v>2928</v>
      </c>
      <c r="D2257" s="7">
        <v>1</v>
      </c>
      <c r="E2257" s="12">
        <f t="shared" si="105"/>
        <v>1000</v>
      </c>
      <c r="F2257" s="13">
        <f t="shared" si="106"/>
        <v>1000</v>
      </c>
      <c r="G2257" s="14">
        <f>Data_input!$F2257*IF(Data_input!$E2257&lt;3000,70%,60%)</f>
        <v>700</v>
      </c>
      <c r="H2257" s="14">
        <f>Data_input!$F2257*10%</f>
        <v>100</v>
      </c>
      <c r="I2257" s="14">
        <f>Data_input!$F2257*10%</f>
        <v>100</v>
      </c>
      <c r="J2257" s="14">
        <f>SUM(Table1[[#This Row],[COGS]:[OPERATIONAL COST]])</f>
        <v>900</v>
      </c>
      <c r="K2257" s="14">
        <f>Data_input!$F2257-Data_input!$G2257-Data_input!$H2257-Data_input!$I2257</f>
        <v>100</v>
      </c>
      <c r="L2257" s="8" t="s">
        <v>2943</v>
      </c>
      <c r="M2257" s="16" t="str">
        <f>TEXT(Table1[[#This Row],[DATE]],"mmm")</f>
        <v>Aug</v>
      </c>
      <c r="N2257" s="7">
        <f t="shared" si="107"/>
        <v>2022</v>
      </c>
      <c r="O2257" s="7">
        <f>IF(COUNTIF(B$4:$B2257,B2257)=1,1,0)</f>
        <v>1</v>
      </c>
      <c r="P2257" s="8" t="s">
        <v>2919</v>
      </c>
      <c r="Q2257" s="9"/>
    </row>
    <row r="2258" spans="1:17" x14ac:dyDescent="0.25">
      <c r="A2258" s="17">
        <v>44797</v>
      </c>
      <c r="B2258" s="11" t="s">
        <v>1880</v>
      </c>
      <c r="C2258" s="11" t="s">
        <v>2926</v>
      </c>
      <c r="D2258" s="7">
        <v>20</v>
      </c>
      <c r="E2258" s="12">
        <f t="shared" si="105"/>
        <v>450</v>
      </c>
      <c r="F2258" s="13">
        <f t="shared" si="106"/>
        <v>9000</v>
      </c>
      <c r="G2258" s="14">
        <f>Data_input!$F2258*IF(Data_input!$E2258&lt;3000,70%,60%)</f>
        <v>6300</v>
      </c>
      <c r="H2258" s="14">
        <f>Data_input!$F2258*10%</f>
        <v>900</v>
      </c>
      <c r="I2258" s="14">
        <f>Data_input!$F2258*10%</f>
        <v>900</v>
      </c>
      <c r="J2258" s="14">
        <f>SUM(Table1[[#This Row],[COGS]:[OPERATIONAL COST]])</f>
        <v>8100</v>
      </c>
      <c r="K2258" s="14">
        <f>Data_input!$F2258-Data_input!$G2258-Data_input!$H2258-Data_input!$I2258</f>
        <v>900</v>
      </c>
      <c r="L2258" s="15" t="s">
        <v>2948</v>
      </c>
      <c r="M2258" s="16" t="str">
        <f>TEXT(Table1[[#This Row],[DATE]],"mmm")</f>
        <v>Aug</v>
      </c>
      <c r="N2258" s="7">
        <f t="shared" si="107"/>
        <v>2022</v>
      </c>
      <c r="O2258" s="7">
        <f>IF(COUNTIF(B$4:$B2258,B2258)=1,1,0)</f>
        <v>1</v>
      </c>
      <c r="P2258" s="8" t="s">
        <v>2919</v>
      </c>
      <c r="Q2258" s="9"/>
    </row>
    <row r="2259" spans="1:17" x14ac:dyDescent="0.25">
      <c r="A2259" s="17">
        <v>44797</v>
      </c>
      <c r="B2259" s="11" t="s">
        <v>1881</v>
      </c>
      <c r="C2259" s="11" t="s">
        <v>2927</v>
      </c>
      <c r="D2259" s="7">
        <v>4</v>
      </c>
      <c r="E2259" s="12">
        <f t="shared" si="105"/>
        <v>500</v>
      </c>
      <c r="F2259" s="13">
        <f t="shared" si="106"/>
        <v>2000</v>
      </c>
      <c r="G2259" s="14">
        <f>Data_input!$F2259*IF(Data_input!$E2259&lt;3000,70%,60%)</f>
        <v>1400</v>
      </c>
      <c r="H2259" s="14">
        <f>Data_input!$F2259*10%</f>
        <v>200</v>
      </c>
      <c r="I2259" s="14">
        <f>Data_input!$F2259*10%</f>
        <v>200</v>
      </c>
      <c r="J2259" s="14">
        <f>SUM(Table1[[#This Row],[COGS]:[OPERATIONAL COST]])</f>
        <v>1800</v>
      </c>
      <c r="K2259" s="14">
        <f>Data_input!$F2259-Data_input!$G2259-Data_input!$H2259-Data_input!$I2259</f>
        <v>200</v>
      </c>
      <c r="L2259" s="8" t="s">
        <v>2944</v>
      </c>
      <c r="M2259" s="16" t="str">
        <f>TEXT(Table1[[#This Row],[DATE]],"mmm")</f>
        <v>Aug</v>
      </c>
      <c r="N2259" s="7">
        <f t="shared" si="107"/>
        <v>2022</v>
      </c>
      <c r="O2259" s="7">
        <f>IF(COUNTIF(B$4:$B2259,B2259)=1,1,0)</f>
        <v>1</v>
      </c>
      <c r="P2259" s="8" t="s">
        <v>2919</v>
      </c>
      <c r="Q2259" s="9"/>
    </row>
    <row r="2260" spans="1:17" x14ac:dyDescent="0.25">
      <c r="A2260" s="17">
        <v>44797</v>
      </c>
      <c r="B2260" s="11" t="s">
        <v>1882</v>
      </c>
      <c r="C2260" s="11" t="s">
        <v>2927</v>
      </c>
      <c r="D2260" s="7">
        <v>5</v>
      </c>
      <c r="E2260" s="12">
        <f t="shared" si="105"/>
        <v>500</v>
      </c>
      <c r="F2260" s="13">
        <f t="shared" si="106"/>
        <v>2500</v>
      </c>
      <c r="G2260" s="14">
        <f>Data_input!$F2260*IF(Data_input!$E2260&lt;3000,70%,60%)</f>
        <v>1750</v>
      </c>
      <c r="H2260" s="14">
        <f>Data_input!$F2260*10%</f>
        <v>250</v>
      </c>
      <c r="I2260" s="14">
        <f>Data_input!$F2260*10%</f>
        <v>250</v>
      </c>
      <c r="J2260" s="14">
        <f>SUM(Table1[[#This Row],[COGS]:[OPERATIONAL COST]])</f>
        <v>2250</v>
      </c>
      <c r="K2260" s="14">
        <f>Data_input!$F2260-Data_input!$G2260-Data_input!$H2260-Data_input!$I2260</f>
        <v>250</v>
      </c>
      <c r="L2260" s="15" t="s">
        <v>2945</v>
      </c>
      <c r="M2260" s="16" t="str">
        <f>TEXT(Table1[[#This Row],[DATE]],"mmm")</f>
        <v>Aug</v>
      </c>
      <c r="N2260" s="7">
        <f t="shared" si="107"/>
        <v>2022</v>
      </c>
      <c r="O2260" s="7">
        <f>IF(COUNTIF(B$4:$B2260,B2260)=1,1,0)</f>
        <v>1</v>
      </c>
      <c r="P2260" s="8" t="s">
        <v>2919</v>
      </c>
      <c r="Q2260" s="9"/>
    </row>
    <row r="2261" spans="1:17" x14ac:dyDescent="0.25">
      <c r="A2261" s="17">
        <v>44797</v>
      </c>
      <c r="B2261" s="11" t="s">
        <v>1883</v>
      </c>
      <c r="C2261" s="11" t="s">
        <v>2920</v>
      </c>
      <c r="D2261" s="7">
        <v>8</v>
      </c>
      <c r="E2261" s="12">
        <f t="shared" si="105"/>
        <v>1000</v>
      </c>
      <c r="F2261" s="13">
        <f t="shared" si="106"/>
        <v>8000</v>
      </c>
      <c r="G2261" s="14">
        <f>Data_input!$F2261*IF(Data_input!$E2261&lt;3000,70%,60%)</f>
        <v>5600</v>
      </c>
      <c r="H2261" s="14">
        <f>Data_input!$F2261*10%</f>
        <v>800</v>
      </c>
      <c r="I2261" s="14">
        <f>Data_input!$F2261*10%</f>
        <v>800</v>
      </c>
      <c r="J2261" s="14">
        <f>SUM(Table1[[#This Row],[COGS]:[OPERATIONAL COST]])</f>
        <v>7200</v>
      </c>
      <c r="K2261" s="14">
        <f>Data_input!$F2261-Data_input!$G2261-Data_input!$H2261-Data_input!$I2261</f>
        <v>800</v>
      </c>
      <c r="L2261" s="8" t="s">
        <v>2943</v>
      </c>
      <c r="M2261" s="16" t="str">
        <f>TEXT(Table1[[#This Row],[DATE]],"mmm")</f>
        <v>Aug</v>
      </c>
      <c r="N2261" s="7">
        <f t="shared" si="107"/>
        <v>2022</v>
      </c>
      <c r="O2261" s="7">
        <f>IF(COUNTIF(B$4:$B2261,B2261)=1,1,0)</f>
        <v>1</v>
      </c>
      <c r="P2261" s="8" t="s">
        <v>2919</v>
      </c>
      <c r="Q2261" s="9"/>
    </row>
    <row r="2262" spans="1:17" x14ac:dyDescent="0.25">
      <c r="A2262" s="17">
        <v>44797</v>
      </c>
      <c r="B2262" s="11" t="s">
        <v>1884</v>
      </c>
      <c r="C2262" s="11" t="s">
        <v>2924</v>
      </c>
      <c r="D2262" s="7">
        <v>2</v>
      </c>
      <c r="E2262" s="12">
        <f t="shared" si="105"/>
        <v>3500</v>
      </c>
      <c r="F2262" s="13">
        <f t="shared" si="106"/>
        <v>7000</v>
      </c>
      <c r="G2262" s="14">
        <f>Data_input!$F2262*IF(Data_input!$E2262&lt;3000,70%,60%)</f>
        <v>4200</v>
      </c>
      <c r="H2262" s="14">
        <f>Data_input!$F2262*10%</f>
        <v>700</v>
      </c>
      <c r="I2262" s="14">
        <f>Data_input!$F2262*10%</f>
        <v>700</v>
      </c>
      <c r="J2262" s="14">
        <f>SUM(Table1[[#This Row],[COGS]:[OPERATIONAL COST]])</f>
        <v>5600</v>
      </c>
      <c r="K2262" s="14">
        <f>Data_input!$F2262-Data_input!$G2262-Data_input!$H2262-Data_input!$I2262</f>
        <v>1400</v>
      </c>
      <c r="L2262" s="15" t="s">
        <v>2948</v>
      </c>
      <c r="M2262" s="16" t="str">
        <f>TEXT(Table1[[#This Row],[DATE]],"mmm")</f>
        <v>Aug</v>
      </c>
      <c r="N2262" s="7">
        <f t="shared" si="107"/>
        <v>2022</v>
      </c>
      <c r="O2262" s="7">
        <f>IF(COUNTIF(B$4:$B2262,B2262)=1,1,0)</f>
        <v>1</v>
      </c>
      <c r="P2262" s="8" t="s">
        <v>2919</v>
      </c>
      <c r="Q2262" s="9"/>
    </row>
    <row r="2263" spans="1:17" x14ac:dyDescent="0.25">
      <c r="A2263" s="17">
        <v>44798</v>
      </c>
      <c r="B2263" s="11" t="s">
        <v>1885</v>
      </c>
      <c r="C2263" s="11" t="s">
        <v>2923</v>
      </c>
      <c r="D2263" s="7">
        <v>1</v>
      </c>
      <c r="E2263" s="12">
        <f t="shared" si="105"/>
        <v>2500</v>
      </c>
      <c r="F2263" s="13">
        <f t="shared" si="106"/>
        <v>2500</v>
      </c>
      <c r="G2263" s="14">
        <f>Data_input!$F2263*IF(Data_input!$E2263&lt;3000,70%,60%)</f>
        <v>1750</v>
      </c>
      <c r="H2263" s="14">
        <f>Data_input!$F2263*10%</f>
        <v>250</v>
      </c>
      <c r="I2263" s="14">
        <f>Data_input!$F2263*10%</f>
        <v>250</v>
      </c>
      <c r="J2263" s="14">
        <f>SUM(Table1[[#This Row],[COGS]:[OPERATIONAL COST]])</f>
        <v>2250</v>
      </c>
      <c r="K2263" s="14">
        <f>Data_input!$F2263-Data_input!$G2263-Data_input!$H2263-Data_input!$I2263</f>
        <v>250</v>
      </c>
      <c r="L2263" s="8" t="s">
        <v>2944</v>
      </c>
      <c r="M2263" s="16" t="str">
        <f>TEXT(Table1[[#This Row],[DATE]],"mmm")</f>
        <v>Aug</v>
      </c>
      <c r="N2263" s="7">
        <f t="shared" si="107"/>
        <v>2022</v>
      </c>
      <c r="O2263" s="7">
        <f>IF(COUNTIF(B$4:$B2263,B2263)=1,1,0)</f>
        <v>1</v>
      </c>
      <c r="P2263" s="8" t="s">
        <v>2919</v>
      </c>
      <c r="Q2263" s="9"/>
    </row>
    <row r="2264" spans="1:17" x14ac:dyDescent="0.25">
      <c r="A2264" s="17">
        <v>44798</v>
      </c>
      <c r="B2264" s="11" t="s">
        <v>1886</v>
      </c>
      <c r="C2264" s="11" t="s">
        <v>2929</v>
      </c>
      <c r="D2264" s="7">
        <v>7</v>
      </c>
      <c r="E2264" s="12">
        <f t="shared" si="105"/>
        <v>3200</v>
      </c>
      <c r="F2264" s="13">
        <f t="shared" si="106"/>
        <v>22400</v>
      </c>
      <c r="G2264" s="14">
        <f>Data_input!$F2264*IF(Data_input!$E2264&lt;3000,70%,60%)</f>
        <v>13440</v>
      </c>
      <c r="H2264" s="14">
        <f>Data_input!$F2264*10%</f>
        <v>2240</v>
      </c>
      <c r="I2264" s="14">
        <f>Data_input!$F2264*10%</f>
        <v>2240</v>
      </c>
      <c r="J2264" s="14">
        <f>SUM(Table1[[#This Row],[COGS]:[OPERATIONAL COST]])</f>
        <v>17920</v>
      </c>
      <c r="K2264" s="14">
        <f>Data_input!$F2264-Data_input!$G2264-Data_input!$H2264-Data_input!$I2264</f>
        <v>4480</v>
      </c>
      <c r="L2264" s="15" t="s">
        <v>2946</v>
      </c>
      <c r="M2264" s="16" t="str">
        <f>TEXT(Table1[[#This Row],[DATE]],"mmm")</f>
        <v>Aug</v>
      </c>
      <c r="N2264" s="7">
        <f t="shared" si="107"/>
        <v>2022</v>
      </c>
      <c r="O2264" s="7">
        <f>IF(COUNTIF(B$4:$B2264,B2264)=1,1,0)</f>
        <v>1</v>
      </c>
      <c r="P2264" s="8" t="s">
        <v>2918</v>
      </c>
      <c r="Q2264" s="9"/>
    </row>
    <row r="2265" spans="1:17" x14ac:dyDescent="0.25">
      <c r="A2265" s="17">
        <v>44798</v>
      </c>
      <c r="B2265" s="11" t="s">
        <v>1887</v>
      </c>
      <c r="C2265" s="11" t="s">
        <v>2929</v>
      </c>
      <c r="D2265" s="7">
        <v>8</v>
      </c>
      <c r="E2265" s="12">
        <f t="shared" si="105"/>
        <v>3200</v>
      </c>
      <c r="F2265" s="13">
        <f t="shared" si="106"/>
        <v>25600</v>
      </c>
      <c r="G2265" s="14">
        <f>Data_input!$F2265*IF(Data_input!$E2265&lt;3000,70%,60%)</f>
        <v>15360</v>
      </c>
      <c r="H2265" s="14">
        <f>Data_input!$F2265*10%</f>
        <v>2560</v>
      </c>
      <c r="I2265" s="14">
        <f>Data_input!$F2265*10%</f>
        <v>2560</v>
      </c>
      <c r="J2265" s="14">
        <f>SUM(Table1[[#This Row],[COGS]:[OPERATIONAL COST]])</f>
        <v>20480</v>
      </c>
      <c r="K2265" s="14">
        <f>Data_input!$F2265-Data_input!$G2265-Data_input!$H2265-Data_input!$I2265</f>
        <v>5120</v>
      </c>
      <c r="L2265" s="8" t="s">
        <v>2947</v>
      </c>
      <c r="M2265" s="16" t="str">
        <f>TEXT(Table1[[#This Row],[DATE]],"mmm")</f>
        <v>Aug</v>
      </c>
      <c r="N2265" s="7">
        <f t="shared" si="107"/>
        <v>2022</v>
      </c>
      <c r="O2265" s="7">
        <f>IF(COUNTIF(B$4:$B2265,B2265)=1,1,0)</f>
        <v>1</v>
      </c>
      <c r="P2265" s="8" t="s">
        <v>2919</v>
      </c>
      <c r="Q2265" s="9"/>
    </row>
    <row r="2266" spans="1:17" x14ac:dyDescent="0.25">
      <c r="A2266" s="17">
        <v>44798</v>
      </c>
      <c r="B2266" s="11" t="s">
        <v>1888</v>
      </c>
      <c r="C2266" s="11" t="s">
        <v>2924</v>
      </c>
      <c r="D2266" s="7">
        <v>1</v>
      </c>
      <c r="E2266" s="12">
        <f t="shared" si="105"/>
        <v>3500</v>
      </c>
      <c r="F2266" s="13">
        <f t="shared" si="106"/>
        <v>3500</v>
      </c>
      <c r="G2266" s="14">
        <f>Data_input!$F2266*IF(Data_input!$E2266&lt;3000,70%,60%)</f>
        <v>2100</v>
      </c>
      <c r="H2266" s="14">
        <f>Data_input!$F2266*10%</f>
        <v>350</v>
      </c>
      <c r="I2266" s="14">
        <f>Data_input!$F2266*10%</f>
        <v>350</v>
      </c>
      <c r="J2266" s="14">
        <f>SUM(Table1[[#This Row],[COGS]:[OPERATIONAL COST]])</f>
        <v>2800</v>
      </c>
      <c r="K2266" s="14">
        <f>Data_input!$F2266-Data_input!$G2266-Data_input!$H2266-Data_input!$I2266</f>
        <v>700</v>
      </c>
      <c r="L2266" s="15" t="s">
        <v>2945</v>
      </c>
      <c r="M2266" s="16" t="str">
        <f>TEXT(Table1[[#This Row],[DATE]],"mmm")</f>
        <v>Aug</v>
      </c>
      <c r="N2266" s="7">
        <f t="shared" si="107"/>
        <v>2022</v>
      </c>
      <c r="O2266" s="7">
        <f>IF(COUNTIF(B$4:$B2266,B2266)=1,1,0)</f>
        <v>1</v>
      </c>
      <c r="P2266" s="8" t="s">
        <v>2919</v>
      </c>
      <c r="Q2266" s="9"/>
    </row>
    <row r="2267" spans="1:17" x14ac:dyDescent="0.25">
      <c r="A2267" s="17">
        <v>44798</v>
      </c>
      <c r="B2267" s="11" t="s">
        <v>1889</v>
      </c>
      <c r="C2267" s="11" t="s">
        <v>2927</v>
      </c>
      <c r="D2267" s="7">
        <v>2</v>
      </c>
      <c r="E2267" s="12">
        <f t="shared" si="105"/>
        <v>500</v>
      </c>
      <c r="F2267" s="13">
        <f t="shared" si="106"/>
        <v>1000</v>
      </c>
      <c r="G2267" s="14">
        <f>Data_input!$F2267*IF(Data_input!$E2267&lt;3000,70%,60%)</f>
        <v>700</v>
      </c>
      <c r="H2267" s="14">
        <f>Data_input!$F2267*10%</f>
        <v>100</v>
      </c>
      <c r="I2267" s="14">
        <f>Data_input!$F2267*10%</f>
        <v>100</v>
      </c>
      <c r="J2267" s="14">
        <f>SUM(Table1[[#This Row],[COGS]:[OPERATIONAL COST]])</f>
        <v>900</v>
      </c>
      <c r="K2267" s="14">
        <f>Data_input!$F2267-Data_input!$G2267-Data_input!$H2267-Data_input!$I2267</f>
        <v>100</v>
      </c>
      <c r="L2267" s="8" t="s">
        <v>2943</v>
      </c>
      <c r="M2267" s="16" t="str">
        <f>TEXT(Table1[[#This Row],[DATE]],"mmm")</f>
        <v>Aug</v>
      </c>
      <c r="N2267" s="7">
        <f t="shared" si="107"/>
        <v>2022</v>
      </c>
      <c r="O2267" s="7">
        <f>IF(COUNTIF(B$4:$B2267,B2267)=1,1,0)</f>
        <v>1</v>
      </c>
      <c r="P2267" s="8" t="s">
        <v>2919</v>
      </c>
      <c r="Q2267" s="9"/>
    </row>
    <row r="2268" spans="1:17" x14ac:dyDescent="0.25">
      <c r="A2268" s="17">
        <v>44798</v>
      </c>
      <c r="B2268" s="11" t="s">
        <v>1890</v>
      </c>
      <c r="C2268" s="11" t="s">
        <v>2923</v>
      </c>
      <c r="D2268" s="7">
        <v>4</v>
      </c>
      <c r="E2268" s="12">
        <f t="shared" si="105"/>
        <v>2500</v>
      </c>
      <c r="F2268" s="13">
        <f t="shared" si="106"/>
        <v>10000</v>
      </c>
      <c r="G2268" s="14">
        <f>Data_input!$F2268*IF(Data_input!$E2268&lt;3000,70%,60%)</f>
        <v>7000</v>
      </c>
      <c r="H2268" s="14">
        <f>Data_input!$F2268*10%</f>
        <v>1000</v>
      </c>
      <c r="I2268" s="14">
        <f>Data_input!$F2268*10%</f>
        <v>1000</v>
      </c>
      <c r="J2268" s="14">
        <f>SUM(Table1[[#This Row],[COGS]:[OPERATIONAL COST]])</f>
        <v>9000</v>
      </c>
      <c r="K2268" s="14">
        <f>Data_input!$F2268-Data_input!$G2268-Data_input!$H2268-Data_input!$I2268</f>
        <v>1000</v>
      </c>
      <c r="L2268" s="15" t="s">
        <v>2948</v>
      </c>
      <c r="M2268" s="16" t="str">
        <f>TEXT(Table1[[#This Row],[DATE]],"mmm")</f>
        <v>Aug</v>
      </c>
      <c r="N2268" s="7">
        <f t="shared" si="107"/>
        <v>2022</v>
      </c>
      <c r="O2268" s="7">
        <f>IF(COUNTIF(B$4:$B2268,B2268)=1,1,0)</f>
        <v>1</v>
      </c>
      <c r="P2268" s="8" t="s">
        <v>2919</v>
      </c>
      <c r="Q2268" s="9"/>
    </row>
    <row r="2269" spans="1:17" x14ac:dyDescent="0.25">
      <c r="A2269" s="17">
        <v>44798</v>
      </c>
      <c r="B2269" s="11" t="s">
        <v>1891</v>
      </c>
      <c r="C2269" s="11" t="s">
        <v>2925</v>
      </c>
      <c r="D2269" s="7">
        <v>6</v>
      </c>
      <c r="E2269" s="12">
        <f t="shared" si="105"/>
        <v>1200</v>
      </c>
      <c r="F2269" s="13">
        <f t="shared" si="106"/>
        <v>7200</v>
      </c>
      <c r="G2269" s="14">
        <f>Data_input!$F2269*IF(Data_input!$E2269&lt;3000,70%,60%)</f>
        <v>5040</v>
      </c>
      <c r="H2269" s="14">
        <f>Data_input!$F2269*10%</f>
        <v>720</v>
      </c>
      <c r="I2269" s="14">
        <f>Data_input!$F2269*10%</f>
        <v>720</v>
      </c>
      <c r="J2269" s="14">
        <f>SUM(Table1[[#This Row],[COGS]:[OPERATIONAL COST]])</f>
        <v>6480</v>
      </c>
      <c r="K2269" s="14">
        <f>Data_input!$F2269-Data_input!$G2269-Data_input!$H2269-Data_input!$I2269</f>
        <v>720</v>
      </c>
      <c r="L2269" s="8" t="s">
        <v>2944</v>
      </c>
      <c r="M2269" s="16" t="str">
        <f>TEXT(Table1[[#This Row],[DATE]],"mmm")</f>
        <v>Aug</v>
      </c>
      <c r="N2269" s="7">
        <f t="shared" si="107"/>
        <v>2022</v>
      </c>
      <c r="O2269" s="7">
        <f>IF(COUNTIF(B$4:$B2269,B2269)=1,1,0)</f>
        <v>1</v>
      </c>
      <c r="P2269" s="8" t="s">
        <v>2919</v>
      </c>
      <c r="Q2269" s="9"/>
    </row>
    <row r="2270" spans="1:17" x14ac:dyDescent="0.25">
      <c r="A2270" s="17">
        <v>44798</v>
      </c>
      <c r="B2270" s="11" t="s">
        <v>1892</v>
      </c>
      <c r="C2270" s="11" t="s">
        <v>2920</v>
      </c>
      <c r="D2270" s="7">
        <v>7</v>
      </c>
      <c r="E2270" s="12">
        <f t="shared" si="105"/>
        <v>1000</v>
      </c>
      <c r="F2270" s="13">
        <f t="shared" si="106"/>
        <v>7000</v>
      </c>
      <c r="G2270" s="14">
        <f>Data_input!$F2270*IF(Data_input!$E2270&lt;3000,70%,60%)</f>
        <v>4900</v>
      </c>
      <c r="H2270" s="14">
        <f>Data_input!$F2270*10%</f>
        <v>700</v>
      </c>
      <c r="I2270" s="14">
        <f>Data_input!$F2270*10%</f>
        <v>700</v>
      </c>
      <c r="J2270" s="14">
        <f>SUM(Table1[[#This Row],[COGS]:[OPERATIONAL COST]])</f>
        <v>6300</v>
      </c>
      <c r="K2270" s="14">
        <f>Data_input!$F2270-Data_input!$G2270-Data_input!$H2270-Data_input!$I2270</f>
        <v>700</v>
      </c>
      <c r="L2270" s="15" t="s">
        <v>2945</v>
      </c>
      <c r="M2270" s="16" t="str">
        <f>TEXT(Table1[[#This Row],[DATE]],"mmm")</f>
        <v>Aug</v>
      </c>
      <c r="N2270" s="7">
        <f t="shared" si="107"/>
        <v>2022</v>
      </c>
      <c r="O2270" s="7">
        <f>IF(COUNTIF(B$4:$B2270,B2270)=1,1,0)</f>
        <v>1</v>
      </c>
      <c r="P2270" s="8" t="s">
        <v>2919</v>
      </c>
      <c r="Q2270" s="9"/>
    </row>
    <row r="2271" spans="1:17" x14ac:dyDescent="0.25">
      <c r="A2271" s="17">
        <v>44798</v>
      </c>
      <c r="B2271" s="11" t="s">
        <v>1892</v>
      </c>
      <c r="C2271" s="11" t="s">
        <v>2930</v>
      </c>
      <c r="D2271" s="7">
        <v>1</v>
      </c>
      <c r="E2271" s="12">
        <f t="shared" si="105"/>
        <v>4000</v>
      </c>
      <c r="F2271" s="13">
        <f t="shared" si="106"/>
        <v>4000</v>
      </c>
      <c r="G2271" s="14">
        <f>Data_input!$F2271*IF(Data_input!$E2271&lt;3000,70%,60%)</f>
        <v>2400</v>
      </c>
      <c r="H2271" s="14">
        <f>Data_input!$F2271*10%</f>
        <v>400</v>
      </c>
      <c r="I2271" s="14">
        <f>Data_input!$F2271*10%</f>
        <v>400</v>
      </c>
      <c r="J2271" s="14">
        <f>SUM(Table1[[#This Row],[COGS]:[OPERATIONAL COST]])</f>
        <v>3200</v>
      </c>
      <c r="K2271" s="14">
        <f>Data_input!$F2271-Data_input!$G2271-Data_input!$H2271-Data_input!$I2271</f>
        <v>800</v>
      </c>
      <c r="L2271" s="8" t="s">
        <v>2945</v>
      </c>
      <c r="M2271" s="16" t="str">
        <f>TEXT(Table1[[#This Row],[DATE]],"mmm")</f>
        <v>Aug</v>
      </c>
      <c r="N2271" s="7">
        <f t="shared" si="107"/>
        <v>2022</v>
      </c>
      <c r="O2271" s="7">
        <f>IF(COUNTIF(B$4:$B2271,B2271)=1,1,0)</f>
        <v>0</v>
      </c>
      <c r="P2271" s="8" t="s">
        <v>2919</v>
      </c>
      <c r="Q2271" s="9"/>
    </row>
    <row r="2272" spans="1:17" x14ac:dyDescent="0.25">
      <c r="A2272" s="17">
        <v>44798</v>
      </c>
      <c r="B2272" s="11" t="s">
        <v>1892</v>
      </c>
      <c r="C2272" s="11" t="s">
        <v>2920</v>
      </c>
      <c r="D2272" s="7">
        <v>1</v>
      </c>
      <c r="E2272" s="12">
        <f t="shared" si="105"/>
        <v>1000</v>
      </c>
      <c r="F2272" s="13">
        <f t="shared" si="106"/>
        <v>1000</v>
      </c>
      <c r="G2272" s="14">
        <f>Data_input!$F2272*IF(Data_input!$E2272&lt;3000,70%,60%)</f>
        <v>700</v>
      </c>
      <c r="H2272" s="14">
        <f>Data_input!$F2272*10%</f>
        <v>100</v>
      </c>
      <c r="I2272" s="14">
        <f>Data_input!$F2272*10%</f>
        <v>100</v>
      </c>
      <c r="J2272" s="14">
        <f>SUM(Table1[[#This Row],[COGS]:[OPERATIONAL COST]])</f>
        <v>900</v>
      </c>
      <c r="K2272" s="14">
        <f>Data_input!$F2272-Data_input!$G2272-Data_input!$H2272-Data_input!$I2272</f>
        <v>100</v>
      </c>
      <c r="L2272" s="15" t="s">
        <v>2945</v>
      </c>
      <c r="M2272" s="16" t="str">
        <f>TEXT(Table1[[#This Row],[DATE]],"mmm")</f>
        <v>Aug</v>
      </c>
      <c r="N2272" s="7">
        <f t="shared" si="107"/>
        <v>2022</v>
      </c>
      <c r="O2272" s="7">
        <f>IF(COUNTIF(B$4:$B2272,B2272)=1,1,0)</f>
        <v>0</v>
      </c>
      <c r="P2272" s="8" t="s">
        <v>2919</v>
      </c>
      <c r="Q2272" s="9"/>
    </row>
    <row r="2273" spans="1:17" x14ac:dyDescent="0.25">
      <c r="A2273" s="17">
        <v>44799</v>
      </c>
      <c r="B2273" s="11" t="s">
        <v>1893</v>
      </c>
      <c r="C2273" s="11" t="s">
        <v>2923</v>
      </c>
      <c r="D2273" s="7">
        <v>2</v>
      </c>
      <c r="E2273" s="12">
        <f t="shared" si="105"/>
        <v>2500</v>
      </c>
      <c r="F2273" s="13">
        <f t="shared" si="106"/>
        <v>5000</v>
      </c>
      <c r="G2273" s="14">
        <f>Data_input!$F2273*IF(Data_input!$E2273&lt;3000,70%,60%)</f>
        <v>3500</v>
      </c>
      <c r="H2273" s="14">
        <f>Data_input!$F2273*10%</f>
        <v>500</v>
      </c>
      <c r="I2273" s="14">
        <f>Data_input!$F2273*10%</f>
        <v>500</v>
      </c>
      <c r="J2273" s="14">
        <f>SUM(Table1[[#This Row],[COGS]:[OPERATIONAL COST]])</f>
        <v>4500</v>
      </c>
      <c r="K2273" s="14">
        <f>Data_input!$F2273-Data_input!$G2273-Data_input!$H2273-Data_input!$I2273</f>
        <v>500</v>
      </c>
      <c r="L2273" s="8" t="s">
        <v>2947</v>
      </c>
      <c r="M2273" s="16" t="str">
        <f>TEXT(Table1[[#This Row],[DATE]],"mmm")</f>
        <v>Aug</v>
      </c>
      <c r="N2273" s="7">
        <f t="shared" si="107"/>
        <v>2022</v>
      </c>
      <c r="O2273" s="7">
        <f>IF(COUNTIF(B$4:$B2273,B2273)=1,1,0)</f>
        <v>1</v>
      </c>
      <c r="P2273" s="8" t="s">
        <v>2919</v>
      </c>
      <c r="Q2273" s="9"/>
    </row>
    <row r="2274" spans="1:17" x14ac:dyDescent="0.25">
      <c r="A2274" s="17">
        <v>44799</v>
      </c>
      <c r="B2274" s="11" t="s">
        <v>1894</v>
      </c>
      <c r="C2274" s="11" t="s">
        <v>2924</v>
      </c>
      <c r="D2274" s="7">
        <v>1</v>
      </c>
      <c r="E2274" s="12">
        <f t="shared" si="105"/>
        <v>3500</v>
      </c>
      <c r="F2274" s="13">
        <f t="shared" si="106"/>
        <v>3500</v>
      </c>
      <c r="G2274" s="14">
        <f>Data_input!$F2274*IF(Data_input!$E2274&lt;3000,70%,60%)</f>
        <v>2100</v>
      </c>
      <c r="H2274" s="14">
        <f>Data_input!$F2274*10%</f>
        <v>350</v>
      </c>
      <c r="I2274" s="14">
        <f>Data_input!$F2274*10%</f>
        <v>350</v>
      </c>
      <c r="J2274" s="14">
        <f>SUM(Table1[[#This Row],[COGS]:[OPERATIONAL COST]])</f>
        <v>2800</v>
      </c>
      <c r="K2274" s="14">
        <f>Data_input!$F2274-Data_input!$G2274-Data_input!$H2274-Data_input!$I2274</f>
        <v>700</v>
      </c>
      <c r="L2274" s="15" t="s">
        <v>2945</v>
      </c>
      <c r="M2274" s="16" t="str">
        <f>TEXT(Table1[[#This Row],[DATE]],"mmm")</f>
        <v>Aug</v>
      </c>
      <c r="N2274" s="7">
        <f t="shared" si="107"/>
        <v>2022</v>
      </c>
      <c r="O2274" s="7">
        <f>IF(COUNTIF(B$4:$B2274,B2274)=1,1,0)</f>
        <v>1</v>
      </c>
      <c r="P2274" s="8" t="s">
        <v>2919</v>
      </c>
      <c r="Q2274" s="9"/>
    </row>
    <row r="2275" spans="1:17" x14ac:dyDescent="0.25">
      <c r="A2275" s="17">
        <v>44799</v>
      </c>
      <c r="B2275" s="11" t="s">
        <v>1895</v>
      </c>
      <c r="C2275" s="11" t="s">
        <v>2925</v>
      </c>
      <c r="D2275" s="7">
        <v>6</v>
      </c>
      <c r="E2275" s="12">
        <f t="shared" si="105"/>
        <v>1200</v>
      </c>
      <c r="F2275" s="13">
        <f t="shared" si="106"/>
        <v>7200</v>
      </c>
      <c r="G2275" s="14">
        <f>Data_input!$F2275*IF(Data_input!$E2275&lt;3000,70%,60%)</f>
        <v>5040</v>
      </c>
      <c r="H2275" s="14">
        <f>Data_input!$F2275*10%</f>
        <v>720</v>
      </c>
      <c r="I2275" s="14">
        <f>Data_input!$F2275*10%</f>
        <v>720</v>
      </c>
      <c r="J2275" s="14">
        <f>SUM(Table1[[#This Row],[COGS]:[OPERATIONAL COST]])</f>
        <v>6480</v>
      </c>
      <c r="K2275" s="14">
        <f>Data_input!$F2275-Data_input!$G2275-Data_input!$H2275-Data_input!$I2275</f>
        <v>720</v>
      </c>
      <c r="L2275" s="8" t="s">
        <v>2943</v>
      </c>
      <c r="M2275" s="16" t="str">
        <f>TEXT(Table1[[#This Row],[DATE]],"mmm")</f>
        <v>Aug</v>
      </c>
      <c r="N2275" s="7">
        <f t="shared" si="107"/>
        <v>2022</v>
      </c>
      <c r="O2275" s="7">
        <f>IF(COUNTIF(B$4:$B2275,B2275)=1,1,0)</f>
        <v>1</v>
      </c>
      <c r="P2275" s="8" t="s">
        <v>2919</v>
      </c>
      <c r="Q2275" s="9"/>
    </row>
    <row r="2276" spans="1:17" x14ac:dyDescent="0.25">
      <c r="A2276" s="17">
        <v>44799</v>
      </c>
      <c r="B2276" s="11" t="s">
        <v>1896</v>
      </c>
      <c r="C2276" s="11" t="s">
        <v>2926</v>
      </c>
      <c r="D2276" s="7">
        <v>1</v>
      </c>
      <c r="E2276" s="12">
        <f t="shared" si="105"/>
        <v>450</v>
      </c>
      <c r="F2276" s="13">
        <f t="shared" si="106"/>
        <v>450</v>
      </c>
      <c r="G2276" s="14">
        <f>Data_input!$F2276*IF(Data_input!$E2276&lt;3000,70%,60%)</f>
        <v>315</v>
      </c>
      <c r="H2276" s="14">
        <f>Data_input!$F2276*10%</f>
        <v>45</v>
      </c>
      <c r="I2276" s="14">
        <f>Data_input!$F2276*10%</f>
        <v>45</v>
      </c>
      <c r="J2276" s="14">
        <f>SUM(Table1[[#This Row],[COGS]:[OPERATIONAL COST]])</f>
        <v>405</v>
      </c>
      <c r="K2276" s="14">
        <f>Data_input!$F2276-Data_input!$G2276-Data_input!$H2276-Data_input!$I2276</f>
        <v>45</v>
      </c>
      <c r="L2276" s="15" t="s">
        <v>2948</v>
      </c>
      <c r="M2276" s="16" t="str">
        <f>TEXT(Table1[[#This Row],[DATE]],"mmm")</f>
        <v>Aug</v>
      </c>
      <c r="N2276" s="7">
        <f t="shared" si="107"/>
        <v>2022</v>
      </c>
      <c r="O2276" s="7">
        <f>IF(COUNTIF(B$4:$B2276,B2276)=1,1,0)</f>
        <v>1</v>
      </c>
      <c r="P2276" s="8" t="s">
        <v>2919</v>
      </c>
      <c r="Q2276" s="9"/>
    </row>
    <row r="2277" spans="1:17" x14ac:dyDescent="0.25">
      <c r="A2277" s="17">
        <v>44799</v>
      </c>
      <c r="B2277" s="11" t="s">
        <v>1897</v>
      </c>
      <c r="C2277" s="11" t="s">
        <v>2927</v>
      </c>
      <c r="D2277" s="7">
        <v>1</v>
      </c>
      <c r="E2277" s="12">
        <f t="shared" si="105"/>
        <v>500</v>
      </c>
      <c r="F2277" s="13">
        <f t="shared" si="106"/>
        <v>500</v>
      </c>
      <c r="G2277" s="14">
        <f>Data_input!$F2277*IF(Data_input!$E2277&lt;3000,70%,60%)</f>
        <v>350</v>
      </c>
      <c r="H2277" s="14">
        <f>Data_input!$F2277*10%</f>
        <v>50</v>
      </c>
      <c r="I2277" s="14">
        <f>Data_input!$F2277*10%</f>
        <v>50</v>
      </c>
      <c r="J2277" s="14">
        <f>SUM(Table1[[#This Row],[COGS]:[OPERATIONAL COST]])</f>
        <v>450</v>
      </c>
      <c r="K2277" s="14">
        <f>Data_input!$F2277-Data_input!$G2277-Data_input!$H2277-Data_input!$I2277</f>
        <v>50</v>
      </c>
      <c r="L2277" s="8" t="s">
        <v>2944</v>
      </c>
      <c r="M2277" s="16" t="str">
        <f>TEXT(Table1[[#This Row],[DATE]],"mmm")</f>
        <v>Aug</v>
      </c>
      <c r="N2277" s="7">
        <f t="shared" si="107"/>
        <v>2022</v>
      </c>
      <c r="O2277" s="7">
        <f>IF(COUNTIF(B$4:$B2277,B2277)=1,1,0)</f>
        <v>1</v>
      </c>
      <c r="P2277" s="8" t="s">
        <v>2919</v>
      </c>
      <c r="Q2277" s="9"/>
    </row>
    <row r="2278" spans="1:17" x14ac:dyDescent="0.25">
      <c r="A2278" s="17">
        <v>44799</v>
      </c>
      <c r="B2278" s="11" t="s">
        <v>1898</v>
      </c>
      <c r="C2278" s="11" t="s">
        <v>2928</v>
      </c>
      <c r="D2278" s="7">
        <v>1</v>
      </c>
      <c r="E2278" s="12">
        <f t="shared" si="105"/>
        <v>1000</v>
      </c>
      <c r="F2278" s="13">
        <f t="shared" si="106"/>
        <v>1000</v>
      </c>
      <c r="G2278" s="14">
        <f>Data_input!$F2278*IF(Data_input!$E2278&lt;3000,70%,60%)</f>
        <v>700</v>
      </c>
      <c r="H2278" s="14">
        <f>Data_input!$F2278*10%</f>
        <v>100</v>
      </c>
      <c r="I2278" s="14">
        <f>Data_input!$F2278*10%</f>
        <v>100</v>
      </c>
      <c r="J2278" s="14">
        <f>SUM(Table1[[#This Row],[COGS]:[OPERATIONAL COST]])</f>
        <v>900</v>
      </c>
      <c r="K2278" s="14">
        <f>Data_input!$F2278-Data_input!$G2278-Data_input!$H2278-Data_input!$I2278</f>
        <v>100</v>
      </c>
      <c r="L2278" s="15" t="s">
        <v>2945</v>
      </c>
      <c r="M2278" s="16" t="str">
        <f>TEXT(Table1[[#This Row],[DATE]],"mmm")</f>
        <v>Aug</v>
      </c>
      <c r="N2278" s="7">
        <f t="shared" si="107"/>
        <v>2022</v>
      </c>
      <c r="O2278" s="7">
        <f>IF(COUNTIF(B$4:$B2278,B2278)=1,1,0)</f>
        <v>1</v>
      </c>
      <c r="P2278" s="8" t="s">
        <v>2918</v>
      </c>
      <c r="Q2278" s="9"/>
    </row>
    <row r="2279" spans="1:17" x14ac:dyDescent="0.25">
      <c r="A2279" s="17">
        <v>44799</v>
      </c>
      <c r="B2279" s="11" t="s">
        <v>1899</v>
      </c>
      <c r="C2279" s="11" t="s">
        <v>2929</v>
      </c>
      <c r="D2279" s="7">
        <v>3</v>
      </c>
      <c r="E2279" s="12">
        <f t="shared" si="105"/>
        <v>3200</v>
      </c>
      <c r="F2279" s="13">
        <f t="shared" si="106"/>
        <v>9600</v>
      </c>
      <c r="G2279" s="14">
        <f>Data_input!$F2279*IF(Data_input!$E2279&lt;3000,70%,60%)</f>
        <v>5760</v>
      </c>
      <c r="H2279" s="14">
        <f>Data_input!$F2279*10%</f>
        <v>960</v>
      </c>
      <c r="I2279" s="14">
        <f>Data_input!$F2279*10%</f>
        <v>960</v>
      </c>
      <c r="J2279" s="14">
        <f>SUM(Table1[[#This Row],[COGS]:[OPERATIONAL COST]])</f>
        <v>7680</v>
      </c>
      <c r="K2279" s="14">
        <f>Data_input!$F2279-Data_input!$G2279-Data_input!$H2279-Data_input!$I2279</f>
        <v>1920</v>
      </c>
      <c r="L2279" s="8" t="s">
        <v>2943</v>
      </c>
      <c r="M2279" s="16" t="str">
        <f>TEXT(Table1[[#This Row],[DATE]],"mmm")</f>
        <v>Aug</v>
      </c>
      <c r="N2279" s="7">
        <f t="shared" si="107"/>
        <v>2022</v>
      </c>
      <c r="O2279" s="7">
        <f>IF(COUNTIF(B$4:$B2279,B2279)=1,1,0)</f>
        <v>1</v>
      </c>
      <c r="P2279" s="8" t="s">
        <v>2919</v>
      </c>
      <c r="Q2279" s="9"/>
    </row>
    <row r="2280" spans="1:17" x14ac:dyDescent="0.25">
      <c r="A2280" s="17">
        <v>44799</v>
      </c>
      <c r="B2280" s="11" t="s">
        <v>1900</v>
      </c>
      <c r="C2280" s="11" t="s">
        <v>2930</v>
      </c>
      <c r="D2280" s="7">
        <v>1</v>
      </c>
      <c r="E2280" s="12">
        <f t="shared" si="105"/>
        <v>4000</v>
      </c>
      <c r="F2280" s="13">
        <f t="shared" si="106"/>
        <v>4000</v>
      </c>
      <c r="G2280" s="14">
        <f>Data_input!$F2280*IF(Data_input!$E2280&lt;3000,70%,60%)</f>
        <v>2400</v>
      </c>
      <c r="H2280" s="14">
        <f>Data_input!$F2280*10%</f>
        <v>400</v>
      </c>
      <c r="I2280" s="14">
        <f>Data_input!$F2280*10%</f>
        <v>400</v>
      </c>
      <c r="J2280" s="14">
        <f>SUM(Table1[[#This Row],[COGS]:[OPERATIONAL COST]])</f>
        <v>3200</v>
      </c>
      <c r="K2280" s="14">
        <f>Data_input!$F2280-Data_input!$G2280-Data_input!$H2280-Data_input!$I2280</f>
        <v>800</v>
      </c>
      <c r="L2280" s="15" t="s">
        <v>2948</v>
      </c>
      <c r="M2280" s="16" t="str">
        <f>TEXT(Table1[[#This Row],[DATE]],"mmm")</f>
        <v>Aug</v>
      </c>
      <c r="N2280" s="7">
        <f t="shared" si="107"/>
        <v>2022</v>
      </c>
      <c r="O2280" s="7">
        <f>IF(COUNTIF(B$4:$B2280,B2280)=1,1,0)</f>
        <v>1</v>
      </c>
      <c r="P2280" s="8" t="s">
        <v>2919</v>
      </c>
      <c r="Q2280" s="9"/>
    </row>
    <row r="2281" spans="1:17" x14ac:dyDescent="0.25">
      <c r="A2281" s="17">
        <v>44800</v>
      </c>
      <c r="B2281" s="11" t="s">
        <v>1901</v>
      </c>
      <c r="C2281" s="11" t="s">
        <v>2930</v>
      </c>
      <c r="D2281" s="7">
        <v>1</v>
      </c>
      <c r="E2281" s="12">
        <f t="shared" si="105"/>
        <v>4000</v>
      </c>
      <c r="F2281" s="13">
        <f t="shared" si="106"/>
        <v>4000</v>
      </c>
      <c r="G2281" s="14">
        <f>Data_input!$F2281*IF(Data_input!$E2281&lt;3000,70%,60%)</f>
        <v>2400</v>
      </c>
      <c r="H2281" s="14">
        <f>Data_input!$F2281*10%</f>
        <v>400</v>
      </c>
      <c r="I2281" s="14">
        <f>Data_input!$F2281*10%</f>
        <v>400</v>
      </c>
      <c r="J2281" s="14">
        <f>SUM(Table1[[#This Row],[COGS]:[OPERATIONAL COST]])</f>
        <v>3200</v>
      </c>
      <c r="K2281" s="14">
        <f>Data_input!$F2281-Data_input!$G2281-Data_input!$H2281-Data_input!$I2281</f>
        <v>800</v>
      </c>
      <c r="L2281" s="8" t="s">
        <v>2944</v>
      </c>
      <c r="M2281" s="16" t="str">
        <f>TEXT(Table1[[#This Row],[DATE]],"mmm")</f>
        <v>Aug</v>
      </c>
      <c r="N2281" s="7">
        <f t="shared" si="107"/>
        <v>2022</v>
      </c>
      <c r="O2281" s="7">
        <f>IF(COUNTIF(B$4:$B2281,B2281)=1,1,0)</f>
        <v>1</v>
      </c>
      <c r="P2281" s="8" t="s">
        <v>2918</v>
      </c>
      <c r="Q2281" s="9"/>
    </row>
    <row r="2282" spans="1:17" x14ac:dyDescent="0.25">
      <c r="A2282" s="17">
        <v>44800</v>
      </c>
      <c r="B2282" s="11" t="s">
        <v>1902</v>
      </c>
      <c r="C2282" s="11" t="s">
        <v>2930</v>
      </c>
      <c r="D2282" s="7">
        <v>1</v>
      </c>
      <c r="E2282" s="12">
        <f t="shared" si="105"/>
        <v>4000</v>
      </c>
      <c r="F2282" s="13">
        <f t="shared" si="106"/>
        <v>4000</v>
      </c>
      <c r="G2282" s="14">
        <f>Data_input!$F2282*IF(Data_input!$E2282&lt;3000,70%,60%)</f>
        <v>2400</v>
      </c>
      <c r="H2282" s="14">
        <f>Data_input!$F2282*10%</f>
        <v>400</v>
      </c>
      <c r="I2282" s="14">
        <f>Data_input!$F2282*10%</f>
        <v>400</v>
      </c>
      <c r="J2282" s="14">
        <f>SUM(Table1[[#This Row],[COGS]:[OPERATIONAL COST]])</f>
        <v>3200</v>
      </c>
      <c r="K2282" s="14">
        <f>Data_input!$F2282-Data_input!$G2282-Data_input!$H2282-Data_input!$I2282</f>
        <v>800</v>
      </c>
      <c r="L2282" s="15" t="s">
        <v>2946</v>
      </c>
      <c r="M2282" s="16" t="str">
        <f>TEXT(Table1[[#This Row],[DATE]],"mmm")</f>
        <v>Aug</v>
      </c>
      <c r="N2282" s="7">
        <f t="shared" si="107"/>
        <v>2022</v>
      </c>
      <c r="O2282" s="7">
        <f>IF(COUNTIF(B$4:$B2282,B2282)=1,1,0)</f>
        <v>1</v>
      </c>
      <c r="P2282" s="8" t="s">
        <v>2919</v>
      </c>
      <c r="Q2282" s="9"/>
    </row>
    <row r="2283" spans="1:17" x14ac:dyDescent="0.25">
      <c r="A2283" s="17">
        <v>44800</v>
      </c>
      <c r="B2283" s="11" t="s">
        <v>1903</v>
      </c>
      <c r="C2283" s="11" t="s">
        <v>2924</v>
      </c>
      <c r="D2283" s="7">
        <v>4</v>
      </c>
      <c r="E2283" s="12">
        <f t="shared" si="105"/>
        <v>3500</v>
      </c>
      <c r="F2283" s="13">
        <f t="shared" si="106"/>
        <v>14000</v>
      </c>
      <c r="G2283" s="14">
        <f>Data_input!$F2283*IF(Data_input!$E2283&lt;3000,70%,60%)</f>
        <v>8400</v>
      </c>
      <c r="H2283" s="14">
        <f>Data_input!$F2283*10%</f>
        <v>1400</v>
      </c>
      <c r="I2283" s="14">
        <f>Data_input!$F2283*10%</f>
        <v>1400</v>
      </c>
      <c r="J2283" s="14">
        <f>SUM(Table1[[#This Row],[COGS]:[OPERATIONAL COST]])</f>
        <v>11200</v>
      </c>
      <c r="K2283" s="14">
        <f>Data_input!$F2283-Data_input!$G2283-Data_input!$H2283-Data_input!$I2283</f>
        <v>2800</v>
      </c>
      <c r="L2283" s="8" t="s">
        <v>2947</v>
      </c>
      <c r="M2283" s="16" t="str">
        <f>TEXT(Table1[[#This Row],[DATE]],"mmm")</f>
        <v>Aug</v>
      </c>
      <c r="N2283" s="7">
        <f t="shared" si="107"/>
        <v>2022</v>
      </c>
      <c r="O2283" s="7">
        <f>IF(COUNTIF(B$4:$B2283,B2283)=1,1,0)</f>
        <v>1</v>
      </c>
      <c r="P2283" s="8" t="s">
        <v>2919</v>
      </c>
      <c r="Q2283" s="9"/>
    </row>
    <row r="2284" spans="1:17" x14ac:dyDescent="0.25">
      <c r="A2284" s="17">
        <v>44800</v>
      </c>
      <c r="B2284" s="11" t="s">
        <v>1904</v>
      </c>
      <c r="C2284" s="11" t="s">
        <v>2925</v>
      </c>
      <c r="D2284" s="7">
        <v>1</v>
      </c>
      <c r="E2284" s="12">
        <f t="shared" si="105"/>
        <v>1200</v>
      </c>
      <c r="F2284" s="13">
        <f t="shared" si="106"/>
        <v>1200</v>
      </c>
      <c r="G2284" s="14">
        <f>Data_input!$F2284*IF(Data_input!$E2284&lt;3000,70%,60%)</f>
        <v>840</v>
      </c>
      <c r="H2284" s="14">
        <f>Data_input!$F2284*10%</f>
        <v>120</v>
      </c>
      <c r="I2284" s="14">
        <f>Data_input!$F2284*10%</f>
        <v>120</v>
      </c>
      <c r="J2284" s="14">
        <f>SUM(Table1[[#This Row],[COGS]:[OPERATIONAL COST]])</f>
        <v>1080</v>
      </c>
      <c r="K2284" s="14">
        <f>Data_input!$F2284-Data_input!$G2284-Data_input!$H2284-Data_input!$I2284</f>
        <v>120</v>
      </c>
      <c r="L2284" s="15" t="s">
        <v>2945</v>
      </c>
      <c r="M2284" s="16" t="str">
        <f>TEXT(Table1[[#This Row],[DATE]],"mmm")</f>
        <v>Aug</v>
      </c>
      <c r="N2284" s="7">
        <f t="shared" si="107"/>
        <v>2022</v>
      </c>
      <c r="O2284" s="7">
        <f>IF(COUNTIF(B$4:$B2284,B2284)=1,1,0)</f>
        <v>1</v>
      </c>
      <c r="P2284" s="8" t="s">
        <v>2918</v>
      </c>
      <c r="Q2284" s="9"/>
    </row>
    <row r="2285" spans="1:17" x14ac:dyDescent="0.25">
      <c r="A2285" s="17">
        <v>44800</v>
      </c>
      <c r="B2285" s="11" t="s">
        <v>1905</v>
      </c>
      <c r="C2285" s="11" t="s">
        <v>2926</v>
      </c>
      <c r="D2285" s="7">
        <v>1</v>
      </c>
      <c r="E2285" s="12">
        <f t="shared" si="105"/>
        <v>450</v>
      </c>
      <c r="F2285" s="13">
        <f t="shared" si="106"/>
        <v>450</v>
      </c>
      <c r="G2285" s="14">
        <f>Data_input!$F2285*IF(Data_input!$E2285&lt;3000,70%,60%)</f>
        <v>315</v>
      </c>
      <c r="H2285" s="14">
        <f>Data_input!$F2285*10%</f>
        <v>45</v>
      </c>
      <c r="I2285" s="14">
        <f>Data_input!$F2285*10%</f>
        <v>45</v>
      </c>
      <c r="J2285" s="14">
        <f>SUM(Table1[[#This Row],[COGS]:[OPERATIONAL COST]])</f>
        <v>405</v>
      </c>
      <c r="K2285" s="14">
        <f>Data_input!$F2285-Data_input!$G2285-Data_input!$H2285-Data_input!$I2285</f>
        <v>45</v>
      </c>
      <c r="L2285" s="8" t="s">
        <v>2943</v>
      </c>
      <c r="M2285" s="16" t="str">
        <f>TEXT(Table1[[#This Row],[DATE]],"mmm")</f>
        <v>Aug</v>
      </c>
      <c r="N2285" s="7">
        <f t="shared" si="107"/>
        <v>2022</v>
      </c>
      <c r="O2285" s="7">
        <f>IF(COUNTIF(B$4:$B2285,B2285)=1,1,0)</f>
        <v>1</v>
      </c>
      <c r="P2285" s="8" t="s">
        <v>2919</v>
      </c>
      <c r="Q2285" s="9"/>
    </row>
    <row r="2286" spans="1:17" x14ac:dyDescent="0.25">
      <c r="A2286" s="17">
        <v>44800</v>
      </c>
      <c r="B2286" s="11" t="s">
        <v>1906</v>
      </c>
      <c r="C2286" s="11" t="s">
        <v>2927</v>
      </c>
      <c r="D2286" s="7">
        <v>3</v>
      </c>
      <c r="E2286" s="12">
        <f t="shared" si="105"/>
        <v>500</v>
      </c>
      <c r="F2286" s="13">
        <f t="shared" si="106"/>
        <v>1500</v>
      </c>
      <c r="G2286" s="14">
        <f>Data_input!$F2286*IF(Data_input!$E2286&lt;3000,70%,60%)</f>
        <v>1050</v>
      </c>
      <c r="H2286" s="14">
        <f>Data_input!$F2286*10%</f>
        <v>150</v>
      </c>
      <c r="I2286" s="14">
        <f>Data_input!$F2286*10%</f>
        <v>150</v>
      </c>
      <c r="J2286" s="14">
        <f>SUM(Table1[[#This Row],[COGS]:[OPERATIONAL COST]])</f>
        <v>1350</v>
      </c>
      <c r="K2286" s="14">
        <f>Data_input!$F2286-Data_input!$G2286-Data_input!$H2286-Data_input!$I2286</f>
        <v>150</v>
      </c>
      <c r="L2286" s="15" t="s">
        <v>2948</v>
      </c>
      <c r="M2286" s="16" t="str">
        <f>TEXT(Table1[[#This Row],[DATE]],"mmm")</f>
        <v>Aug</v>
      </c>
      <c r="N2286" s="7">
        <f t="shared" si="107"/>
        <v>2022</v>
      </c>
      <c r="O2286" s="7">
        <f>IF(COUNTIF(B$4:$B2286,B2286)=1,1,0)</f>
        <v>1</v>
      </c>
      <c r="P2286" s="8" t="s">
        <v>2919</v>
      </c>
      <c r="Q2286" s="9"/>
    </row>
    <row r="2287" spans="1:17" x14ac:dyDescent="0.25">
      <c r="A2287" s="17">
        <v>44800</v>
      </c>
      <c r="B2287" s="11" t="s">
        <v>1907</v>
      </c>
      <c r="C2287" s="11" t="s">
        <v>2928</v>
      </c>
      <c r="D2287" s="7">
        <v>2</v>
      </c>
      <c r="E2287" s="12">
        <f t="shared" si="105"/>
        <v>1000</v>
      </c>
      <c r="F2287" s="13">
        <f t="shared" si="106"/>
        <v>2000</v>
      </c>
      <c r="G2287" s="14">
        <f>Data_input!$F2287*IF(Data_input!$E2287&lt;3000,70%,60%)</f>
        <v>1400</v>
      </c>
      <c r="H2287" s="14">
        <f>Data_input!$F2287*10%</f>
        <v>200</v>
      </c>
      <c r="I2287" s="14">
        <f>Data_input!$F2287*10%</f>
        <v>200</v>
      </c>
      <c r="J2287" s="14">
        <f>SUM(Table1[[#This Row],[COGS]:[OPERATIONAL COST]])</f>
        <v>1800</v>
      </c>
      <c r="K2287" s="14">
        <f>Data_input!$F2287-Data_input!$G2287-Data_input!$H2287-Data_input!$I2287</f>
        <v>200</v>
      </c>
      <c r="L2287" s="8" t="s">
        <v>2944</v>
      </c>
      <c r="M2287" s="16" t="str">
        <f>TEXT(Table1[[#This Row],[DATE]],"mmm")</f>
        <v>Aug</v>
      </c>
      <c r="N2287" s="7">
        <f t="shared" si="107"/>
        <v>2022</v>
      </c>
      <c r="O2287" s="7">
        <f>IF(COUNTIF(B$4:$B2287,B2287)=1,1,0)</f>
        <v>1</v>
      </c>
      <c r="P2287" s="8" t="s">
        <v>2918</v>
      </c>
      <c r="Q2287" s="9"/>
    </row>
    <row r="2288" spans="1:17" x14ac:dyDescent="0.25">
      <c r="A2288" s="17">
        <v>44800</v>
      </c>
      <c r="B2288" s="11" t="s">
        <v>1908</v>
      </c>
      <c r="C2288" s="11" t="s">
        <v>2928</v>
      </c>
      <c r="D2288" s="7">
        <v>3</v>
      </c>
      <c r="E2288" s="12">
        <f t="shared" si="105"/>
        <v>1000</v>
      </c>
      <c r="F2288" s="13">
        <f t="shared" si="106"/>
        <v>3000</v>
      </c>
      <c r="G2288" s="14">
        <f>Data_input!$F2288*IF(Data_input!$E2288&lt;3000,70%,60%)</f>
        <v>2100</v>
      </c>
      <c r="H2288" s="14">
        <f>Data_input!$F2288*10%</f>
        <v>300</v>
      </c>
      <c r="I2288" s="14">
        <f>Data_input!$F2288*10%</f>
        <v>300</v>
      </c>
      <c r="J2288" s="14">
        <f>SUM(Table1[[#This Row],[COGS]:[OPERATIONAL COST]])</f>
        <v>2700</v>
      </c>
      <c r="K2288" s="14">
        <f>Data_input!$F2288-Data_input!$G2288-Data_input!$H2288-Data_input!$I2288</f>
        <v>300</v>
      </c>
      <c r="L2288" s="15" t="s">
        <v>2944</v>
      </c>
      <c r="M2288" s="16" t="str">
        <f>TEXT(Table1[[#This Row],[DATE]],"mmm")</f>
        <v>Aug</v>
      </c>
      <c r="N2288" s="7">
        <f t="shared" si="107"/>
        <v>2022</v>
      </c>
      <c r="O2288" s="7">
        <f>IF(COUNTIF(B$4:$B2288,B2288)=1,1,0)</f>
        <v>1</v>
      </c>
      <c r="P2288" s="8" t="s">
        <v>2919</v>
      </c>
      <c r="Q2288" s="9"/>
    </row>
    <row r="2289" spans="1:17" x14ac:dyDescent="0.25">
      <c r="A2289" s="17">
        <v>44800</v>
      </c>
      <c r="B2289" s="11" t="s">
        <v>1908</v>
      </c>
      <c r="C2289" s="11" t="s">
        <v>2930</v>
      </c>
      <c r="D2289" s="7">
        <v>1</v>
      </c>
      <c r="E2289" s="12">
        <f t="shared" si="105"/>
        <v>4000</v>
      </c>
      <c r="F2289" s="13">
        <f t="shared" si="106"/>
        <v>4000</v>
      </c>
      <c r="G2289" s="14">
        <f>Data_input!$F2289*IF(Data_input!$E2289&lt;3000,70%,60%)</f>
        <v>2400</v>
      </c>
      <c r="H2289" s="14">
        <f>Data_input!$F2289*10%</f>
        <v>400</v>
      </c>
      <c r="I2289" s="14">
        <f>Data_input!$F2289*10%</f>
        <v>400</v>
      </c>
      <c r="J2289" s="14">
        <f>SUM(Table1[[#This Row],[COGS]:[OPERATIONAL COST]])</f>
        <v>3200</v>
      </c>
      <c r="K2289" s="14">
        <f>Data_input!$F2289-Data_input!$G2289-Data_input!$H2289-Data_input!$I2289</f>
        <v>800</v>
      </c>
      <c r="L2289" s="8" t="s">
        <v>2944</v>
      </c>
      <c r="M2289" s="16" t="str">
        <f>TEXT(Table1[[#This Row],[DATE]],"mmm")</f>
        <v>Aug</v>
      </c>
      <c r="N2289" s="7">
        <f t="shared" si="107"/>
        <v>2022</v>
      </c>
      <c r="O2289" s="7">
        <f>IF(COUNTIF(B$4:$B2289,B2289)=1,1,0)</f>
        <v>0</v>
      </c>
      <c r="P2289" s="8" t="s">
        <v>2919</v>
      </c>
      <c r="Q2289" s="9"/>
    </row>
    <row r="2290" spans="1:17" x14ac:dyDescent="0.25">
      <c r="A2290" s="17">
        <v>44800</v>
      </c>
      <c r="B2290" s="11" t="s">
        <v>1908</v>
      </c>
      <c r="C2290" s="11" t="s">
        <v>2920</v>
      </c>
      <c r="D2290" s="7">
        <v>6</v>
      </c>
      <c r="E2290" s="12">
        <f t="shared" si="105"/>
        <v>1000</v>
      </c>
      <c r="F2290" s="13">
        <f t="shared" si="106"/>
        <v>6000</v>
      </c>
      <c r="G2290" s="14">
        <f>Data_input!$F2290*IF(Data_input!$E2290&lt;3000,70%,60%)</f>
        <v>4200</v>
      </c>
      <c r="H2290" s="14">
        <f>Data_input!$F2290*10%</f>
        <v>600</v>
      </c>
      <c r="I2290" s="14">
        <f>Data_input!$F2290*10%</f>
        <v>600</v>
      </c>
      <c r="J2290" s="14">
        <f>SUM(Table1[[#This Row],[COGS]:[OPERATIONAL COST]])</f>
        <v>5400</v>
      </c>
      <c r="K2290" s="14">
        <f>Data_input!$F2290-Data_input!$G2290-Data_input!$H2290-Data_input!$I2290</f>
        <v>600</v>
      </c>
      <c r="L2290" s="15" t="s">
        <v>2944</v>
      </c>
      <c r="M2290" s="16" t="str">
        <f>TEXT(Table1[[#This Row],[DATE]],"mmm")</f>
        <v>Aug</v>
      </c>
      <c r="N2290" s="7">
        <f t="shared" si="107"/>
        <v>2022</v>
      </c>
      <c r="O2290" s="7">
        <f>IF(COUNTIF(B$4:$B2290,B2290)=1,1,0)</f>
        <v>0</v>
      </c>
      <c r="P2290" s="8" t="s">
        <v>2919</v>
      </c>
      <c r="Q2290" s="9"/>
    </row>
    <row r="2291" spans="1:17" x14ac:dyDescent="0.25">
      <c r="A2291" s="17">
        <v>44801</v>
      </c>
      <c r="B2291" s="11" t="s">
        <v>1909</v>
      </c>
      <c r="C2291" s="11" t="s">
        <v>2923</v>
      </c>
      <c r="D2291" s="7">
        <v>8</v>
      </c>
      <c r="E2291" s="12">
        <f t="shared" si="105"/>
        <v>2500</v>
      </c>
      <c r="F2291" s="13">
        <f t="shared" si="106"/>
        <v>20000</v>
      </c>
      <c r="G2291" s="14">
        <f>Data_input!$F2291*IF(Data_input!$E2291&lt;3000,70%,60%)</f>
        <v>14000</v>
      </c>
      <c r="H2291" s="14">
        <f>Data_input!$F2291*10%</f>
        <v>2000</v>
      </c>
      <c r="I2291" s="14">
        <f>Data_input!$F2291*10%</f>
        <v>2000</v>
      </c>
      <c r="J2291" s="14">
        <f>SUM(Table1[[#This Row],[COGS]:[OPERATIONAL COST]])</f>
        <v>18000</v>
      </c>
      <c r="K2291" s="14">
        <f>Data_input!$F2291-Data_input!$G2291-Data_input!$H2291-Data_input!$I2291</f>
        <v>2000</v>
      </c>
      <c r="L2291" s="8" t="s">
        <v>2944</v>
      </c>
      <c r="M2291" s="16" t="str">
        <f>TEXT(Table1[[#This Row],[DATE]],"mmm")</f>
        <v>Aug</v>
      </c>
      <c r="N2291" s="7">
        <f t="shared" si="107"/>
        <v>2022</v>
      </c>
      <c r="O2291" s="7">
        <f>IF(COUNTIF(B$4:$B2291,B2291)=1,1,0)</f>
        <v>1</v>
      </c>
      <c r="P2291" s="8" t="s">
        <v>2919</v>
      </c>
      <c r="Q2291" s="9"/>
    </row>
    <row r="2292" spans="1:17" x14ac:dyDescent="0.25">
      <c r="A2292" s="17">
        <v>44801</v>
      </c>
      <c r="B2292" s="11" t="s">
        <v>1910</v>
      </c>
      <c r="C2292" s="11" t="s">
        <v>2920</v>
      </c>
      <c r="D2292" s="7">
        <v>9</v>
      </c>
      <c r="E2292" s="12">
        <f t="shared" si="105"/>
        <v>1000</v>
      </c>
      <c r="F2292" s="13">
        <f t="shared" si="106"/>
        <v>9000</v>
      </c>
      <c r="G2292" s="14">
        <f>Data_input!$F2292*IF(Data_input!$E2292&lt;3000,70%,60%)</f>
        <v>6300</v>
      </c>
      <c r="H2292" s="14">
        <f>Data_input!$F2292*10%</f>
        <v>900</v>
      </c>
      <c r="I2292" s="14">
        <f>Data_input!$F2292*10%</f>
        <v>900</v>
      </c>
      <c r="J2292" s="14">
        <f>SUM(Table1[[#This Row],[COGS]:[OPERATIONAL COST]])</f>
        <v>8100</v>
      </c>
      <c r="K2292" s="14">
        <f>Data_input!$F2292-Data_input!$G2292-Data_input!$H2292-Data_input!$I2292</f>
        <v>900</v>
      </c>
      <c r="L2292" s="15" t="s">
        <v>2946</v>
      </c>
      <c r="M2292" s="16" t="str">
        <f>TEXT(Table1[[#This Row],[DATE]],"mmm")</f>
        <v>Aug</v>
      </c>
      <c r="N2292" s="7">
        <f t="shared" si="107"/>
        <v>2022</v>
      </c>
      <c r="O2292" s="7">
        <f>IF(COUNTIF(B$4:$B2292,B2292)=1,1,0)</f>
        <v>1</v>
      </c>
      <c r="P2292" s="8" t="s">
        <v>2919</v>
      </c>
      <c r="Q2292" s="9"/>
    </row>
    <row r="2293" spans="1:17" x14ac:dyDescent="0.25">
      <c r="A2293" s="17">
        <v>44801</v>
      </c>
      <c r="B2293" s="11" t="s">
        <v>1911</v>
      </c>
      <c r="C2293" s="11" t="s">
        <v>2923</v>
      </c>
      <c r="D2293" s="7">
        <v>10</v>
      </c>
      <c r="E2293" s="12">
        <f t="shared" si="105"/>
        <v>2500</v>
      </c>
      <c r="F2293" s="13">
        <f t="shared" si="106"/>
        <v>25000</v>
      </c>
      <c r="G2293" s="14">
        <f>Data_input!$F2293*IF(Data_input!$E2293&lt;3000,70%,60%)</f>
        <v>17500</v>
      </c>
      <c r="H2293" s="14">
        <f>Data_input!$F2293*10%</f>
        <v>2500</v>
      </c>
      <c r="I2293" s="14">
        <f>Data_input!$F2293*10%</f>
        <v>2500</v>
      </c>
      <c r="J2293" s="14">
        <f>SUM(Table1[[#This Row],[COGS]:[OPERATIONAL COST]])</f>
        <v>22500</v>
      </c>
      <c r="K2293" s="14">
        <f>Data_input!$F2293-Data_input!$G2293-Data_input!$H2293-Data_input!$I2293</f>
        <v>2500</v>
      </c>
      <c r="L2293" s="8" t="s">
        <v>2947</v>
      </c>
      <c r="M2293" s="16" t="str">
        <f>TEXT(Table1[[#This Row],[DATE]],"mmm")</f>
        <v>Aug</v>
      </c>
      <c r="N2293" s="7">
        <f t="shared" si="107"/>
        <v>2022</v>
      </c>
      <c r="O2293" s="7">
        <f>IF(COUNTIF(B$4:$B2293,B2293)=1,1,0)</f>
        <v>1</v>
      </c>
      <c r="P2293" s="8" t="s">
        <v>2919</v>
      </c>
      <c r="Q2293" s="9"/>
    </row>
    <row r="2294" spans="1:17" x14ac:dyDescent="0.25">
      <c r="A2294" s="17">
        <v>44801</v>
      </c>
      <c r="B2294" s="11" t="s">
        <v>1912</v>
      </c>
      <c r="C2294" s="11" t="s">
        <v>2930</v>
      </c>
      <c r="D2294" s="7">
        <v>1</v>
      </c>
      <c r="E2294" s="12">
        <f t="shared" si="105"/>
        <v>4000</v>
      </c>
      <c r="F2294" s="13">
        <f t="shared" si="106"/>
        <v>4000</v>
      </c>
      <c r="G2294" s="14">
        <f>Data_input!$F2294*IF(Data_input!$E2294&lt;3000,70%,60%)</f>
        <v>2400</v>
      </c>
      <c r="H2294" s="14">
        <f>Data_input!$F2294*10%</f>
        <v>400</v>
      </c>
      <c r="I2294" s="14">
        <f>Data_input!$F2294*10%</f>
        <v>400</v>
      </c>
      <c r="J2294" s="14">
        <f>SUM(Table1[[#This Row],[COGS]:[OPERATIONAL COST]])</f>
        <v>3200</v>
      </c>
      <c r="K2294" s="14">
        <f>Data_input!$F2294-Data_input!$G2294-Data_input!$H2294-Data_input!$I2294</f>
        <v>800</v>
      </c>
      <c r="L2294" s="15" t="s">
        <v>2945</v>
      </c>
      <c r="M2294" s="16" t="str">
        <f>TEXT(Table1[[#This Row],[DATE]],"mmm")</f>
        <v>Aug</v>
      </c>
      <c r="N2294" s="7">
        <f t="shared" si="107"/>
        <v>2022</v>
      </c>
      <c r="O2294" s="7">
        <f>IF(COUNTIF(B$4:$B2294,B2294)=1,1,0)</f>
        <v>1</v>
      </c>
      <c r="P2294" s="8" t="s">
        <v>2918</v>
      </c>
      <c r="Q2294" s="9"/>
    </row>
    <row r="2295" spans="1:17" x14ac:dyDescent="0.25">
      <c r="A2295" s="17">
        <v>44801</v>
      </c>
      <c r="B2295" s="11" t="s">
        <v>1913</v>
      </c>
      <c r="C2295" s="11" t="s">
        <v>2924</v>
      </c>
      <c r="D2295" s="7">
        <v>5</v>
      </c>
      <c r="E2295" s="12">
        <f t="shared" si="105"/>
        <v>3500</v>
      </c>
      <c r="F2295" s="13">
        <f t="shared" si="106"/>
        <v>17500</v>
      </c>
      <c r="G2295" s="14">
        <f>Data_input!$F2295*IF(Data_input!$E2295&lt;3000,70%,60%)</f>
        <v>10500</v>
      </c>
      <c r="H2295" s="14">
        <f>Data_input!$F2295*10%</f>
        <v>1750</v>
      </c>
      <c r="I2295" s="14">
        <f>Data_input!$F2295*10%</f>
        <v>1750</v>
      </c>
      <c r="J2295" s="14">
        <f>SUM(Table1[[#This Row],[COGS]:[OPERATIONAL COST]])</f>
        <v>14000</v>
      </c>
      <c r="K2295" s="14">
        <f>Data_input!$F2295-Data_input!$G2295-Data_input!$H2295-Data_input!$I2295</f>
        <v>3500</v>
      </c>
      <c r="L2295" s="8" t="s">
        <v>2943</v>
      </c>
      <c r="M2295" s="16" t="str">
        <f>TEXT(Table1[[#This Row],[DATE]],"mmm")</f>
        <v>Aug</v>
      </c>
      <c r="N2295" s="7">
        <f t="shared" si="107"/>
        <v>2022</v>
      </c>
      <c r="O2295" s="7">
        <f>IF(COUNTIF(B$4:$B2295,B2295)=1,1,0)</f>
        <v>1</v>
      </c>
      <c r="P2295" s="8" t="s">
        <v>2919</v>
      </c>
      <c r="Q2295" s="9"/>
    </row>
    <row r="2296" spans="1:17" x14ac:dyDescent="0.25">
      <c r="A2296" s="17">
        <v>44801</v>
      </c>
      <c r="B2296" s="11" t="s">
        <v>1914</v>
      </c>
      <c r="C2296" s="11" t="s">
        <v>2925</v>
      </c>
      <c r="D2296" s="7">
        <v>16</v>
      </c>
      <c r="E2296" s="12">
        <f t="shared" si="105"/>
        <v>1200</v>
      </c>
      <c r="F2296" s="13">
        <f t="shared" si="106"/>
        <v>19200</v>
      </c>
      <c r="G2296" s="14">
        <f>Data_input!$F2296*IF(Data_input!$E2296&lt;3000,70%,60%)</f>
        <v>13440</v>
      </c>
      <c r="H2296" s="14">
        <f>Data_input!$F2296*10%</f>
        <v>1920</v>
      </c>
      <c r="I2296" s="14">
        <f>Data_input!$F2296*10%</f>
        <v>1920</v>
      </c>
      <c r="J2296" s="14">
        <f>SUM(Table1[[#This Row],[COGS]:[OPERATIONAL COST]])</f>
        <v>17280</v>
      </c>
      <c r="K2296" s="14">
        <f>Data_input!$F2296-Data_input!$G2296-Data_input!$H2296-Data_input!$I2296</f>
        <v>1920</v>
      </c>
      <c r="L2296" s="15" t="s">
        <v>2948</v>
      </c>
      <c r="M2296" s="16" t="str">
        <f>TEXT(Table1[[#This Row],[DATE]],"mmm")</f>
        <v>Aug</v>
      </c>
      <c r="N2296" s="7">
        <f t="shared" si="107"/>
        <v>2022</v>
      </c>
      <c r="O2296" s="7">
        <f>IF(COUNTIF(B$4:$B2296,B2296)=1,1,0)</f>
        <v>1</v>
      </c>
      <c r="P2296" s="8" t="s">
        <v>2919</v>
      </c>
      <c r="Q2296" s="9"/>
    </row>
    <row r="2297" spans="1:17" x14ac:dyDescent="0.25">
      <c r="A2297" s="17">
        <v>44801</v>
      </c>
      <c r="B2297" s="11" t="s">
        <v>1915</v>
      </c>
      <c r="C2297" s="11" t="s">
        <v>2926</v>
      </c>
      <c r="D2297" s="7">
        <v>1</v>
      </c>
      <c r="E2297" s="12">
        <f t="shared" si="105"/>
        <v>450</v>
      </c>
      <c r="F2297" s="13">
        <f t="shared" si="106"/>
        <v>450</v>
      </c>
      <c r="G2297" s="14">
        <f>Data_input!$F2297*IF(Data_input!$E2297&lt;3000,70%,60%)</f>
        <v>315</v>
      </c>
      <c r="H2297" s="14">
        <f>Data_input!$F2297*10%</f>
        <v>45</v>
      </c>
      <c r="I2297" s="14">
        <f>Data_input!$F2297*10%</f>
        <v>45</v>
      </c>
      <c r="J2297" s="14">
        <f>SUM(Table1[[#This Row],[COGS]:[OPERATIONAL COST]])</f>
        <v>405</v>
      </c>
      <c r="K2297" s="14">
        <f>Data_input!$F2297-Data_input!$G2297-Data_input!$H2297-Data_input!$I2297</f>
        <v>45</v>
      </c>
      <c r="L2297" s="8" t="s">
        <v>2944</v>
      </c>
      <c r="M2297" s="16" t="str">
        <f>TEXT(Table1[[#This Row],[DATE]],"mmm")</f>
        <v>Aug</v>
      </c>
      <c r="N2297" s="7">
        <f t="shared" si="107"/>
        <v>2022</v>
      </c>
      <c r="O2297" s="7">
        <f>IF(COUNTIF(B$4:$B2297,B2297)=1,1,0)</f>
        <v>1</v>
      </c>
      <c r="P2297" s="8" t="s">
        <v>2918</v>
      </c>
      <c r="Q2297" s="9"/>
    </row>
    <row r="2298" spans="1:17" x14ac:dyDescent="0.25">
      <c r="A2298" s="17">
        <v>44801</v>
      </c>
      <c r="B2298" s="11" t="s">
        <v>1916</v>
      </c>
      <c r="C2298" s="11" t="s">
        <v>2920</v>
      </c>
      <c r="D2298" s="7">
        <v>1</v>
      </c>
      <c r="E2298" s="12">
        <f t="shared" si="105"/>
        <v>1000</v>
      </c>
      <c r="F2298" s="13">
        <f t="shared" si="106"/>
        <v>1000</v>
      </c>
      <c r="G2298" s="14">
        <f>Data_input!$F2298*IF(Data_input!$E2298&lt;3000,70%,60%)</f>
        <v>700</v>
      </c>
      <c r="H2298" s="14">
        <f>Data_input!$F2298*10%</f>
        <v>100</v>
      </c>
      <c r="I2298" s="14">
        <f>Data_input!$F2298*10%</f>
        <v>100</v>
      </c>
      <c r="J2298" s="14">
        <f>SUM(Table1[[#This Row],[COGS]:[OPERATIONAL COST]])</f>
        <v>900</v>
      </c>
      <c r="K2298" s="14">
        <f>Data_input!$F2298-Data_input!$G2298-Data_input!$H2298-Data_input!$I2298</f>
        <v>100</v>
      </c>
      <c r="L2298" s="15" t="s">
        <v>2945</v>
      </c>
      <c r="M2298" s="16" t="str">
        <f>TEXT(Table1[[#This Row],[DATE]],"mmm")</f>
        <v>Aug</v>
      </c>
      <c r="N2298" s="7">
        <f t="shared" si="107"/>
        <v>2022</v>
      </c>
      <c r="O2298" s="7">
        <f>IF(COUNTIF(B$4:$B2298,B2298)=1,1,0)</f>
        <v>1</v>
      </c>
      <c r="P2298" s="8" t="s">
        <v>2919</v>
      </c>
      <c r="Q2298" s="9"/>
    </row>
    <row r="2299" spans="1:17" x14ac:dyDescent="0.25">
      <c r="A2299" s="17">
        <v>44802</v>
      </c>
      <c r="B2299" s="11" t="s">
        <v>1917</v>
      </c>
      <c r="C2299" s="11" t="s">
        <v>2930</v>
      </c>
      <c r="D2299" s="7">
        <v>1</v>
      </c>
      <c r="E2299" s="12">
        <f t="shared" si="105"/>
        <v>4000</v>
      </c>
      <c r="F2299" s="13">
        <f t="shared" si="106"/>
        <v>4000</v>
      </c>
      <c r="G2299" s="14">
        <f>Data_input!$F2299*IF(Data_input!$E2299&lt;3000,70%,60%)</f>
        <v>2400</v>
      </c>
      <c r="H2299" s="14">
        <f>Data_input!$F2299*10%</f>
        <v>400</v>
      </c>
      <c r="I2299" s="14">
        <f>Data_input!$F2299*10%</f>
        <v>400</v>
      </c>
      <c r="J2299" s="14">
        <f>SUM(Table1[[#This Row],[COGS]:[OPERATIONAL COST]])</f>
        <v>3200</v>
      </c>
      <c r="K2299" s="14">
        <f>Data_input!$F2299-Data_input!$G2299-Data_input!$H2299-Data_input!$I2299</f>
        <v>800</v>
      </c>
      <c r="L2299" s="8" t="s">
        <v>2943</v>
      </c>
      <c r="M2299" s="16" t="str">
        <f>TEXT(Table1[[#This Row],[DATE]],"mmm")</f>
        <v>Aug</v>
      </c>
      <c r="N2299" s="7">
        <f t="shared" si="107"/>
        <v>2022</v>
      </c>
      <c r="O2299" s="7">
        <f>IF(COUNTIF(B$4:$B2299,B2299)=1,1,0)</f>
        <v>1</v>
      </c>
      <c r="P2299" s="8" t="s">
        <v>2918</v>
      </c>
      <c r="Q2299" s="9"/>
    </row>
    <row r="2300" spans="1:17" x14ac:dyDescent="0.25">
      <c r="A2300" s="17">
        <v>44802</v>
      </c>
      <c r="B2300" s="11" t="s">
        <v>1918</v>
      </c>
      <c r="C2300" s="11" t="s">
        <v>2923</v>
      </c>
      <c r="D2300" s="7">
        <v>5</v>
      </c>
      <c r="E2300" s="12">
        <f t="shared" si="105"/>
        <v>2500</v>
      </c>
      <c r="F2300" s="13">
        <f t="shared" si="106"/>
        <v>12500</v>
      </c>
      <c r="G2300" s="14">
        <f>Data_input!$F2300*IF(Data_input!$E2300&lt;3000,70%,60%)</f>
        <v>8750</v>
      </c>
      <c r="H2300" s="14">
        <f>Data_input!$F2300*10%</f>
        <v>1250</v>
      </c>
      <c r="I2300" s="14">
        <f>Data_input!$F2300*10%</f>
        <v>1250</v>
      </c>
      <c r="J2300" s="14">
        <f>SUM(Table1[[#This Row],[COGS]:[OPERATIONAL COST]])</f>
        <v>11250</v>
      </c>
      <c r="K2300" s="14">
        <f>Data_input!$F2300-Data_input!$G2300-Data_input!$H2300-Data_input!$I2300</f>
        <v>1250</v>
      </c>
      <c r="L2300" s="15" t="s">
        <v>2948</v>
      </c>
      <c r="M2300" s="16" t="str">
        <f>TEXT(Table1[[#This Row],[DATE]],"mmm")</f>
        <v>Aug</v>
      </c>
      <c r="N2300" s="7">
        <f t="shared" si="107"/>
        <v>2022</v>
      </c>
      <c r="O2300" s="7">
        <f>IF(COUNTIF(B$4:$B2300,B2300)=1,1,0)</f>
        <v>1</v>
      </c>
      <c r="P2300" s="8" t="s">
        <v>2919</v>
      </c>
      <c r="Q2300" s="9"/>
    </row>
    <row r="2301" spans="1:17" x14ac:dyDescent="0.25">
      <c r="A2301" s="17">
        <v>44802</v>
      </c>
      <c r="B2301" s="11" t="s">
        <v>1919</v>
      </c>
      <c r="C2301" s="11" t="s">
        <v>2924</v>
      </c>
      <c r="D2301" s="7">
        <v>7</v>
      </c>
      <c r="E2301" s="12">
        <f t="shared" si="105"/>
        <v>3500</v>
      </c>
      <c r="F2301" s="13">
        <f t="shared" si="106"/>
        <v>24500</v>
      </c>
      <c r="G2301" s="14">
        <f>Data_input!$F2301*IF(Data_input!$E2301&lt;3000,70%,60%)</f>
        <v>14700</v>
      </c>
      <c r="H2301" s="14">
        <f>Data_input!$F2301*10%</f>
        <v>2450</v>
      </c>
      <c r="I2301" s="14">
        <f>Data_input!$F2301*10%</f>
        <v>2450</v>
      </c>
      <c r="J2301" s="14">
        <f>SUM(Table1[[#This Row],[COGS]:[OPERATIONAL COST]])</f>
        <v>19600</v>
      </c>
      <c r="K2301" s="14">
        <f>Data_input!$F2301-Data_input!$G2301-Data_input!$H2301-Data_input!$I2301</f>
        <v>4900</v>
      </c>
      <c r="L2301" s="8" t="s">
        <v>2944</v>
      </c>
      <c r="M2301" s="16" t="str">
        <f>TEXT(Table1[[#This Row],[DATE]],"mmm")</f>
        <v>Aug</v>
      </c>
      <c r="N2301" s="7">
        <f t="shared" si="107"/>
        <v>2022</v>
      </c>
      <c r="O2301" s="7">
        <f>IF(COUNTIF(B$4:$B2301,B2301)=1,1,0)</f>
        <v>1</v>
      </c>
      <c r="P2301" s="8" t="s">
        <v>2919</v>
      </c>
      <c r="Q2301" s="9"/>
    </row>
    <row r="2302" spans="1:17" x14ac:dyDescent="0.25">
      <c r="A2302" s="17">
        <v>44802</v>
      </c>
      <c r="B2302" s="11" t="s">
        <v>1920</v>
      </c>
      <c r="C2302" s="11" t="s">
        <v>2928</v>
      </c>
      <c r="D2302" s="7">
        <v>8</v>
      </c>
      <c r="E2302" s="12">
        <f t="shared" si="105"/>
        <v>1000</v>
      </c>
      <c r="F2302" s="13">
        <f t="shared" si="106"/>
        <v>8000</v>
      </c>
      <c r="G2302" s="14">
        <f>Data_input!$F2302*IF(Data_input!$E2302&lt;3000,70%,60%)</f>
        <v>5600</v>
      </c>
      <c r="H2302" s="14">
        <f>Data_input!$F2302*10%</f>
        <v>800</v>
      </c>
      <c r="I2302" s="14">
        <f>Data_input!$F2302*10%</f>
        <v>800</v>
      </c>
      <c r="J2302" s="14">
        <f>SUM(Table1[[#This Row],[COGS]:[OPERATIONAL COST]])</f>
        <v>7200</v>
      </c>
      <c r="K2302" s="14">
        <f>Data_input!$F2302-Data_input!$G2302-Data_input!$H2302-Data_input!$I2302</f>
        <v>800</v>
      </c>
      <c r="L2302" s="15" t="s">
        <v>2948</v>
      </c>
      <c r="M2302" s="16" t="str">
        <f>TEXT(Table1[[#This Row],[DATE]],"mmm")</f>
        <v>Aug</v>
      </c>
      <c r="N2302" s="7">
        <f t="shared" si="107"/>
        <v>2022</v>
      </c>
      <c r="O2302" s="7">
        <f>IF(COUNTIF(B$4:$B2302,B2302)=1,1,0)</f>
        <v>1</v>
      </c>
      <c r="P2302" s="8" t="s">
        <v>2919</v>
      </c>
      <c r="Q2302" s="9"/>
    </row>
    <row r="2303" spans="1:17" x14ac:dyDescent="0.25">
      <c r="A2303" s="17">
        <v>44802</v>
      </c>
      <c r="B2303" s="11" t="s">
        <v>1921</v>
      </c>
      <c r="C2303" s="11" t="s">
        <v>2926</v>
      </c>
      <c r="D2303" s="7">
        <v>1</v>
      </c>
      <c r="E2303" s="12">
        <f t="shared" si="105"/>
        <v>450</v>
      </c>
      <c r="F2303" s="13">
        <f t="shared" si="106"/>
        <v>450</v>
      </c>
      <c r="G2303" s="14">
        <f>Data_input!$F2303*IF(Data_input!$E2303&lt;3000,70%,60%)</f>
        <v>315</v>
      </c>
      <c r="H2303" s="14">
        <f>Data_input!$F2303*10%</f>
        <v>45</v>
      </c>
      <c r="I2303" s="14">
        <f>Data_input!$F2303*10%</f>
        <v>45</v>
      </c>
      <c r="J2303" s="14">
        <f>SUM(Table1[[#This Row],[COGS]:[OPERATIONAL COST]])</f>
        <v>405</v>
      </c>
      <c r="K2303" s="14">
        <f>Data_input!$F2303-Data_input!$G2303-Data_input!$H2303-Data_input!$I2303</f>
        <v>45</v>
      </c>
      <c r="L2303" s="8" t="s">
        <v>2944</v>
      </c>
      <c r="M2303" s="16" t="str">
        <f>TEXT(Table1[[#This Row],[DATE]],"mmm")</f>
        <v>Aug</v>
      </c>
      <c r="N2303" s="7">
        <f t="shared" si="107"/>
        <v>2022</v>
      </c>
      <c r="O2303" s="7">
        <f>IF(COUNTIF(B$4:$B2303,B2303)=1,1,0)</f>
        <v>1</v>
      </c>
      <c r="P2303" s="8" t="s">
        <v>2918</v>
      </c>
      <c r="Q2303" s="9"/>
    </row>
    <row r="2304" spans="1:17" x14ac:dyDescent="0.25">
      <c r="A2304" s="17">
        <v>44802</v>
      </c>
      <c r="B2304" s="11" t="s">
        <v>1922</v>
      </c>
      <c r="C2304" s="11" t="s">
        <v>2927</v>
      </c>
      <c r="D2304" s="7">
        <v>1</v>
      </c>
      <c r="E2304" s="12">
        <f t="shared" si="105"/>
        <v>500</v>
      </c>
      <c r="F2304" s="13">
        <f t="shared" si="106"/>
        <v>500</v>
      </c>
      <c r="G2304" s="14">
        <f>Data_input!$F2304*IF(Data_input!$E2304&lt;3000,70%,60%)</f>
        <v>350</v>
      </c>
      <c r="H2304" s="14">
        <f>Data_input!$F2304*10%</f>
        <v>50</v>
      </c>
      <c r="I2304" s="14">
        <f>Data_input!$F2304*10%</f>
        <v>50</v>
      </c>
      <c r="J2304" s="14">
        <f>SUM(Table1[[#This Row],[COGS]:[OPERATIONAL COST]])</f>
        <v>450</v>
      </c>
      <c r="K2304" s="14">
        <f>Data_input!$F2304-Data_input!$G2304-Data_input!$H2304-Data_input!$I2304</f>
        <v>50</v>
      </c>
      <c r="L2304" s="15" t="s">
        <v>2946</v>
      </c>
      <c r="M2304" s="16" t="str">
        <f>TEXT(Table1[[#This Row],[DATE]],"mmm")</f>
        <v>Aug</v>
      </c>
      <c r="N2304" s="7">
        <f t="shared" si="107"/>
        <v>2022</v>
      </c>
      <c r="O2304" s="7">
        <f>IF(COUNTIF(B$4:$B2304,B2304)=1,1,0)</f>
        <v>1</v>
      </c>
      <c r="P2304" s="8" t="s">
        <v>2919</v>
      </c>
      <c r="Q2304" s="9"/>
    </row>
    <row r="2305" spans="1:17" x14ac:dyDescent="0.25">
      <c r="A2305" s="17">
        <v>44802</v>
      </c>
      <c r="B2305" s="11" t="s">
        <v>1923</v>
      </c>
      <c r="C2305" s="11" t="s">
        <v>2927</v>
      </c>
      <c r="D2305" s="7">
        <v>2</v>
      </c>
      <c r="E2305" s="12">
        <f t="shared" si="105"/>
        <v>500</v>
      </c>
      <c r="F2305" s="13">
        <f t="shared" si="106"/>
        <v>1000</v>
      </c>
      <c r="G2305" s="14">
        <f>Data_input!$F2305*IF(Data_input!$E2305&lt;3000,70%,60%)</f>
        <v>700</v>
      </c>
      <c r="H2305" s="14">
        <f>Data_input!$F2305*10%</f>
        <v>100</v>
      </c>
      <c r="I2305" s="14">
        <f>Data_input!$F2305*10%</f>
        <v>100</v>
      </c>
      <c r="J2305" s="14">
        <f>SUM(Table1[[#This Row],[COGS]:[OPERATIONAL COST]])</f>
        <v>900</v>
      </c>
      <c r="K2305" s="14">
        <f>Data_input!$F2305-Data_input!$G2305-Data_input!$H2305-Data_input!$I2305</f>
        <v>100</v>
      </c>
      <c r="L2305" s="8" t="s">
        <v>2947</v>
      </c>
      <c r="M2305" s="16" t="str">
        <f>TEXT(Table1[[#This Row],[DATE]],"mmm")</f>
        <v>Aug</v>
      </c>
      <c r="N2305" s="7">
        <f t="shared" si="107"/>
        <v>2022</v>
      </c>
      <c r="O2305" s="7">
        <f>IF(COUNTIF(B$4:$B2305,B2305)=1,1,0)</f>
        <v>1</v>
      </c>
      <c r="P2305" s="8" t="s">
        <v>2918</v>
      </c>
      <c r="Q2305" s="9"/>
    </row>
    <row r="2306" spans="1:17" x14ac:dyDescent="0.25">
      <c r="A2306" s="17">
        <v>44802</v>
      </c>
      <c r="B2306" s="11" t="s">
        <v>1924</v>
      </c>
      <c r="C2306" s="11" t="s">
        <v>2920</v>
      </c>
      <c r="D2306" s="7">
        <v>3</v>
      </c>
      <c r="E2306" s="12">
        <f t="shared" si="105"/>
        <v>1000</v>
      </c>
      <c r="F2306" s="13">
        <f t="shared" si="106"/>
        <v>3000</v>
      </c>
      <c r="G2306" s="14">
        <f>Data_input!$F2306*IF(Data_input!$E2306&lt;3000,70%,60%)</f>
        <v>2100</v>
      </c>
      <c r="H2306" s="14">
        <f>Data_input!$F2306*10%</f>
        <v>300</v>
      </c>
      <c r="I2306" s="14">
        <f>Data_input!$F2306*10%</f>
        <v>300</v>
      </c>
      <c r="J2306" s="14">
        <f>SUM(Table1[[#This Row],[COGS]:[OPERATIONAL COST]])</f>
        <v>2700</v>
      </c>
      <c r="K2306" s="14">
        <f>Data_input!$F2306-Data_input!$G2306-Data_input!$H2306-Data_input!$I2306</f>
        <v>300</v>
      </c>
      <c r="L2306" s="15" t="s">
        <v>2943</v>
      </c>
      <c r="M2306" s="16" t="str">
        <f>TEXT(Table1[[#This Row],[DATE]],"mmm")</f>
        <v>Aug</v>
      </c>
      <c r="N2306" s="7">
        <f t="shared" si="107"/>
        <v>2022</v>
      </c>
      <c r="O2306" s="7">
        <f>IF(COUNTIF(B$4:$B2306,B2306)=1,1,0)</f>
        <v>1</v>
      </c>
      <c r="P2306" s="8" t="s">
        <v>2919</v>
      </c>
      <c r="Q2306" s="9"/>
    </row>
    <row r="2307" spans="1:17" x14ac:dyDescent="0.25">
      <c r="A2307" s="17">
        <v>44802</v>
      </c>
      <c r="B2307" s="11" t="str">
        <f>B2306</f>
        <v>DH01928</v>
      </c>
      <c r="C2307" s="11" t="s">
        <v>2924</v>
      </c>
      <c r="D2307" s="7">
        <v>4</v>
      </c>
      <c r="E2307" s="12">
        <f t="shared" si="105"/>
        <v>3500</v>
      </c>
      <c r="F2307" s="13">
        <f t="shared" si="106"/>
        <v>14000</v>
      </c>
      <c r="G2307" s="14">
        <f>Data_input!$F2307*IF(Data_input!$E2307&lt;3000,70%,60%)</f>
        <v>8400</v>
      </c>
      <c r="H2307" s="14">
        <f>Data_input!$F2307*10%</f>
        <v>1400</v>
      </c>
      <c r="I2307" s="14">
        <f>Data_input!$F2307*10%</f>
        <v>1400</v>
      </c>
      <c r="J2307" s="14">
        <f>SUM(Table1[[#This Row],[COGS]:[OPERATIONAL COST]])</f>
        <v>11200</v>
      </c>
      <c r="K2307" s="14">
        <f>Data_input!$F2307-Data_input!$G2307-Data_input!$H2307-Data_input!$I2307</f>
        <v>2800</v>
      </c>
      <c r="L2307" s="8" t="s">
        <v>2943</v>
      </c>
      <c r="M2307" s="16" t="str">
        <f>TEXT(Table1[[#This Row],[DATE]],"mmm")</f>
        <v>Aug</v>
      </c>
      <c r="N2307" s="7">
        <f t="shared" si="107"/>
        <v>2022</v>
      </c>
      <c r="O2307" s="7">
        <f>IF(COUNTIF(B$4:$B2307,B2307)=1,1,0)</f>
        <v>0</v>
      </c>
      <c r="P2307" s="8" t="s">
        <v>2919</v>
      </c>
      <c r="Q2307" s="9"/>
    </row>
    <row r="2308" spans="1:17" x14ac:dyDescent="0.25">
      <c r="A2308" s="17">
        <v>44802</v>
      </c>
      <c r="B2308" s="11" t="str">
        <f>B2307</f>
        <v>DH01928</v>
      </c>
      <c r="C2308" s="11" t="s">
        <v>2923</v>
      </c>
      <c r="D2308" s="7">
        <v>4</v>
      </c>
      <c r="E2308" s="12">
        <f t="shared" ref="E2308:E2371" si="108">VLOOKUP(C2308,$R$4:$S$12,2,FALSE)</f>
        <v>2500</v>
      </c>
      <c r="F2308" s="13">
        <f t="shared" ref="F2308:F2371" si="109">D2308*E2308</f>
        <v>10000</v>
      </c>
      <c r="G2308" s="14">
        <f>Data_input!$F2308*IF(Data_input!$E2308&lt;3000,70%,60%)</f>
        <v>7000</v>
      </c>
      <c r="H2308" s="14">
        <f>Data_input!$F2308*10%</f>
        <v>1000</v>
      </c>
      <c r="I2308" s="14">
        <f>Data_input!$F2308*10%</f>
        <v>1000</v>
      </c>
      <c r="J2308" s="14">
        <f>SUM(Table1[[#This Row],[COGS]:[OPERATIONAL COST]])</f>
        <v>9000</v>
      </c>
      <c r="K2308" s="14">
        <f>Data_input!$F2308-Data_input!$G2308-Data_input!$H2308-Data_input!$I2308</f>
        <v>1000</v>
      </c>
      <c r="L2308" s="15" t="s">
        <v>2943</v>
      </c>
      <c r="M2308" s="16" t="str">
        <f>TEXT(Table1[[#This Row],[DATE]],"mmm")</f>
        <v>Aug</v>
      </c>
      <c r="N2308" s="7">
        <f t="shared" ref="N2308:N2371" si="110">YEAR(A2308)</f>
        <v>2022</v>
      </c>
      <c r="O2308" s="7">
        <f>IF(COUNTIF(B$4:$B2308,B2308)=1,1,0)</f>
        <v>0</v>
      </c>
      <c r="P2308" s="8" t="s">
        <v>2919</v>
      </c>
      <c r="Q2308" s="9"/>
    </row>
    <row r="2309" spans="1:17" x14ac:dyDescent="0.25">
      <c r="A2309" s="17">
        <v>44803</v>
      </c>
      <c r="B2309" s="11" t="s">
        <v>1925</v>
      </c>
      <c r="C2309" s="11" t="s">
        <v>2929</v>
      </c>
      <c r="D2309" s="7">
        <v>1</v>
      </c>
      <c r="E2309" s="12">
        <f t="shared" si="108"/>
        <v>3200</v>
      </c>
      <c r="F2309" s="13">
        <f t="shared" si="109"/>
        <v>3200</v>
      </c>
      <c r="G2309" s="14">
        <f>Data_input!$F2309*IF(Data_input!$E2309&lt;3000,70%,60%)</f>
        <v>1920</v>
      </c>
      <c r="H2309" s="14">
        <f>Data_input!$F2309*10%</f>
        <v>320</v>
      </c>
      <c r="I2309" s="14">
        <f>Data_input!$F2309*10%</f>
        <v>320</v>
      </c>
      <c r="J2309" s="14">
        <f>SUM(Table1[[#This Row],[COGS]:[OPERATIONAL COST]])</f>
        <v>2560</v>
      </c>
      <c r="K2309" s="14">
        <f>Data_input!$F2309-Data_input!$G2309-Data_input!$H2309-Data_input!$I2309</f>
        <v>640</v>
      </c>
      <c r="L2309" s="8" t="s">
        <v>2944</v>
      </c>
      <c r="M2309" s="16" t="str">
        <f>TEXT(Table1[[#This Row],[DATE]],"mmm")</f>
        <v>Aug</v>
      </c>
      <c r="N2309" s="7">
        <f t="shared" si="110"/>
        <v>2022</v>
      </c>
      <c r="O2309" s="7">
        <f>IF(COUNTIF(B$4:$B2309,B2309)=1,1,0)</f>
        <v>1</v>
      </c>
      <c r="P2309" s="8" t="s">
        <v>2918</v>
      </c>
      <c r="Q2309" s="9"/>
    </row>
    <row r="2310" spans="1:17" x14ac:dyDescent="0.25">
      <c r="A2310" s="17">
        <v>44803</v>
      </c>
      <c r="B2310" s="11" t="s">
        <v>1926</v>
      </c>
      <c r="C2310" s="11" t="s">
        <v>2929</v>
      </c>
      <c r="D2310" s="7">
        <v>1</v>
      </c>
      <c r="E2310" s="12">
        <f t="shared" si="108"/>
        <v>3200</v>
      </c>
      <c r="F2310" s="13">
        <f t="shared" si="109"/>
        <v>3200</v>
      </c>
      <c r="G2310" s="14">
        <f>Data_input!$F2310*IF(Data_input!$E2310&lt;3000,70%,60%)</f>
        <v>1920</v>
      </c>
      <c r="H2310" s="14">
        <f>Data_input!$F2310*10%</f>
        <v>320</v>
      </c>
      <c r="I2310" s="14">
        <f>Data_input!$F2310*10%</f>
        <v>320</v>
      </c>
      <c r="J2310" s="14">
        <f>SUM(Table1[[#This Row],[COGS]:[OPERATIONAL COST]])</f>
        <v>2560</v>
      </c>
      <c r="K2310" s="14">
        <f>Data_input!$F2310-Data_input!$G2310-Data_input!$H2310-Data_input!$I2310</f>
        <v>640</v>
      </c>
      <c r="L2310" s="15" t="s">
        <v>2945</v>
      </c>
      <c r="M2310" s="16" t="str">
        <f>TEXT(Table1[[#This Row],[DATE]],"mmm")</f>
        <v>Aug</v>
      </c>
      <c r="N2310" s="7">
        <f t="shared" si="110"/>
        <v>2022</v>
      </c>
      <c r="O2310" s="7">
        <f>IF(COUNTIF(B$4:$B2310,B2310)=1,1,0)</f>
        <v>1</v>
      </c>
      <c r="P2310" s="8" t="s">
        <v>2919</v>
      </c>
      <c r="Q2310" s="9"/>
    </row>
    <row r="2311" spans="1:17" x14ac:dyDescent="0.25">
      <c r="A2311" s="17">
        <v>44803</v>
      </c>
      <c r="B2311" s="11" t="s">
        <v>1927</v>
      </c>
      <c r="C2311" s="11" t="s">
        <v>2924</v>
      </c>
      <c r="D2311" s="7">
        <v>1</v>
      </c>
      <c r="E2311" s="12">
        <f t="shared" si="108"/>
        <v>3500</v>
      </c>
      <c r="F2311" s="13">
        <f t="shared" si="109"/>
        <v>3500</v>
      </c>
      <c r="G2311" s="14">
        <f>Data_input!$F2311*IF(Data_input!$E2311&lt;3000,70%,60%)</f>
        <v>2100</v>
      </c>
      <c r="H2311" s="14">
        <f>Data_input!$F2311*10%</f>
        <v>350</v>
      </c>
      <c r="I2311" s="14">
        <f>Data_input!$F2311*10%</f>
        <v>350</v>
      </c>
      <c r="J2311" s="14">
        <f>SUM(Table1[[#This Row],[COGS]:[OPERATIONAL COST]])</f>
        <v>2800</v>
      </c>
      <c r="K2311" s="14">
        <f>Data_input!$F2311-Data_input!$G2311-Data_input!$H2311-Data_input!$I2311</f>
        <v>700</v>
      </c>
      <c r="L2311" s="8" t="s">
        <v>2943</v>
      </c>
      <c r="M2311" s="16" t="str">
        <f>TEXT(Table1[[#This Row],[DATE]],"mmm")</f>
        <v>Aug</v>
      </c>
      <c r="N2311" s="7">
        <f t="shared" si="110"/>
        <v>2022</v>
      </c>
      <c r="O2311" s="7">
        <f>IF(COUNTIF(B$4:$B2311,B2311)=1,1,0)</f>
        <v>1</v>
      </c>
      <c r="P2311" s="8" t="s">
        <v>2919</v>
      </c>
      <c r="Q2311" s="9"/>
    </row>
    <row r="2312" spans="1:17" x14ac:dyDescent="0.25">
      <c r="A2312" s="17">
        <v>44803</v>
      </c>
      <c r="B2312" s="11" t="s">
        <v>1928</v>
      </c>
      <c r="C2312" s="11" t="s">
        <v>2927</v>
      </c>
      <c r="D2312" s="7">
        <v>2</v>
      </c>
      <c r="E2312" s="12">
        <f t="shared" si="108"/>
        <v>500</v>
      </c>
      <c r="F2312" s="13">
        <f t="shared" si="109"/>
        <v>1000</v>
      </c>
      <c r="G2312" s="14">
        <f>Data_input!$F2312*IF(Data_input!$E2312&lt;3000,70%,60%)</f>
        <v>700</v>
      </c>
      <c r="H2312" s="14">
        <f>Data_input!$F2312*10%</f>
        <v>100</v>
      </c>
      <c r="I2312" s="14">
        <f>Data_input!$F2312*10%</f>
        <v>100</v>
      </c>
      <c r="J2312" s="14">
        <f>SUM(Table1[[#This Row],[COGS]:[OPERATIONAL COST]])</f>
        <v>900</v>
      </c>
      <c r="K2312" s="14">
        <f>Data_input!$F2312-Data_input!$G2312-Data_input!$H2312-Data_input!$I2312</f>
        <v>100</v>
      </c>
      <c r="L2312" s="15" t="s">
        <v>2948</v>
      </c>
      <c r="M2312" s="16" t="str">
        <f>TEXT(Table1[[#This Row],[DATE]],"mmm")</f>
        <v>Aug</v>
      </c>
      <c r="N2312" s="7">
        <f t="shared" si="110"/>
        <v>2022</v>
      </c>
      <c r="O2312" s="7">
        <f>IF(COUNTIF(B$4:$B2312,B2312)=1,1,0)</f>
        <v>1</v>
      </c>
      <c r="P2312" s="8" t="s">
        <v>2919</v>
      </c>
      <c r="Q2312" s="9"/>
    </row>
    <row r="2313" spans="1:17" x14ac:dyDescent="0.25">
      <c r="A2313" s="17">
        <v>44803</v>
      </c>
      <c r="B2313" s="11" t="s">
        <v>1929</v>
      </c>
      <c r="C2313" s="11" t="s">
        <v>2923</v>
      </c>
      <c r="D2313" s="7">
        <v>2</v>
      </c>
      <c r="E2313" s="12">
        <f t="shared" si="108"/>
        <v>2500</v>
      </c>
      <c r="F2313" s="13">
        <f t="shared" si="109"/>
        <v>5000</v>
      </c>
      <c r="G2313" s="14">
        <f>Data_input!$F2313*IF(Data_input!$E2313&lt;3000,70%,60%)</f>
        <v>3500</v>
      </c>
      <c r="H2313" s="14">
        <f>Data_input!$F2313*10%</f>
        <v>500</v>
      </c>
      <c r="I2313" s="14">
        <f>Data_input!$F2313*10%</f>
        <v>500</v>
      </c>
      <c r="J2313" s="14">
        <f>SUM(Table1[[#This Row],[COGS]:[OPERATIONAL COST]])</f>
        <v>4500</v>
      </c>
      <c r="K2313" s="14">
        <f>Data_input!$F2313-Data_input!$G2313-Data_input!$H2313-Data_input!$I2313</f>
        <v>500</v>
      </c>
      <c r="L2313" s="8" t="s">
        <v>2944</v>
      </c>
      <c r="M2313" s="16" t="str">
        <f>TEXT(Table1[[#This Row],[DATE]],"mmm")</f>
        <v>Aug</v>
      </c>
      <c r="N2313" s="7">
        <f t="shared" si="110"/>
        <v>2022</v>
      </c>
      <c r="O2313" s="7">
        <f>IF(COUNTIF(B$4:$B2313,B2313)=1,1,0)</f>
        <v>1</v>
      </c>
      <c r="P2313" s="8" t="s">
        <v>2918</v>
      </c>
      <c r="Q2313" s="9"/>
    </row>
    <row r="2314" spans="1:17" x14ac:dyDescent="0.25">
      <c r="A2314" s="17">
        <v>44803</v>
      </c>
      <c r="B2314" s="11" t="s">
        <v>1930</v>
      </c>
      <c r="C2314" s="11" t="s">
        <v>2925</v>
      </c>
      <c r="D2314" s="7">
        <v>3</v>
      </c>
      <c r="E2314" s="12">
        <f t="shared" si="108"/>
        <v>1200</v>
      </c>
      <c r="F2314" s="13">
        <f t="shared" si="109"/>
        <v>3600</v>
      </c>
      <c r="G2314" s="14">
        <f>Data_input!$F2314*IF(Data_input!$E2314&lt;3000,70%,60%)</f>
        <v>2520</v>
      </c>
      <c r="H2314" s="14">
        <f>Data_input!$F2314*10%</f>
        <v>360</v>
      </c>
      <c r="I2314" s="14">
        <f>Data_input!$F2314*10%</f>
        <v>360</v>
      </c>
      <c r="J2314" s="14">
        <f>SUM(Table1[[#This Row],[COGS]:[OPERATIONAL COST]])</f>
        <v>3240</v>
      </c>
      <c r="K2314" s="14">
        <f>Data_input!$F2314-Data_input!$G2314-Data_input!$H2314-Data_input!$I2314</f>
        <v>360</v>
      </c>
      <c r="L2314" s="15" t="s">
        <v>2945</v>
      </c>
      <c r="M2314" s="16" t="str">
        <f>TEXT(Table1[[#This Row],[DATE]],"mmm")</f>
        <v>Aug</v>
      </c>
      <c r="N2314" s="7">
        <f t="shared" si="110"/>
        <v>2022</v>
      </c>
      <c r="O2314" s="7">
        <f>IF(COUNTIF(B$4:$B2314,B2314)=1,1,0)</f>
        <v>1</v>
      </c>
      <c r="P2314" s="8" t="s">
        <v>2919</v>
      </c>
      <c r="Q2314" s="9"/>
    </row>
    <row r="2315" spans="1:17" x14ac:dyDescent="0.25">
      <c r="A2315" s="17">
        <v>44803</v>
      </c>
      <c r="B2315" s="11" t="s">
        <v>1931</v>
      </c>
      <c r="C2315" s="11" t="s">
        <v>2920</v>
      </c>
      <c r="D2315" s="7">
        <v>8</v>
      </c>
      <c r="E2315" s="12">
        <f t="shared" si="108"/>
        <v>1000</v>
      </c>
      <c r="F2315" s="13">
        <f t="shared" si="109"/>
        <v>8000</v>
      </c>
      <c r="G2315" s="14">
        <f>Data_input!$F2315*IF(Data_input!$E2315&lt;3000,70%,60%)</f>
        <v>5600</v>
      </c>
      <c r="H2315" s="14">
        <f>Data_input!$F2315*10%</f>
        <v>800</v>
      </c>
      <c r="I2315" s="14">
        <f>Data_input!$F2315*10%</f>
        <v>800</v>
      </c>
      <c r="J2315" s="14">
        <f>SUM(Table1[[#This Row],[COGS]:[OPERATIONAL COST]])</f>
        <v>7200</v>
      </c>
      <c r="K2315" s="14">
        <f>Data_input!$F2315-Data_input!$G2315-Data_input!$H2315-Data_input!$I2315</f>
        <v>800</v>
      </c>
      <c r="L2315" s="8" t="s">
        <v>2943</v>
      </c>
      <c r="M2315" s="16" t="str">
        <f>TEXT(Table1[[#This Row],[DATE]],"mmm")</f>
        <v>Aug</v>
      </c>
      <c r="N2315" s="7">
        <f t="shared" si="110"/>
        <v>2022</v>
      </c>
      <c r="O2315" s="7">
        <f>IF(COUNTIF(B$4:$B2315,B2315)=1,1,0)</f>
        <v>1</v>
      </c>
      <c r="P2315" s="8" t="s">
        <v>2918</v>
      </c>
      <c r="Q2315" s="9"/>
    </row>
    <row r="2316" spans="1:17" x14ac:dyDescent="0.25">
      <c r="A2316" s="17">
        <v>44803</v>
      </c>
      <c r="B2316" s="11" t="s">
        <v>1932</v>
      </c>
      <c r="C2316" s="11" t="s">
        <v>2930</v>
      </c>
      <c r="D2316" s="7">
        <v>1</v>
      </c>
      <c r="E2316" s="12">
        <f t="shared" si="108"/>
        <v>4000</v>
      </c>
      <c r="F2316" s="13">
        <f t="shared" si="109"/>
        <v>4000</v>
      </c>
      <c r="G2316" s="14">
        <f>Data_input!$F2316*IF(Data_input!$E2316&lt;3000,70%,60%)</f>
        <v>2400</v>
      </c>
      <c r="H2316" s="14">
        <f>Data_input!$F2316*10%</f>
        <v>400</v>
      </c>
      <c r="I2316" s="14">
        <f>Data_input!$F2316*10%</f>
        <v>400</v>
      </c>
      <c r="J2316" s="14">
        <f>SUM(Table1[[#This Row],[COGS]:[OPERATIONAL COST]])</f>
        <v>3200</v>
      </c>
      <c r="K2316" s="14">
        <f>Data_input!$F2316-Data_input!$G2316-Data_input!$H2316-Data_input!$I2316</f>
        <v>800</v>
      </c>
      <c r="L2316" s="15" t="s">
        <v>2948</v>
      </c>
      <c r="M2316" s="16" t="str">
        <f>TEXT(Table1[[#This Row],[DATE]],"mmm")</f>
        <v>Aug</v>
      </c>
      <c r="N2316" s="7">
        <f t="shared" si="110"/>
        <v>2022</v>
      </c>
      <c r="O2316" s="7">
        <f>IF(COUNTIF(B$4:$B2316,B2316)=1,1,0)</f>
        <v>1</v>
      </c>
      <c r="P2316" s="8" t="s">
        <v>2919</v>
      </c>
      <c r="Q2316" s="9"/>
    </row>
    <row r="2317" spans="1:17" x14ac:dyDescent="0.25">
      <c r="A2317" s="17">
        <v>44804</v>
      </c>
      <c r="B2317" s="11" t="s">
        <v>1933</v>
      </c>
      <c r="C2317" s="11" t="s">
        <v>2920</v>
      </c>
      <c r="D2317" s="7">
        <v>1</v>
      </c>
      <c r="E2317" s="12">
        <f t="shared" si="108"/>
        <v>1000</v>
      </c>
      <c r="F2317" s="13">
        <f t="shared" si="109"/>
        <v>1000</v>
      </c>
      <c r="G2317" s="14">
        <f>Data_input!$F2317*IF(Data_input!$E2317&lt;3000,70%,60%)</f>
        <v>700</v>
      </c>
      <c r="H2317" s="14">
        <f>Data_input!$F2317*10%</f>
        <v>100</v>
      </c>
      <c r="I2317" s="14">
        <f>Data_input!$F2317*10%</f>
        <v>100</v>
      </c>
      <c r="J2317" s="14">
        <f>SUM(Table1[[#This Row],[COGS]:[OPERATIONAL COST]])</f>
        <v>900</v>
      </c>
      <c r="K2317" s="14">
        <f>Data_input!$F2317-Data_input!$G2317-Data_input!$H2317-Data_input!$I2317</f>
        <v>100</v>
      </c>
      <c r="L2317" s="8" t="s">
        <v>2944</v>
      </c>
      <c r="M2317" s="16" t="str">
        <f>TEXT(Table1[[#This Row],[DATE]],"mmm")</f>
        <v>Aug</v>
      </c>
      <c r="N2317" s="7">
        <f t="shared" si="110"/>
        <v>2022</v>
      </c>
      <c r="O2317" s="7">
        <f>IF(COUNTIF(B$4:$B2317,B2317)=1,1,0)</f>
        <v>1</v>
      </c>
      <c r="P2317" s="8" t="s">
        <v>2919</v>
      </c>
      <c r="Q2317" s="9"/>
    </row>
    <row r="2318" spans="1:17" x14ac:dyDescent="0.25">
      <c r="A2318" s="17">
        <v>44804</v>
      </c>
      <c r="B2318" s="11" t="s">
        <v>1934</v>
      </c>
      <c r="C2318" s="11" t="s">
        <v>2924</v>
      </c>
      <c r="D2318" s="7">
        <v>3</v>
      </c>
      <c r="E2318" s="12">
        <f t="shared" si="108"/>
        <v>3500</v>
      </c>
      <c r="F2318" s="13">
        <f t="shared" si="109"/>
        <v>10500</v>
      </c>
      <c r="G2318" s="14">
        <f>Data_input!$F2318*IF(Data_input!$E2318&lt;3000,70%,60%)</f>
        <v>6300</v>
      </c>
      <c r="H2318" s="14">
        <f>Data_input!$F2318*10%</f>
        <v>1050</v>
      </c>
      <c r="I2318" s="14">
        <f>Data_input!$F2318*10%</f>
        <v>1050</v>
      </c>
      <c r="J2318" s="14">
        <f>SUM(Table1[[#This Row],[COGS]:[OPERATIONAL COST]])</f>
        <v>8400</v>
      </c>
      <c r="K2318" s="14">
        <f>Data_input!$F2318-Data_input!$G2318-Data_input!$H2318-Data_input!$I2318</f>
        <v>2100</v>
      </c>
      <c r="L2318" s="15" t="s">
        <v>2946</v>
      </c>
      <c r="M2318" s="16" t="str">
        <f>TEXT(Table1[[#This Row],[DATE]],"mmm")</f>
        <v>Aug</v>
      </c>
      <c r="N2318" s="7">
        <f t="shared" si="110"/>
        <v>2022</v>
      </c>
      <c r="O2318" s="7">
        <f>IF(COUNTIF(B$4:$B2318,B2318)=1,1,0)</f>
        <v>1</v>
      </c>
      <c r="P2318" s="8" t="s">
        <v>2919</v>
      </c>
      <c r="Q2318" s="9"/>
    </row>
    <row r="2319" spans="1:17" x14ac:dyDescent="0.25">
      <c r="A2319" s="17">
        <v>44804</v>
      </c>
      <c r="B2319" s="11" t="s">
        <v>1935</v>
      </c>
      <c r="C2319" s="11" t="s">
        <v>2923</v>
      </c>
      <c r="D2319" s="7">
        <v>6</v>
      </c>
      <c r="E2319" s="12">
        <f t="shared" si="108"/>
        <v>2500</v>
      </c>
      <c r="F2319" s="13">
        <f t="shared" si="109"/>
        <v>15000</v>
      </c>
      <c r="G2319" s="14">
        <f>Data_input!$F2319*IF(Data_input!$E2319&lt;3000,70%,60%)</f>
        <v>10500</v>
      </c>
      <c r="H2319" s="14">
        <f>Data_input!$F2319*10%</f>
        <v>1500</v>
      </c>
      <c r="I2319" s="14">
        <f>Data_input!$F2319*10%</f>
        <v>1500</v>
      </c>
      <c r="J2319" s="14">
        <f>SUM(Table1[[#This Row],[COGS]:[OPERATIONAL COST]])</f>
        <v>13500</v>
      </c>
      <c r="K2319" s="14">
        <f>Data_input!$F2319-Data_input!$G2319-Data_input!$H2319-Data_input!$I2319</f>
        <v>1500</v>
      </c>
      <c r="L2319" s="8" t="s">
        <v>2947</v>
      </c>
      <c r="M2319" s="16" t="str">
        <f>TEXT(Table1[[#This Row],[DATE]],"mmm")</f>
        <v>Aug</v>
      </c>
      <c r="N2319" s="7">
        <f t="shared" si="110"/>
        <v>2022</v>
      </c>
      <c r="O2319" s="7">
        <f>IF(COUNTIF(B$4:$B2319,B2319)=1,1,0)</f>
        <v>1</v>
      </c>
      <c r="P2319" s="8" t="s">
        <v>2918</v>
      </c>
      <c r="Q2319" s="9"/>
    </row>
    <row r="2320" spans="1:17" x14ac:dyDescent="0.25">
      <c r="A2320" s="17">
        <v>44804</v>
      </c>
      <c r="B2320" s="11" t="s">
        <v>1936</v>
      </c>
      <c r="C2320" s="11" t="s">
        <v>2923</v>
      </c>
      <c r="D2320" s="7">
        <v>15</v>
      </c>
      <c r="E2320" s="12">
        <f t="shared" si="108"/>
        <v>2500</v>
      </c>
      <c r="F2320" s="13">
        <f t="shared" si="109"/>
        <v>37500</v>
      </c>
      <c r="G2320" s="14">
        <f>Data_input!$F2320*IF(Data_input!$E2320&lt;3000,70%,60%)</f>
        <v>26250</v>
      </c>
      <c r="H2320" s="14">
        <f>Data_input!$F2320*10%</f>
        <v>3750</v>
      </c>
      <c r="I2320" s="14">
        <f>Data_input!$F2320*10%</f>
        <v>3750</v>
      </c>
      <c r="J2320" s="14">
        <f>SUM(Table1[[#This Row],[COGS]:[OPERATIONAL COST]])</f>
        <v>33750</v>
      </c>
      <c r="K2320" s="14">
        <f>Data_input!$F2320-Data_input!$G2320-Data_input!$H2320-Data_input!$I2320</f>
        <v>3750</v>
      </c>
      <c r="L2320" s="15" t="s">
        <v>2945</v>
      </c>
      <c r="M2320" s="16" t="str">
        <f>TEXT(Table1[[#This Row],[DATE]],"mmm")</f>
        <v>Aug</v>
      </c>
      <c r="N2320" s="7">
        <f t="shared" si="110"/>
        <v>2022</v>
      </c>
      <c r="O2320" s="7">
        <f>IF(COUNTIF(B$4:$B2320,B2320)=1,1,0)</f>
        <v>1</v>
      </c>
      <c r="P2320" s="8" t="s">
        <v>2919</v>
      </c>
      <c r="Q2320" s="9"/>
    </row>
    <row r="2321" spans="1:17" x14ac:dyDescent="0.25">
      <c r="A2321" s="17">
        <v>44804</v>
      </c>
      <c r="B2321" s="11" t="s">
        <v>1937</v>
      </c>
      <c r="C2321" s="11" t="s">
        <v>2920</v>
      </c>
      <c r="D2321" s="7">
        <v>10</v>
      </c>
      <c r="E2321" s="12">
        <f t="shared" si="108"/>
        <v>1000</v>
      </c>
      <c r="F2321" s="13">
        <f t="shared" si="109"/>
        <v>10000</v>
      </c>
      <c r="G2321" s="14">
        <f>Data_input!$F2321*IF(Data_input!$E2321&lt;3000,70%,60%)</f>
        <v>7000</v>
      </c>
      <c r="H2321" s="14">
        <f>Data_input!$F2321*10%</f>
        <v>1000</v>
      </c>
      <c r="I2321" s="14">
        <f>Data_input!$F2321*10%</f>
        <v>1000</v>
      </c>
      <c r="J2321" s="14">
        <f>SUM(Table1[[#This Row],[COGS]:[OPERATIONAL COST]])</f>
        <v>9000</v>
      </c>
      <c r="K2321" s="14">
        <f>Data_input!$F2321-Data_input!$G2321-Data_input!$H2321-Data_input!$I2321</f>
        <v>1000</v>
      </c>
      <c r="L2321" s="8" t="s">
        <v>2943</v>
      </c>
      <c r="M2321" s="16" t="str">
        <f>TEXT(Table1[[#This Row],[DATE]],"mmm")</f>
        <v>Aug</v>
      </c>
      <c r="N2321" s="7">
        <f t="shared" si="110"/>
        <v>2022</v>
      </c>
      <c r="O2321" s="7">
        <f>IF(COUNTIF(B$4:$B2321,B2321)=1,1,0)</f>
        <v>1</v>
      </c>
      <c r="P2321" s="8" t="s">
        <v>2918</v>
      </c>
      <c r="Q2321" s="9"/>
    </row>
    <row r="2322" spans="1:17" x14ac:dyDescent="0.25">
      <c r="A2322" s="17">
        <v>44804</v>
      </c>
      <c r="B2322" s="11" t="s">
        <v>1938</v>
      </c>
      <c r="C2322" s="11" t="s">
        <v>2923</v>
      </c>
      <c r="D2322" s="7">
        <v>7</v>
      </c>
      <c r="E2322" s="12">
        <f t="shared" si="108"/>
        <v>2500</v>
      </c>
      <c r="F2322" s="13">
        <f t="shared" si="109"/>
        <v>17500</v>
      </c>
      <c r="G2322" s="14">
        <f>Data_input!$F2322*IF(Data_input!$E2322&lt;3000,70%,60%)</f>
        <v>12250</v>
      </c>
      <c r="H2322" s="14">
        <f>Data_input!$F2322*10%</f>
        <v>1750</v>
      </c>
      <c r="I2322" s="14">
        <f>Data_input!$F2322*10%</f>
        <v>1750</v>
      </c>
      <c r="J2322" s="14">
        <f>SUM(Table1[[#This Row],[COGS]:[OPERATIONAL COST]])</f>
        <v>15750</v>
      </c>
      <c r="K2322" s="14">
        <f>Data_input!$F2322-Data_input!$G2322-Data_input!$H2322-Data_input!$I2322</f>
        <v>1750</v>
      </c>
      <c r="L2322" s="15" t="s">
        <v>2948</v>
      </c>
      <c r="M2322" s="16" t="str">
        <f>TEXT(Table1[[#This Row],[DATE]],"mmm")</f>
        <v>Aug</v>
      </c>
      <c r="N2322" s="7">
        <f t="shared" si="110"/>
        <v>2022</v>
      </c>
      <c r="O2322" s="7">
        <f>IF(COUNTIF(B$4:$B2322,B2322)=1,1,0)</f>
        <v>1</v>
      </c>
      <c r="P2322" s="8" t="s">
        <v>2919</v>
      </c>
      <c r="Q2322" s="9"/>
    </row>
    <row r="2323" spans="1:17" x14ac:dyDescent="0.25">
      <c r="A2323" s="17">
        <v>44804</v>
      </c>
      <c r="B2323" s="11" t="s">
        <v>1939</v>
      </c>
      <c r="C2323" s="11" t="s">
        <v>2924</v>
      </c>
      <c r="D2323" s="7">
        <v>4</v>
      </c>
      <c r="E2323" s="12">
        <f t="shared" si="108"/>
        <v>3500</v>
      </c>
      <c r="F2323" s="13">
        <f t="shared" si="109"/>
        <v>14000</v>
      </c>
      <c r="G2323" s="14">
        <f>Data_input!$F2323*IF(Data_input!$E2323&lt;3000,70%,60%)</f>
        <v>8400</v>
      </c>
      <c r="H2323" s="14">
        <f>Data_input!$F2323*10%</f>
        <v>1400</v>
      </c>
      <c r="I2323" s="14">
        <f>Data_input!$F2323*10%</f>
        <v>1400</v>
      </c>
      <c r="J2323" s="14">
        <f>SUM(Table1[[#This Row],[COGS]:[OPERATIONAL COST]])</f>
        <v>11200</v>
      </c>
      <c r="K2323" s="14">
        <f>Data_input!$F2323-Data_input!$G2323-Data_input!$H2323-Data_input!$I2323</f>
        <v>2800</v>
      </c>
      <c r="L2323" s="8" t="s">
        <v>2944</v>
      </c>
      <c r="M2323" s="16" t="str">
        <f>TEXT(Table1[[#This Row],[DATE]],"mmm")</f>
        <v>Aug</v>
      </c>
      <c r="N2323" s="7">
        <f t="shared" si="110"/>
        <v>2022</v>
      </c>
      <c r="O2323" s="7">
        <f>IF(COUNTIF(B$4:$B2323,B2323)=1,1,0)</f>
        <v>1</v>
      </c>
      <c r="P2323" s="8" t="s">
        <v>2919</v>
      </c>
      <c r="Q2323" s="9"/>
    </row>
    <row r="2324" spans="1:17" x14ac:dyDescent="0.25">
      <c r="A2324" s="17">
        <v>44804</v>
      </c>
      <c r="B2324" s="11" t="s">
        <v>1940</v>
      </c>
      <c r="C2324" s="11" t="s">
        <v>2925</v>
      </c>
      <c r="D2324" s="7">
        <v>1</v>
      </c>
      <c r="E2324" s="12">
        <f t="shared" si="108"/>
        <v>1200</v>
      </c>
      <c r="F2324" s="13">
        <f t="shared" si="109"/>
        <v>1200</v>
      </c>
      <c r="G2324" s="14">
        <f>Data_input!$F2324*IF(Data_input!$E2324&lt;3000,70%,60%)</f>
        <v>840</v>
      </c>
      <c r="H2324" s="14">
        <f>Data_input!$F2324*10%</f>
        <v>120</v>
      </c>
      <c r="I2324" s="14">
        <f>Data_input!$F2324*10%</f>
        <v>120</v>
      </c>
      <c r="J2324" s="14">
        <f>SUM(Table1[[#This Row],[COGS]:[OPERATIONAL COST]])</f>
        <v>1080</v>
      </c>
      <c r="K2324" s="14">
        <f>Data_input!$F2324-Data_input!$G2324-Data_input!$H2324-Data_input!$I2324</f>
        <v>120</v>
      </c>
      <c r="L2324" s="15" t="s">
        <v>2944</v>
      </c>
      <c r="M2324" s="16" t="str">
        <f>TEXT(Table1[[#This Row],[DATE]],"mmm")</f>
        <v>Aug</v>
      </c>
      <c r="N2324" s="7">
        <f t="shared" si="110"/>
        <v>2022</v>
      </c>
      <c r="O2324" s="7">
        <f>IF(COUNTIF(B$4:$B2324,B2324)=1,1,0)</f>
        <v>1</v>
      </c>
      <c r="P2324" s="8" t="s">
        <v>2919</v>
      </c>
      <c r="Q2324" s="9"/>
    </row>
    <row r="2325" spans="1:17" x14ac:dyDescent="0.25">
      <c r="A2325" s="17">
        <v>44804</v>
      </c>
      <c r="B2325" s="11" t="str">
        <f>B2324</f>
        <v>DH01944</v>
      </c>
      <c r="C2325" s="11" t="s">
        <v>2926</v>
      </c>
      <c r="D2325" s="7">
        <v>5</v>
      </c>
      <c r="E2325" s="12">
        <f t="shared" si="108"/>
        <v>450</v>
      </c>
      <c r="F2325" s="13">
        <f t="shared" si="109"/>
        <v>2250</v>
      </c>
      <c r="G2325" s="14">
        <f>Data_input!$F2325*IF(Data_input!$E2325&lt;3000,70%,60%)</f>
        <v>1575</v>
      </c>
      <c r="H2325" s="14">
        <f>Data_input!$F2325*10%</f>
        <v>225</v>
      </c>
      <c r="I2325" s="14">
        <f>Data_input!$F2325*10%</f>
        <v>225</v>
      </c>
      <c r="J2325" s="14">
        <f>SUM(Table1[[#This Row],[COGS]:[OPERATIONAL COST]])</f>
        <v>2025</v>
      </c>
      <c r="K2325" s="14">
        <f>Data_input!$F2325-Data_input!$G2325-Data_input!$H2325-Data_input!$I2325</f>
        <v>225</v>
      </c>
      <c r="L2325" s="8" t="s">
        <v>2944</v>
      </c>
      <c r="M2325" s="16" t="str">
        <f>TEXT(Table1[[#This Row],[DATE]],"mmm")</f>
        <v>Aug</v>
      </c>
      <c r="N2325" s="7">
        <f t="shared" si="110"/>
        <v>2022</v>
      </c>
      <c r="O2325" s="7">
        <f>IF(COUNTIF(B$4:$B2325,B2325)=1,1,0)</f>
        <v>0</v>
      </c>
      <c r="P2325" s="8" t="s">
        <v>2919</v>
      </c>
      <c r="Q2325" s="9"/>
    </row>
    <row r="2326" spans="1:17" x14ac:dyDescent="0.25">
      <c r="A2326" s="17">
        <v>44804</v>
      </c>
      <c r="B2326" s="11" t="str">
        <f>B2325</f>
        <v>DH01944</v>
      </c>
      <c r="C2326" s="11" t="s">
        <v>2927</v>
      </c>
      <c r="D2326" s="7">
        <v>10</v>
      </c>
      <c r="E2326" s="12">
        <f t="shared" si="108"/>
        <v>500</v>
      </c>
      <c r="F2326" s="13">
        <f t="shared" si="109"/>
        <v>5000</v>
      </c>
      <c r="G2326" s="14">
        <f>Data_input!$F2326*IF(Data_input!$E2326&lt;3000,70%,60%)</f>
        <v>3500</v>
      </c>
      <c r="H2326" s="14">
        <f>Data_input!$F2326*10%</f>
        <v>500</v>
      </c>
      <c r="I2326" s="14">
        <f>Data_input!$F2326*10%</f>
        <v>500</v>
      </c>
      <c r="J2326" s="14">
        <f>SUM(Table1[[#This Row],[COGS]:[OPERATIONAL COST]])</f>
        <v>4500</v>
      </c>
      <c r="K2326" s="14">
        <f>Data_input!$F2326-Data_input!$G2326-Data_input!$H2326-Data_input!$I2326</f>
        <v>500</v>
      </c>
      <c r="L2326" s="15" t="s">
        <v>2944</v>
      </c>
      <c r="M2326" s="16" t="str">
        <f>TEXT(Table1[[#This Row],[DATE]],"mmm")</f>
        <v>Aug</v>
      </c>
      <c r="N2326" s="7">
        <f t="shared" si="110"/>
        <v>2022</v>
      </c>
      <c r="O2326" s="7">
        <f>IF(COUNTIF(B$4:$B2326,B2326)=1,1,0)</f>
        <v>0</v>
      </c>
      <c r="P2326" s="8" t="s">
        <v>2919</v>
      </c>
      <c r="Q2326" s="9"/>
    </row>
    <row r="2327" spans="1:17" x14ac:dyDescent="0.25">
      <c r="A2327" s="17">
        <v>44805</v>
      </c>
      <c r="B2327" s="11" t="s">
        <v>1941</v>
      </c>
      <c r="C2327" s="11" t="s">
        <v>2928</v>
      </c>
      <c r="D2327" s="7">
        <v>1</v>
      </c>
      <c r="E2327" s="12">
        <f t="shared" si="108"/>
        <v>1000</v>
      </c>
      <c r="F2327" s="13">
        <f t="shared" si="109"/>
        <v>1000</v>
      </c>
      <c r="G2327" s="14">
        <f>Data_input!$F2327*IF(Data_input!$E2327&lt;3000,70%,60%)</f>
        <v>700</v>
      </c>
      <c r="H2327" s="14">
        <f>Data_input!$F2327*10%</f>
        <v>100</v>
      </c>
      <c r="I2327" s="14">
        <f>Data_input!$F2327*10%</f>
        <v>100</v>
      </c>
      <c r="J2327" s="14">
        <f>SUM(Table1[[#This Row],[COGS]:[OPERATIONAL COST]])</f>
        <v>900</v>
      </c>
      <c r="K2327" s="14">
        <f>Data_input!$F2327-Data_input!$G2327-Data_input!$H2327-Data_input!$I2327</f>
        <v>100</v>
      </c>
      <c r="L2327" s="8" t="s">
        <v>2947</v>
      </c>
      <c r="M2327" s="16" t="str">
        <f>TEXT(Table1[[#This Row],[DATE]],"mmm")</f>
        <v>Sep</v>
      </c>
      <c r="N2327" s="7">
        <f t="shared" si="110"/>
        <v>2022</v>
      </c>
      <c r="O2327" s="7">
        <f>IF(COUNTIF(B$4:$B2327,B2327)=1,1,0)</f>
        <v>1</v>
      </c>
      <c r="P2327" s="8" t="s">
        <v>2919</v>
      </c>
      <c r="Q2327" s="9"/>
    </row>
    <row r="2328" spans="1:17" x14ac:dyDescent="0.25">
      <c r="A2328" s="17">
        <v>44805</v>
      </c>
      <c r="B2328" s="11" t="s">
        <v>1942</v>
      </c>
      <c r="C2328" s="11" t="s">
        <v>2929</v>
      </c>
      <c r="D2328" s="7">
        <v>1</v>
      </c>
      <c r="E2328" s="12">
        <f t="shared" si="108"/>
        <v>3200</v>
      </c>
      <c r="F2328" s="13">
        <f t="shared" si="109"/>
        <v>3200</v>
      </c>
      <c r="G2328" s="14">
        <f>Data_input!$F2328*IF(Data_input!$E2328&lt;3000,70%,60%)</f>
        <v>1920</v>
      </c>
      <c r="H2328" s="14">
        <f>Data_input!$F2328*10%</f>
        <v>320</v>
      </c>
      <c r="I2328" s="14">
        <f>Data_input!$F2328*10%</f>
        <v>320</v>
      </c>
      <c r="J2328" s="14">
        <f>SUM(Table1[[#This Row],[COGS]:[OPERATIONAL COST]])</f>
        <v>2560</v>
      </c>
      <c r="K2328" s="14">
        <f>Data_input!$F2328-Data_input!$G2328-Data_input!$H2328-Data_input!$I2328</f>
        <v>640</v>
      </c>
      <c r="L2328" s="15" t="s">
        <v>2945</v>
      </c>
      <c r="M2328" s="16" t="str">
        <f>TEXT(Table1[[#This Row],[DATE]],"mmm")</f>
        <v>Sep</v>
      </c>
      <c r="N2328" s="7">
        <f t="shared" si="110"/>
        <v>2022</v>
      </c>
      <c r="O2328" s="7">
        <f>IF(COUNTIF(B$4:$B2328,B2328)=1,1,0)</f>
        <v>1</v>
      </c>
      <c r="P2328" s="8" t="s">
        <v>2918</v>
      </c>
      <c r="Q2328" s="9"/>
    </row>
    <row r="2329" spans="1:17" x14ac:dyDescent="0.25">
      <c r="A2329" s="17">
        <v>44805</v>
      </c>
      <c r="B2329" s="11" t="s">
        <v>1943</v>
      </c>
      <c r="C2329" s="11" t="s">
        <v>2930</v>
      </c>
      <c r="D2329" s="7">
        <v>1</v>
      </c>
      <c r="E2329" s="12">
        <f t="shared" si="108"/>
        <v>4000</v>
      </c>
      <c r="F2329" s="13">
        <f t="shared" si="109"/>
        <v>4000</v>
      </c>
      <c r="G2329" s="14">
        <f>Data_input!$F2329*IF(Data_input!$E2329&lt;3000,70%,60%)</f>
        <v>2400</v>
      </c>
      <c r="H2329" s="14">
        <f>Data_input!$F2329*10%</f>
        <v>400</v>
      </c>
      <c r="I2329" s="14">
        <f>Data_input!$F2329*10%</f>
        <v>400</v>
      </c>
      <c r="J2329" s="14">
        <f>SUM(Table1[[#This Row],[COGS]:[OPERATIONAL COST]])</f>
        <v>3200</v>
      </c>
      <c r="K2329" s="14">
        <f>Data_input!$F2329-Data_input!$G2329-Data_input!$H2329-Data_input!$I2329</f>
        <v>800</v>
      </c>
      <c r="L2329" s="8" t="s">
        <v>2943</v>
      </c>
      <c r="M2329" s="16" t="str">
        <f>TEXT(Table1[[#This Row],[DATE]],"mmm")</f>
        <v>Sep</v>
      </c>
      <c r="N2329" s="7">
        <f t="shared" si="110"/>
        <v>2022</v>
      </c>
      <c r="O2329" s="7">
        <f>IF(COUNTIF(B$4:$B2329,B2329)=1,1,0)</f>
        <v>1</v>
      </c>
      <c r="P2329" s="8" t="s">
        <v>2919</v>
      </c>
      <c r="Q2329" s="9"/>
    </row>
    <row r="2330" spans="1:17" x14ac:dyDescent="0.25">
      <c r="A2330" s="17">
        <v>44805</v>
      </c>
      <c r="B2330" s="11" t="s">
        <v>1944</v>
      </c>
      <c r="C2330" s="11" t="s">
        <v>2930</v>
      </c>
      <c r="D2330" s="7">
        <v>1</v>
      </c>
      <c r="E2330" s="12">
        <f t="shared" si="108"/>
        <v>4000</v>
      </c>
      <c r="F2330" s="13">
        <f t="shared" si="109"/>
        <v>4000</v>
      </c>
      <c r="G2330" s="14">
        <f>Data_input!$F2330*IF(Data_input!$E2330&lt;3000,70%,60%)</f>
        <v>2400</v>
      </c>
      <c r="H2330" s="14">
        <f>Data_input!$F2330*10%</f>
        <v>400</v>
      </c>
      <c r="I2330" s="14">
        <f>Data_input!$F2330*10%</f>
        <v>400</v>
      </c>
      <c r="J2330" s="14">
        <f>SUM(Table1[[#This Row],[COGS]:[OPERATIONAL COST]])</f>
        <v>3200</v>
      </c>
      <c r="K2330" s="14">
        <f>Data_input!$F2330-Data_input!$G2330-Data_input!$H2330-Data_input!$I2330</f>
        <v>800</v>
      </c>
      <c r="L2330" s="15" t="s">
        <v>2948</v>
      </c>
      <c r="M2330" s="16" t="str">
        <f>TEXT(Table1[[#This Row],[DATE]],"mmm")</f>
        <v>Sep</v>
      </c>
      <c r="N2330" s="7">
        <f t="shared" si="110"/>
        <v>2022</v>
      </c>
      <c r="O2330" s="7">
        <f>IF(COUNTIF(B$4:$B2330,B2330)=1,1,0)</f>
        <v>1</v>
      </c>
      <c r="P2330" s="8" t="s">
        <v>2919</v>
      </c>
      <c r="Q2330" s="9"/>
    </row>
    <row r="2331" spans="1:17" x14ac:dyDescent="0.25">
      <c r="A2331" s="17">
        <v>44805</v>
      </c>
      <c r="B2331" s="11" t="s">
        <v>1945</v>
      </c>
      <c r="C2331" s="11" t="s">
        <v>2930</v>
      </c>
      <c r="D2331" s="7">
        <v>1</v>
      </c>
      <c r="E2331" s="12">
        <f t="shared" si="108"/>
        <v>4000</v>
      </c>
      <c r="F2331" s="13">
        <f t="shared" si="109"/>
        <v>4000</v>
      </c>
      <c r="G2331" s="14">
        <f>Data_input!$F2331*IF(Data_input!$E2331&lt;3000,70%,60%)</f>
        <v>2400</v>
      </c>
      <c r="H2331" s="14">
        <f>Data_input!$F2331*10%</f>
        <v>400</v>
      </c>
      <c r="I2331" s="14">
        <f>Data_input!$F2331*10%</f>
        <v>400</v>
      </c>
      <c r="J2331" s="14">
        <f>SUM(Table1[[#This Row],[COGS]:[OPERATIONAL COST]])</f>
        <v>3200</v>
      </c>
      <c r="K2331" s="14">
        <f>Data_input!$F2331-Data_input!$G2331-Data_input!$H2331-Data_input!$I2331</f>
        <v>800</v>
      </c>
      <c r="L2331" s="8" t="s">
        <v>2944</v>
      </c>
      <c r="M2331" s="16" t="str">
        <f>TEXT(Table1[[#This Row],[DATE]],"mmm")</f>
        <v>Sep</v>
      </c>
      <c r="N2331" s="7">
        <f t="shared" si="110"/>
        <v>2022</v>
      </c>
      <c r="O2331" s="7">
        <f>IF(COUNTIF(B$4:$B2331,B2331)=1,1,0)</f>
        <v>1</v>
      </c>
      <c r="P2331" s="8" t="s">
        <v>2919</v>
      </c>
      <c r="Q2331" s="9"/>
    </row>
    <row r="2332" spans="1:17" x14ac:dyDescent="0.25">
      <c r="A2332" s="17">
        <v>44805</v>
      </c>
      <c r="B2332" s="11" t="s">
        <v>1946</v>
      </c>
      <c r="C2332" s="11" t="s">
        <v>2924</v>
      </c>
      <c r="D2332" s="7">
        <v>3</v>
      </c>
      <c r="E2332" s="12">
        <f t="shared" si="108"/>
        <v>3500</v>
      </c>
      <c r="F2332" s="13">
        <f t="shared" si="109"/>
        <v>10500</v>
      </c>
      <c r="G2332" s="14">
        <f>Data_input!$F2332*IF(Data_input!$E2332&lt;3000,70%,60%)</f>
        <v>6300</v>
      </c>
      <c r="H2332" s="14">
        <f>Data_input!$F2332*10%</f>
        <v>1050</v>
      </c>
      <c r="I2332" s="14">
        <f>Data_input!$F2332*10%</f>
        <v>1050</v>
      </c>
      <c r="J2332" s="14">
        <f>SUM(Table1[[#This Row],[COGS]:[OPERATIONAL COST]])</f>
        <v>8400</v>
      </c>
      <c r="K2332" s="14">
        <f>Data_input!$F2332-Data_input!$G2332-Data_input!$H2332-Data_input!$I2332</f>
        <v>2100</v>
      </c>
      <c r="L2332" s="15" t="s">
        <v>2945</v>
      </c>
      <c r="M2332" s="16" t="str">
        <f>TEXT(Table1[[#This Row],[DATE]],"mmm")</f>
        <v>Sep</v>
      </c>
      <c r="N2332" s="7">
        <f t="shared" si="110"/>
        <v>2022</v>
      </c>
      <c r="O2332" s="7">
        <f>IF(COUNTIF(B$4:$B2332,B2332)=1,1,0)</f>
        <v>1</v>
      </c>
      <c r="P2332" s="8" t="s">
        <v>2919</v>
      </c>
      <c r="Q2332" s="9"/>
    </row>
    <row r="2333" spans="1:17" x14ac:dyDescent="0.25">
      <c r="A2333" s="17">
        <v>44805</v>
      </c>
      <c r="B2333" s="11" t="s">
        <v>1947</v>
      </c>
      <c r="C2333" s="11" t="s">
        <v>2925</v>
      </c>
      <c r="D2333" s="7">
        <v>5</v>
      </c>
      <c r="E2333" s="12">
        <f t="shared" si="108"/>
        <v>1200</v>
      </c>
      <c r="F2333" s="13">
        <f t="shared" si="109"/>
        <v>6000</v>
      </c>
      <c r="G2333" s="14">
        <f>Data_input!$F2333*IF(Data_input!$E2333&lt;3000,70%,60%)</f>
        <v>4200</v>
      </c>
      <c r="H2333" s="14">
        <f>Data_input!$F2333*10%</f>
        <v>600</v>
      </c>
      <c r="I2333" s="14">
        <f>Data_input!$F2333*10%</f>
        <v>600</v>
      </c>
      <c r="J2333" s="14">
        <f>SUM(Table1[[#This Row],[COGS]:[OPERATIONAL COST]])</f>
        <v>5400</v>
      </c>
      <c r="K2333" s="14">
        <f>Data_input!$F2333-Data_input!$G2333-Data_input!$H2333-Data_input!$I2333</f>
        <v>600</v>
      </c>
      <c r="L2333" s="8" t="s">
        <v>2943</v>
      </c>
      <c r="M2333" s="16" t="str">
        <f>TEXT(Table1[[#This Row],[DATE]],"mmm")</f>
        <v>Sep</v>
      </c>
      <c r="N2333" s="7">
        <f t="shared" si="110"/>
        <v>2022</v>
      </c>
      <c r="O2333" s="7">
        <f>IF(COUNTIF(B$4:$B2333,B2333)=1,1,0)</f>
        <v>1</v>
      </c>
      <c r="P2333" s="8" t="s">
        <v>2918</v>
      </c>
      <c r="Q2333" s="9"/>
    </row>
    <row r="2334" spans="1:17" x14ac:dyDescent="0.25">
      <c r="A2334" s="17">
        <v>44805</v>
      </c>
      <c r="B2334" s="11" t="s">
        <v>1948</v>
      </c>
      <c r="C2334" s="11" t="s">
        <v>2926</v>
      </c>
      <c r="D2334" s="7">
        <v>1</v>
      </c>
      <c r="E2334" s="12">
        <f t="shared" si="108"/>
        <v>450</v>
      </c>
      <c r="F2334" s="13">
        <f t="shared" si="109"/>
        <v>450</v>
      </c>
      <c r="G2334" s="14">
        <f>Data_input!$F2334*IF(Data_input!$E2334&lt;3000,70%,60%)</f>
        <v>315</v>
      </c>
      <c r="H2334" s="14">
        <f>Data_input!$F2334*10%</f>
        <v>45</v>
      </c>
      <c r="I2334" s="14">
        <f>Data_input!$F2334*10%</f>
        <v>45</v>
      </c>
      <c r="J2334" s="14">
        <f>SUM(Table1[[#This Row],[COGS]:[OPERATIONAL COST]])</f>
        <v>405</v>
      </c>
      <c r="K2334" s="14">
        <f>Data_input!$F2334-Data_input!$G2334-Data_input!$H2334-Data_input!$I2334</f>
        <v>45</v>
      </c>
      <c r="L2334" s="15" t="s">
        <v>2948</v>
      </c>
      <c r="M2334" s="16" t="str">
        <f>TEXT(Table1[[#This Row],[DATE]],"mmm")</f>
        <v>Sep</v>
      </c>
      <c r="N2334" s="7">
        <f t="shared" si="110"/>
        <v>2022</v>
      </c>
      <c r="O2334" s="7">
        <f>IF(COUNTIF(B$4:$B2334,B2334)=1,1,0)</f>
        <v>1</v>
      </c>
      <c r="P2334" s="8" t="s">
        <v>2919</v>
      </c>
      <c r="Q2334" s="9"/>
    </row>
    <row r="2335" spans="1:17" x14ac:dyDescent="0.25">
      <c r="A2335" s="17">
        <v>44805</v>
      </c>
      <c r="B2335" s="11" t="str">
        <f>B2334</f>
        <v>DH01952</v>
      </c>
      <c r="C2335" s="11" t="s">
        <v>2927</v>
      </c>
      <c r="D2335" s="7">
        <v>1</v>
      </c>
      <c r="E2335" s="12">
        <f t="shared" si="108"/>
        <v>500</v>
      </c>
      <c r="F2335" s="13">
        <f t="shared" si="109"/>
        <v>500</v>
      </c>
      <c r="G2335" s="14">
        <f>Data_input!$F2335*IF(Data_input!$E2335&lt;3000,70%,60%)</f>
        <v>350</v>
      </c>
      <c r="H2335" s="14">
        <f>Data_input!$F2335*10%</f>
        <v>50</v>
      </c>
      <c r="I2335" s="14">
        <f>Data_input!$F2335*10%</f>
        <v>50</v>
      </c>
      <c r="J2335" s="14">
        <f>SUM(Table1[[#This Row],[COGS]:[OPERATIONAL COST]])</f>
        <v>450</v>
      </c>
      <c r="K2335" s="14">
        <f>Data_input!$F2335-Data_input!$G2335-Data_input!$H2335-Data_input!$I2335</f>
        <v>50</v>
      </c>
      <c r="L2335" s="8" t="s">
        <v>2948</v>
      </c>
      <c r="M2335" s="16" t="str">
        <f>TEXT(Table1[[#This Row],[DATE]],"mmm")</f>
        <v>Sep</v>
      </c>
      <c r="N2335" s="7">
        <f t="shared" si="110"/>
        <v>2022</v>
      </c>
      <c r="O2335" s="7">
        <f>IF(COUNTIF(B$4:$B2335,B2335)=1,1,0)</f>
        <v>0</v>
      </c>
      <c r="P2335" s="8" t="s">
        <v>2919</v>
      </c>
      <c r="Q2335" s="9"/>
    </row>
    <row r="2336" spans="1:17" x14ac:dyDescent="0.25">
      <c r="A2336" s="17">
        <v>44805</v>
      </c>
      <c r="B2336" s="11" t="str">
        <f>B2335</f>
        <v>DH01952</v>
      </c>
      <c r="C2336" s="11" t="s">
        <v>2928</v>
      </c>
      <c r="D2336" s="7">
        <v>3</v>
      </c>
      <c r="E2336" s="12">
        <f t="shared" si="108"/>
        <v>1000</v>
      </c>
      <c r="F2336" s="13">
        <f t="shared" si="109"/>
        <v>3000</v>
      </c>
      <c r="G2336" s="14">
        <f>Data_input!$F2336*IF(Data_input!$E2336&lt;3000,70%,60%)</f>
        <v>2100</v>
      </c>
      <c r="H2336" s="14">
        <f>Data_input!$F2336*10%</f>
        <v>300</v>
      </c>
      <c r="I2336" s="14">
        <f>Data_input!$F2336*10%</f>
        <v>300</v>
      </c>
      <c r="J2336" s="14">
        <f>SUM(Table1[[#This Row],[COGS]:[OPERATIONAL COST]])</f>
        <v>2700</v>
      </c>
      <c r="K2336" s="14">
        <f>Data_input!$F2336-Data_input!$G2336-Data_input!$H2336-Data_input!$I2336</f>
        <v>300</v>
      </c>
      <c r="L2336" s="15" t="s">
        <v>2948</v>
      </c>
      <c r="M2336" s="16" t="str">
        <f>TEXT(Table1[[#This Row],[DATE]],"mmm")</f>
        <v>Sep</v>
      </c>
      <c r="N2336" s="7">
        <f t="shared" si="110"/>
        <v>2022</v>
      </c>
      <c r="O2336" s="7">
        <f>IF(COUNTIF(B$4:$B2336,B2336)=1,1,0)</f>
        <v>0</v>
      </c>
      <c r="P2336" s="8" t="s">
        <v>2919</v>
      </c>
      <c r="Q2336" s="9"/>
    </row>
    <row r="2337" spans="1:17" x14ac:dyDescent="0.25">
      <c r="A2337" s="17">
        <v>44805</v>
      </c>
      <c r="B2337" s="11" t="str">
        <f>B2336</f>
        <v>DH01952</v>
      </c>
      <c r="C2337" s="11" t="s">
        <v>2928</v>
      </c>
      <c r="D2337" s="7">
        <v>2</v>
      </c>
      <c r="E2337" s="12">
        <f t="shared" si="108"/>
        <v>1000</v>
      </c>
      <c r="F2337" s="13">
        <f t="shared" si="109"/>
        <v>2000</v>
      </c>
      <c r="G2337" s="14">
        <f>Data_input!$F2337*IF(Data_input!$E2337&lt;3000,70%,60%)</f>
        <v>1400</v>
      </c>
      <c r="H2337" s="14">
        <f>Data_input!$F2337*10%</f>
        <v>200</v>
      </c>
      <c r="I2337" s="14">
        <f>Data_input!$F2337*10%</f>
        <v>200</v>
      </c>
      <c r="J2337" s="14">
        <f>SUM(Table1[[#This Row],[COGS]:[OPERATIONAL COST]])</f>
        <v>1800</v>
      </c>
      <c r="K2337" s="14">
        <f>Data_input!$F2337-Data_input!$G2337-Data_input!$H2337-Data_input!$I2337</f>
        <v>200</v>
      </c>
      <c r="L2337" s="8" t="s">
        <v>2948</v>
      </c>
      <c r="M2337" s="16" t="str">
        <f>TEXT(Table1[[#This Row],[DATE]],"mmm")</f>
        <v>Sep</v>
      </c>
      <c r="N2337" s="7">
        <f t="shared" si="110"/>
        <v>2022</v>
      </c>
      <c r="O2337" s="7">
        <f>IF(COUNTIF(B$4:$B2337,B2337)=1,1,0)</f>
        <v>0</v>
      </c>
      <c r="P2337" s="8" t="s">
        <v>2919</v>
      </c>
      <c r="Q2337" s="9"/>
    </row>
    <row r="2338" spans="1:17" x14ac:dyDescent="0.25">
      <c r="A2338" s="17">
        <v>44805</v>
      </c>
      <c r="B2338" s="11" t="str">
        <f>B2337</f>
        <v>DH01952</v>
      </c>
      <c r="C2338" s="11" t="s">
        <v>2930</v>
      </c>
      <c r="D2338" s="7">
        <v>1</v>
      </c>
      <c r="E2338" s="12">
        <f t="shared" si="108"/>
        <v>4000</v>
      </c>
      <c r="F2338" s="13">
        <f t="shared" si="109"/>
        <v>4000</v>
      </c>
      <c r="G2338" s="14">
        <f>Data_input!$F2338*IF(Data_input!$E2338&lt;3000,70%,60%)</f>
        <v>2400</v>
      </c>
      <c r="H2338" s="14">
        <f>Data_input!$F2338*10%</f>
        <v>400</v>
      </c>
      <c r="I2338" s="14">
        <f>Data_input!$F2338*10%</f>
        <v>400</v>
      </c>
      <c r="J2338" s="14">
        <f>SUM(Table1[[#This Row],[COGS]:[OPERATIONAL COST]])</f>
        <v>3200</v>
      </c>
      <c r="K2338" s="14">
        <f>Data_input!$F2338-Data_input!$G2338-Data_input!$H2338-Data_input!$I2338</f>
        <v>800</v>
      </c>
      <c r="L2338" s="15" t="s">
        <v>2948</v>
      </c>
      <c r="M2338" s="16" t="str">
        <f>TEXT(Table1[[#This Row],[DATE]],"mmm")</f>
        <v>Sep</v>
      </c>
      <c r="N2338" s="7">
        <f t="shared" si="110"/>
        <v>2022</v>
      </c>
      <c r="O2338" s="7">
        <f>IF(COUNTIF(B$4:$B2338,B2338)=1,1,0)</f>
        <v>0</v>
      </c>
      <c r="P2338" s="8" t="s">
        <v>2919</v>
      </c>
      <c r="Q2338" s="9"/>
    </row>
    <row r="2339" spans="1:17" x14ac:dyDescent="0.25">
      <c r="A2339" s="17">
        <v>44805</v>
      </c>
      <c r="B2339" s="11" t="str">
        <f>B2338</f>
        <v>DH01952</v>
      </c>
      <c r="C2339" s="11" t="s">
        <v>2920</v>
      </c>
      <c r="D2339" s="7">
        <v>4</v>
      </c>
      <c r="E2339" s="12">
        <f t="shared" si="108"/>
        <v>1000</v>
      </c>
      <c r="F2339" s="13">
        <f t="shared" si="109"/>
        <v>4000</v>
      </c>
      <c r="G2339" s="14">
        <f>Data_input!$F2339*IF(Data_input!$E2339&lt;3000,70%,60%)</f>
        <v>2800</v>
      </c>
      <c r="H2339" s="14">
        <f>Data_input!$F2339*10%</f>
        <v>400</v>
      </c>
      <c r="I2339" s="14">
        <f>Data_input!$F2339*10%</f>
        <v>400</v>
      </c>
      <c r="J2339" s="14">
        <f>SUM(Table1[[#This Row],[COGS]:[OPERATIONAL COST]])</f>
        <v>3600</v>
      </c>
      <c r="K2339" s="14">
        <f>Data_input!$F2339-Data_input!$G2339-Data_input!$H2339-Data_input!$I2339</f>
        <v>400</v>
      </c>
      <c r="L2339" s="8" t="s">
        <v>2948</v>
      </c>
      <c r="M2339" s="16" t="str">
        <f>TEXT(Table1[[#This Row],[DATE]],"mmm")</f>
        <v>Sep</v>
      </c>
      <c r="N2339" s="7">
        <f t="shared" si="110"/>
        <v>2022</v>
      </c>
      <c r="O2339" s="7">
        <f>IF(COUNTIF(B$4:$B2339,B2339)=1,1,0)</f>
        <v>0</v>
      </c>
      <c r="P2339" s="8" t="s">
        <v>2919</v>
      </c>
      <c r="Q2339" s="9"/>
    </row>
    <row r="2340" spans="1:17" x14ac:dyDescent="0.25">
      <c r="A2340" s="17">
        <v>44806</v>
      </c>
      <c r="B2340" s="11" t="s">
        <v>1949</v>
      </c>
      <c r="C2340" s="11" t="s">
        <v>2923</v>
      </c>
      <c r="D2340" s="7">
        <v>2</v>
      </c>
      <c r="E2340" s="12">
        <f t="shared" si="108"/>
        <v>2500</v>
      </c>
      <c r="F2340" s="13">
        <f t="shared" si="109"/>
        <v>5000</v>
      </c>
      <c r="G2340" s="14">
        <f>Data_input!$F2340*IF(Data_input!$E2340&lt;3000,70%,60%)</f>
        <v>3500</v>
      </c>
      <c r="H2340" s="14">
        <f>Data_input!$F2340*10%</f>
        <v>500</v>
      </c>
      <c r="I2340" s="14">
        <f>Data_input!$F2340*10%</f>
        <v>500</v>
      </c>
      <c r="J2340" s="14">
        <f>SUM(Table1[[#This Row],[COGS]:[OPERATIONAL COST]])</f>
        <v>4500</v>
      </c>
      <c r="K2340" s="14">
        <f>Data_input!$F2340-Data_input!$G2340-Data_input!$H2340-Data_input!$I2340</f>
        <v>500</v>
      </c>
      <c r="L2340" s="15" t="s">
        <v>2948</v>
      </c>
      <c r="M2340" s="16" t="str">
        <f>TEXT(Table1[[#This Row],[DATE]],"mmm")</f>
        <v>Sep</v>
      </c>
      <c r="N2340" s="7">
        <f t="shared" si="110"/>
        <v>2022</v>
      </c>
      <c r="O2340" s="7">
        <f>IF(COUNTIF(B$4:$B2340,B2340)=1,1,0)</f>
        <v>1</v>
      </c>
      <c r="P2340" s="8" t="s">
        <v>2919</v>
      </c>
      <c r="Q2340" s="9"/>
    </row>
    <row r="2341" spans="1:17" x14ac:dyDescent="0.25">
      <c r="A2341" s="17">
        <v>44806</v>
      </c>
      <c r="B2341" s="11" t="s">
        <v>1950</v>
      </c>
      <c r="C2341" s="11" t="s">
        <v>2920</v>
      </c>
      <c r="D2341" s="7">
        <v>4</v>
      </c>
      <c r="E2341" s="12">
        <f t="shared" si="108"/>
        <v>1000</v>
      </c>
      <c r="F2341" s="13">
        <f t="shared" si="109"/>
        <v>4000</v>
      </c>
      <c r="G2341" s="14">
        <f>Data_input!$F2341*IF(Data_input!$E2341&lt;3000,70%,60%)</f>
        <v>2800</v>
      </c>
      <c r="H2341" s="14">
        <f>Data_input!$F2341*10%</f>
        <v>400</v>
      </c>
      <c r="I2341" s="14">
        <f>Data_input!$F2341*10%</f>
        <v>400</v>
      </c>
      <c r="J2341" s="14">
        <f>SUM(Table1[[#This Row],[COGS]:[OPERATIONAL COST]])</f>
        <v>3600</v>
      </c>
      <c r="K2341" s="14">
        <f>Data_input!$F2341-Data_input!$G2341-Data_input!$H2341-Data_input!$I2341</f>
        <v>400</v>
      </c>
      <c r="L2341" s="8" t="s">
        <v>2944</v>
      </c>
      <c r="M2341" s="16" t="str">
        <f>TEXT(Table1[[#This Row],[DATE]],"mmm")</f>
        <v>Sep</v>
      </c>
      <c r="N2341" s="7">
        <f t="shared" si="110"/>
        <v>2022</v>
      </c>
      <c r="O2341" s="7">
        <f>IF(COUNTIF(B$4:$B2341,B2341)=1,1,0)</f>
        <v>1</v>
      </c>
      <c r="P2341" s="8" t="s">
        <v>2919</v>
      </c>
      <c r="Q2341" s="9"/>
    </row>
    <row r="2342" spans="1:17" x14ac:dyDescent="0.25">
      <c r="A2342" s="17">
        <v>44806</v>
      </c>
      <c r="B2342" s="11" t="s">
        <v>1951</v>
      </c>
      <c r="C2342" s="11" t="s">
        <v>2920</v>
      </c>
      <c r="D2342" s="7">
        <v>3</v>
      </c>
      <c r="E2342" s="12">
        <f t="shared" si="108"/>
        <v>1000</v>
      </c>
      <c r="F2342" s="13">
        <f t="shared" si="109"/>
        <v>3000</v>
      </c>
      <c r="G2342" s="14">
        <f>Data_input!$F2342*IF(Data_input!$E2342&lt;3000,70%,60%)</f>
        <v>2100</v>
      </c>
      <c r="H2342" s="14">
        <f>Data_input!$F2342*10%</f>
        <v>300</v>
      </c>
      <c r="I2342" s="14">
        <f>Data_input!$F2342*10%</f>
        <v>300</v>
      </c>
      <c r="J2342" s="14">
        <f>SUM(Table1[[#This Row],[COGS]:[OPERATIONAL COST]])</f>
        <v>2700</v>
      </c>
      <c r="K2342" s="14">
        <f>Data_input!$F2342-Data_input!$G2342-Data_input!$H2342-Data_input!$I2342</f>
        <v>300</v>
      </c>
      <c r="L2342" s="15" t="s">
        <v>2946</v>
      </c>
      <c r="M2342" s="16" t="str">
        <f>TEXT(Table1[[#This Row],[DATE]],"mmm")</f>
        <v>Sep</v>
      </c>
      <c r="N2342" s="7">
        <f t="shared" si="110"/>
        <v>2022</v>
      </c>
      <c r="O2342" s="7">
        <f>IF(COUNTIF(B$4:$B2342,B2342)=1,1,0)</f>
        <v>1</v>
      </c>
      <c r="P2342" s="8" t="s">
        <v>2918</v>
      </c>
      <c r="Q2342" s="9"/>
    </row>
    <row r="2343" spans="1:17" x14ac:dyDescent="0.25">
      <c r="A2343" s="17">
        <v>44806</v>
      </c>
      <c r="B2343" s="11" t="s">
        <v>1952</v>
      </c>
      <c r="C2343" s="11" t="s">
        <v>2930</v>
      </c>
      <c r="D2343" s="7">
        <v>1</v>
      </c>
      <c r="E2343" s="12">
        <f t="shared" si="108"/>
        <v>4000</v>
      </c>
      <c r="F2343" s="13">
        <f t="shared" si="109"/>
        <v>4000</v>
      </c>
      <c r="G2343" s="14">
        <f>Data_input!$F2343*IF(Data_input!$E2343&lt;3000,70%,60%)</f>
        <v>2400</v>
      </c>
      <c r="H2343" s="14">
        <f>Data_input!$F2343*10%</f>
        <v>400</v>
      </c>
      <c r="I2343" s="14">
        <f>Data_input!$F2343*10%</f>
        <v>400</v>
      </c>
      <c r="J2343" s="14">
        <f>SUM(Table1[[#This Row],[COGS]:[OPERATIONAL COST]])</f>
        <v>3200</v>
      </c>
      <c r="K2343" s="14">
        <f>Data_input!$F2343-Data_input!$G2343-Data_input!$H2343-Data_input!$I2343</f>
        <v>800</v>
      </c>
      <c r="L2343" s="8" t="s">
        <v>2947</v>
      </c>
      <c r="M2343" s="16" t="str">
        <f>TEXT(Table1[[#This Row],[DATE]],"mmm")</f>
        <v>Sep</v>
      </c>
      <c r="N2343" s="7">
        <f t="shared" si="110"/>
        <v>2022</v>
      </c>
      <c r="O2343" s="7">
        <f>IF(COUNTIF(B$4:$B2343,B2343)=1,1,0)</f>
        <v>1</v>
      </c>
      <c r="P2343" s="8" t="s">
        <v>2919</v>
      </c>
      <c r="Q2343" s="9"/>
    </row>
    <row r="2344" spans="1:17" x14ac:dyDescent="0.25">
      <c r="A2344" s="17">
        <v>44806</v>
      </c>
      <c r="B2344" s="11" t="s">
        <v>1953</v>
      </c>
      <c r="C2344" s="11" t="s">
        <v>2924</v>
      </c>
      <c r="D2344" s="7">
        <v>2</v>
      </c>
      <c r="E2344" s="12">
        <f t="shared" si="108"/>
        <v>3500</v>
      </c>
      <c r="F2344" s="13">
        <f t="shared" si="109"/>
        <v>7000</v>
      </c>
      <c r="G2344" s="14">
        <f>Data_input!$F2344*IF(Data_input!$E2344&lt;3000,70%,60%)</f>
        <v>4200</v>
      </c>
      <c r="H2344" s="14">
        <f>Data_input!$F2344*10%</f>
        <v>700</v>
      </c>
      <c r="I2344" s="14">
        <f>Data_input!$F2344*10%</f>
        <v>700</v>
      </c>
      <c r="J2344" s="14">
        <f>SUM(Table1[[#This Row],[COGS]:[OPERATIONAL COST]])</f>
        <v>5600</v>
      </c>
      <c r="K2344" s="14">
        <f>Data_input!$F2344-Data_input!$G2344-Data_input!$H2344-Data_input!$I2344</f>
        <v>1400</v>
      </c>
      <c r="L2344" s="15" t="s">
        <v>2948</v>
      </c>
      <c r="M2344" s="16" t="str">
        <f>TEXT(Table1[[#This Row],[DATE]],"mmm")</f>
        <v>Sep</v>
      </c>
      <c r="N2344" s="7">
        <f t="shared" si="110"/>
        <v>2022</v>
      </c>
      <c r="O2344" s="7">
        <f>IF(COUNTIF(B$4:$B2344,B2344)=1,1,0)</f>
        <v>1</v>
      </c>
      <c r="P2344" s="8" t="s">
        <v>2918</v>
      </c>
      <c r="Q2344" s="9"/>
    </row>
    <row r="2345" spans="1:17" x14ac:dyDescent="0.25">
      <c r="A2345" s="17">
        <v>44806</v>
      </c>
      <c r="B2345" s="11" t="s">
        <v>1954</v>
      </c>
      <c r="C2345" s="11" t="s">
        <v>2925</v>
      </c>
      <c r="D2345" s="7">
        <v>4</v>
      </c>
      <c r="E2345" s="12">
        <f t="shared" si="108"/>
        <v>1200</v>
      </c>
      <c r="F2345" s="13">
        <f t="shared" si="109"/>
        <v>4800</v>
      </c>
      <c r="G2345" s="14">
        <f>Data_input!$F2345*IF(Data_input!$E2345&lt;3000,70%,60%)</f>
        <v>3360</v>
      </c>
      <c r="H2345" s="14">
        <f>Data_input!$F2345*10%</f>
        <v>480</v>
      </c>
      <c r="I2345" s="14">
        <f>Data_input!$F2345*10%</f>
        <v>480</v>
      </c>
      <c r="J2345" s="14">
        <f>SUM(Table1[[#This Row],[COGS]:[OPERATIONAL COST]])</f>
        <v>4320</v>
      </c>
      <c r="K2345" s="14">
        <f>Data_input!$F2345-Data_input!$G2345-Data_input!$H2345-Data_input!$I2345</f>
        <v>480</v>
      </c>
      <c r="L2345" s="8" t="s">
        <v>2944</v>
      </c>
      <c r="M2345" s="16" t="str">
        <f>TEXT(Table1[[#This Row],[DATE]],"mmm")</f>
        <v>Sep</v>
      </c>
      <c r="N2345" s="7">
        <f t="shared" si="110"/>
        <v>2022</v>
      </c>
      <c r="O2345" s="7">
        <f>IF(COUNTIF(B$4:$B2345,B2345)=1,1,0)</f>
        <v>1</v>
      </c>
      <c r="P2345" s="8" t="s">
        <v>2919</v>
      </c>
      <c r="Q2345" s="9"/>
    </row>
    <row r="2346" spans="1:17" x14ac:dyDescent="0.25">
      <c r="A2346" s="17">
        <v>44806</v>
      </c>
      <c r="B2346" s="11" t="s">
        <v>1955</v>
      </c>
      <c r="C2346" s="11" t="s">
        <v>2926</v>
      </c>
      <c r="D2346" s="7">
        <v>5</v>
      </c>
      <c r="E2346" s="12">
        <f t="shared" si="108"/>
        <v>450</v>
      </c>
      <c r="F2346" s="13">
        <f t="shared" si="109"/>
        <v>2250</v>
      </c>
      <c r="G2346" s="14">
        <f>Data_input!$F2346*IF(Data_input!$E2346&lt;3000,70%,60%)</f>
        <v>1575</v>
      </c>
      <c r="H2346" s="14">
        <f>Data_input!$F2346*10%</f>
        <v>225</v>
      </c>
      <c r="I2346" s="14">
        <f>Data_input!$F2346*10%</f>
        <v>225</v>
      </c>
      <c r="J2346" s="14">
        <f>SUM(Table1[[#This Row],[COGS]:[OPERATIONAL COST]])</f>
        <v>2025</v>
      </c>
      <c r="K2346" s="14">
        <f>Data_input!$F2346-Data_input!$G2346-Data_input!$H2346-Data_input!$I2346</f>
        <v>225</v>
      </c>
      <c r="L2346" s="15" t="s">
        <v>2946</v>
      </c>
      <c r="M2346" s="16" t="str">
        <f>TEXT(Table1[[#This Row],[DATE]],"mmm")</f>
        <v>Sep</v>
      </c>
      <c r="N2346" s="7">
        <f t="shared" si="110"/>
        <v>2022</v>
      </c>
      <c r="O2346" s="7">
        <f>IF(COUNTIF(B$4:$B2346,B2346)=1,1,0)</f>
        <v>1</v>
      </c>
      <c r="P2346" s="8" t="s">
        <v>2918</v>
      </c>
      <c r="Q2346" s="9"/>
    </row>
    <row r="2347" spans="1:17" x14ac:dyDescent="0.25">
      <c r="A2347" s="17">
        <v>44806</v>
      </c>
      <c r="B2347" s="11" t="s">
        <v>1956</v>
      </c>
      <c r="C2347" s="11" t="s">
        <v>2920</v>
      </c>
      <c r="D2347" s="7">
        <v>8</v>
      </c>
      <c r="E2347" s="12">
        <f t="shared" si="108"/>
        <v>1000</v>
      </c>
      <c r="F2347" s="13">
        <f t="shared" si="109"/>
        <v>8000</v>
      </c>
      <c r="G2347" s="14">
        <f>Data_input!$F2347*IF(Data_input!$E2347&lt;3000,70%,60%)</f>
        <v>5600</v>
      </c>
      <c r="H2347" s="14">
        <f>Data_input!$F2347*10%</f>
        <v>800</v>
      </c>
      <c r="I2347" s="14">
        <f>Data_input!$F2347*10%</f>
        <v>800</v>
      </c>
      <c r="J2347" s="14">
        <f>SUM(Table1[[#This Row],[COGS]:[OPERATIONAL COST]])</f>
        <v>7200</v>
      </c>
      <c r="K2347" s="14">
        <f>Data_input!$F2347-Data_input!$G2347-Data_input!$H2347-Data_input!$I2347</f>
        <v>800</v>
      </c>
      <c r="L2347" s="8" t="s">
        <v>2945</v>
      </c>
      <c r="M2347" s="16" t="str">
        <f>TEXT(Table1[[#This Row],[DATE]],"mmm")</f>
        <v>Sep</v>
      </c>
      <c r="N2347" s="7">
        <f t="shared" si="110"/>
        <v>2022</v>
      </c>
      <c r="O2347" s="7">
        <f>IF(COUNTIF(B$4:$B2347,B2347)=1,1,0)</f>
        <v>1</v>
      </c>
      <c r="P2347" s="8" t="s">
        <v>2919</v>
      </c>
      <c r="Q2347" s="9"/>
    </row>
    <row r="2348" spans="1:17" x14ac:dyDescent="0.25">
      <c r="A2348" s="17">
        <v>44806</v>
      </c>
      <c r="B2348" s="11" t="str">
        <f>B2347</f>
        <v>DH01960</v>
      </c>
      <c r="C2348" s="11" t="s">
        <v>2930</v>
      </c>
      <c r="D2348" s="7">
        <v>1</v>
      </c>
      <c r="E2348" s="12">
        <f t="shared" si="108"/>
        <v>4000</v>
      </c>
      <c r="F2348" s="13">
        <f t="shared" si="109"/>
        <v>4000</v>
      </c>
      <c r="G2348" s="14">
        <f>Data_input!$F2348*IF(Data_input!$E2348&lt;3000,70%,60%)</f>
        <v>2400</v>
      </c>
      <c r="H2348" s="14">
        <f>Data_input!$F2348*10%</f>
        <v>400</v>
      </c>
      <c r="I2348" s="14">
        <f>Data_input!$F2348*10%</f>
        <v>400</v>
      </c>
      <c r="J2348" s="14">
        <f>SUM(Table1[[#This Row],[COGS]:[OPERATIONAL COST]])</f>
        <v>3200</v>
      </c>
      <c r="K2348" s="14">
        <f>Data_input!$F2348-Data_input!$G2348-Data_input!$H2348-Data_input!$I2348</f>
        <v>800</v>
      </c>
      <c r="L2348" s="15" t="s">
        <v>2945</v>
      </c>
      <c r="M2348" s="16" t="str">
        <f>TEXT(Table1[[#This Row],[DATE]],"mmm")</f>
        <v>Sep</v>
      </c>
      <c r="N2348" s="7">
        <f t="shared" si="110"/>
        <v>2022</v>
      </c>
      <c r="O2348" s="7">
        <f>IF(COUNTIF(B$4:$B2348,B2348)=1,1,0)</f>
        <v>0</v>
      </c>
      <c r="P2348" s="8" t="s">
        <v>2919</v>
      </c>
      <c r="Q2348" s="9"/>
    </row>
    <row r="2349" spans="1:17" x14ac:dyDescent="0.25">
      <c r="A2349" s="17">
        <v>44806</v>
      </c>
      <c r="B2349" s="11" t="str">
        <f>B2348</f>
        <v>DH01960</v>
      </c>
      <c r="C2349" s="11" t="s">
        <v>2923</v>
      </c>
      <c r="D2349" s="7">
        <v>1</v>
      </c>
      <c r="E2349" s="12">
        <f t="shared" si="108"/>
        <v>2500</v>
      </c>
      <c r="F2349" s="13">
        <f t="shared" si="109"/>
        <v>2500</v>
      </c>
      <c r="G2349" s="14">
        <f>Data_input!$F2349*IF(Data_input!$E2349&lt;3000,70%,60%)</f>
        <v>1750</v>
      </c>
      <c r="H2349" s="14">
        <f>Data_input!$F2349*10%</f>
        <v>250</v>
      </c>
      <c r="I2349" s="14">
        <f>Data_input!$F2349*10%</f>
        <v>250</v>
      </c>
      <c r="J2349" s="14">
        <f>SUM(Table1[[#This Row],[COGS]:[OPERATIONAL COST]])</f>
        <v>2250</v>
      </c>
      <c r="K2349" s="14">
        <f>Data_input!$F2349-Data_input!$G2349-Data_input!$H2349-Data_input!$I2349</f>
        <v>250</v>
      </c>
      <c r="L2349" s="8" t="s">
        <v>2945</v>
      </c>
      <c r="M2349" s="16" t="str">
        <f>TEXT(Table1[[#This Row],[DATE]],"mmm")</f>
        <v>Sep</v>
      </c>
      <c r="N2349" s="7">
        <f t="shared" si="110"/>
        <v>2022</v>
      </c>
      <c r="O2349" s="7">
        <f>IF(COUNTIF(B$4:$B2349,B2349)=1,1,0)</f>
        <v>0</v>
      </c>
      <c r="P2349" s="8" t="s">
        <v>2919</v>
      </c>
      <c r="Q2349" s="9"/>
    </row>
    <row r="2350" spans="1:17" x14ac:dyDescent="0.25">
      <c r="A2350" s="17">
        <v>44807</v>
      </c>
      <c r="B2350" s="11" t="s">
        <v>1957</v>
      </c>
      <c r="C2350" s="11" t="s">
        <v>2924</v>
      </c>
      <c r="D2350" s="7">
        <v>7</v>
      </c>
      <c r="E2350" s="12">
        <f t="shared" si="108"/>
        <v>3500</v>
      </c>
      <c r="F2350" s="13">
        <f t="shared" si="109"/>
        <v>24500</v>
      </c>
      <c r="G2350" s="14">
        <f>Data_input!$F2350*IF(Data_input!$E2350&lt;3000,70%,60%)</f>
        <v>14700</v>
      </c>
      <c r="H2350" s="14">
        <f>Data_input!$F2350*10%</f>
        <v>2450</v>
      </c>
      <c r="I2350" s="14">
        <f>Data_input!$F2350*10%</f>
        <v>2450</v>
      </c>
      <c r="J2350" s="14">
        <f>SUM(Table1[[#This Row],[COGS]:[OPERATIONAL COST]])</f>
        <v>19600</v>
      </c>
      <c r="K2350" s="14">
        <f>Data_input!$F2350-Data_input!$G2350-Data_input!$H2350-Data_input!$I2350</f>
        <v>4900</v>
      </c>
      <c r="L2350" s="15" t="s">
        <v>2948</v>
      </c>
      <c r="M2350" s="16" t="str">
        <f>TEXT(Table1[[#This Row],[DATE]],"mmm")</f>
        <v>Sep</v>
      </c>
      <c r="N2350" s="7">
        <f t="shared" si="110"/>
        <v>2022</v>
      </c>
      <c r="O2350" s="7">
        <f>IF(COUNTIF(B$4:$B2350,B2350)=1,1,0)</f>
        <v>1</v>
      </c>
      <c r="P2350" s="8" t="s">
        <v>2919</v>
      </c>
      <c r="Q2350" s="9"/>
    </row>
    <row r="2351" spans="1:17" x14ac:dyDescent="0.25">
      <c r="A2351" s="17">
        <v>44807</v>
      </c>
      <c r="B2351" s="11" t="s">
        <v>1958</v>
      </c>
      <c r="C2351" s="11" t="s">
        <v>2928</v>
      </c>
      <c r="D2351" s="7">
        <v>8</v>
      </c>
      <c r="E2351" s="12">
        <f t="shared" si="108"/>
        <v>1000</v>
      </c>
      <c r="F2351" s="13">
        <f t="shared" si="109"/>
        <v>8000</v>
      </c>
      <c r="G2351" s="14">
        <f>Data_input!$F2351*IF(Data_input!$E2351&lt;3000,70%,60%)</f>
        <v>5600</v>
      </c>
      <c r="H2351" s="14">
        <f>Data_input!$F2351*10%</f>
        <v>800</v>
      </c>
      <c r="I2351" s="14">
        <f>Data_input!$F2351*10%</f>
        <v>800</v>
      </c>
      <c r="J2351" s="14">
        <f>SUM(Table1[[#This Row],[COGS]:[OPERATIONAL COST]])</f>
        <v>7200</v>
      </c>
      <c r="K2351" s="14">
        <f>Data_input!$F2351-Data_input!$G2351-Data_input!$H2351-Data_input!$I2351</f>
        <v>800</v>
      </c>
      <c r="L2351" s="8" t="s">
        <v>2944</v>
      </c>
      <c r="M2351" s="16" t="str">
        <f>TEXT(Table1[[#This Row],[DATE]],"mmm")</f>
        <v>Sep</v>
      </c>
      <c r="N2351" s="7">
        <f t="shared" si="110"/>
        <v>2022</v>
      </c>
      <c r="O2351" s="7">
        <f>IF(COUNTIF(B$4:$B2351,B2351)=1,1,0)</f>
        <v>1</v>
      </c>
      <c r="P2351" s="8" t="s">
        <v>2918</v>
      </c>
      <c r="Q2351" s="9"/>
    </row>
    <row r="2352" spans="1:17" x14ac:dyDescent="0.25">
      <c r="A2352" s="17">
        <v>44807</v>
      </c>
      <c r="B2352" s="11" t="s">
        <v>1959</v>
      </c>
      <c r="C2352" s="11" t="s">
        <v>2926</v>
      </c>
      <c r="D2352" s="7">
        <v>10</v>
      </c>
      <c r="E2352" s="12">
        <f t="shared" si="108"/>
        <v>450</v>
      </c>
      <c r="F2352" s="13">
        <f t="shared" si="109"/>
        <v>4500</v>
      </c>
      <c r="G2352" s="14">
        <f>Data_input!$F2352*IF(Data_input!$E2352&lt;3000,70%,60%)</f>
        <v>3150</v>
      </c>
      <c r="H2352" s="14">
        <f>Data_input!$F2352*10%</f>
        <v>450</v>
      </c>
      <c r="I2352" s="14">
        <f>Data_input!$F2352*10%</f>
        <v>450</v>
      </c>
      <c r="J2352" s="14">
        <f>SUM(Table1[[#This Row],[COGS]:[OPERATIONAL COST]])</f>
        <v>4050</v>
      </c>
      <c r="K2352" s="14">
        <f>Data_input!$F2352-Data_input!$G2352-Data_input!$H2352-Data_input!$I2352</f>
        <v>450</v>
      </c>
      <c r="L2352" s="15" t="s">
        <v>2945</v>
      </c>
      <c r="M2352" s="16" t="str">
        <f>TEXT(Table1[[#This Row],[DATE]],"mmm")</f>
        <v>Sep</v>
      </c>
      <c r="N2352" s="7">
        <f t="shared" si="110"/>
        <v>2022</v>
      </c>
      <c r="O2352" s="7">
        <f>IF(COUNTIF(B$4:$B2352,B2352)=1,1,0)</f>
        <v>1</v>
      </c>
      <c r="P2352" s="8" t="s">
        <v>2919</v>
      </c>
      <c r="Q2352" s="9"/>
    </row>
    <row r="2353" spans="1:17" x14ac:dyDescent="0.25">
      <c r="A2353" s="17">
        <v>44807</v>
      </c>
      <c r="B2353" s="11" t="s">
        <v>1960</v>
      </c>
      <c r="C2353" s="11" t="s">
        <v>2927</v>
      </c>
      <c r="D2353" s="7">
        <v>2</v>
      </c>
      <c r="E2353" s="12">
        <f t="shared" si="108"/>
        <v>500</v>
      </c>
      <c r="F2353" s="13">
        <f t="shared" si="109"/>
        <v>1000</v>
      </c>
      <c r="G2353" s="14">
        <f>Data_input!$F2353*IF(Data_input!$E2353&lt;3000,70%,60%)</f>
        <v>700</v>
      </c>
      <c r="H2353" s="14">
        <f>Data_input!$F2353*10%</f>
        <v>100</v>
      </c>
      <c r="I2353" s="14">
        <f>Data_input!$F2353*10%</f>
        <v>100</v>
      </c>
      <c r="J2353" s="14">
        <f>SUM(Table1[[#This Row],[COGS]:[OPERATIONAL COST]])</f>
        <v>900</v>
      </c>
      <c r="K2353" s="14">
        <f>Data_input!$F2353-Data_input!$G2353-Data_input!$H2353-Data_input!$I2353</f>
        <v>100</v>
      </c>
      <c r="L2353" s="8" t="s">
        <v>2943</v>
      </c>
      <c r="M2353" s="16" t="str">
        <f>TEXT(Table1[[#This Row],[DATE]],"mmm")</f>
        <v>Sep</v>
      </c>
      <c r="N2353" s="7">
        <f t="shared" si="110"/>
        <v>2022</v>
      </c>
      <c r="O2353" s="7">
        <f>IF(COUNTIF(B$4:$B2353,B2353)=1,1,0)</f>
        <v>1</v>
      </c>
      <c r="P2353" s="8" t="s">
        <v>2919</v>
      </c>
      <c r="Q2353" s="9"/>
    </row>
    <row r="2354" spans="1:17" x14ac:dyDescent="0.25">
      <c r="A2354" s="17">
        <v>44807</v>
      </c>
      <c r="B2354" s="11" t="s">
        <v>1961</v>
      </c>
      <c r="C2354" s="11" t="s">
        <v>2927</v>
      </c>
      <c r="D2354" s="7">
        <v>4</v>
      </c>
      <c r="E2354" s="12">
        <f t="shared" si="108"/>
        <v>500</v>
      </c>
      <c r="F2354" s="13">
        <f t="shared" si="109"/>
        <v>2000</v>
      </c>
      <c r="G2354" s="14">
        <f>Data_input!$F2354*IF(Data_input!$E2354&lt;3000,70%,60%)</f>
        <v>1400</v>
      </c>
      <c r="H2354" s="14">
        <f>Data_input!$F2354*10%</f>
        <v>200</v>
      </c>
      <c r="I2354" s="14">
        <f>Data_input!$F2354*10%</f>
        <v>200</v>
      </c>
      <c r="J2354" s="14">
        <f>SUM(Table1[[#This Row],[COGS]:[OPERATIONAL COST]])</f>
        <v>1800</v>
      </c>
      <c r="K2354" s="14">
        <f>Data_input!$F2354-Data_input!$G2354-Data_input!$H2354-Data_input!$I2354</f>
        <v>200</v>
      </c>
      <c r="L2354" s="15" t="s">
        <v>2948</v>
      </c>
      <c r="M2354" s="16" t="str">
        <f>TEXT(Table1[[#This Row],[DATE]],"mmm")</f>
        <v>Sep</v>
      </c>
      <c r="N2354" s="7">
        <f t="shared" si="110"/>
        <v>2022</v>
      </c>
      <c r="O2354" s="7">
        <f>IF(COUNTIF(B$4:$B2354,B2354)=1,1,0)</f>
        <v>1</v>
      </c>
      <c r="P2354" s="8" t="s">
        <v>2918</v>
      </c>
      <c r="Q2354" s="9"/>
    </row>
    <row r="2355" spans="1:17" x14ac:dyDescent="0.25">
      <c r="A2355" s="17">
        <v>44807</v>
      </c>
      <c r="B2355" s="11" t="s">
        <v>1962</v>
      </c>
      <c r="C2355" s="11" t="s">
        <v>2920</v>
      </c>
      <c r="D2355" s="7">
        <v>6</v>
      </c>
      <c r="E2355" s="12">
        <f t="shared" si="108"/>
        <v>1000</v>
      </c>
      <c r="F2355" s="13">
        <f t="shared" si="109"/>
        <v>6000</v>
      </c>
      <c r="G2355" s="14">
        <f>Data_input!$F2355*IF(Data_input!$E2355&lt;3000,70%,60%)</f>
        <v>4200</v>
      </c>
      <c r="H2355" s="14">
        <f>Data_input!$F2355*10%</f>
        <v>600</v>
      </c>
      <c r="I2355" s="14">
        <f>Data_input!$F2355*10%</f>
        <v>600</v>
      </c>
      <c r="J2355" s="14">
        <f>SUM(Table1[[#This Row],[COGS]:[OPERATIONAL COST]])</f>
        <v>5400</v>
      </c>
      <c r="K2355" s="14">
        <f>Data_input!$F2355-Data_input!$G2355-Data_input!$H2355-Data_input!$I2355</f>
        <v>600</v>
      </c>
      <c r="L2355" s="8" t="s">
        <v>2944</v>
      </c>
      <c r="M2355" s="16" t="str">
        <f>TEXT(Table1[[#This Row],[DATE]],"mmm")</f>
        <v>Sep</v>
      </c>
      <c r="N2355" s="7">
        <f t="shared" si="110"/>
        <v>2022</v>
      </c>
      <c r="O2355" s="7">
        <f>IF(COUNTIF(B$4:$B2355,B2355)=1,1,0)</f>
        <v>1</v>
      </c>
      <c r="P2355" s="8" t="s">
        <v>2919</v>
      </c>
      <c r="Q2355" s="9"/>
    </row>
    <row r="2356" spans="1:17" x14ac:dyDescent="0.25">
      <c r="A2356" s="17">
        <v>44807</v>
      </c>
      <c r="B2356" s="11" t="s">
        <v>1963</v>
      </c>
      <c r="C2356" s="11" t="s">
        <v>2924</v>
      </c>
      <c r="D2356" s="7">
        <v>7</v>
      </c>
      <c r="E2356" s="12">
        <f t="shared" si="108"/>
        <v>3500</v>
      </c>
      <c r="F2356" s="13">
        <f t="shared" si="109"/>
        <v>24500</v>
      </c>
      <c r="G2356" s="14">
        <f>Data_input!$F2356*IF(Data_input!$E2356&lt;3000,70%,60%)</f>
        <v>14700</v>
      </c>
      <c r="H2356" s="14">
        <f>Data_input!$F2356*10%</f>
        <v>2450</v>
      </c>
      <c r="I2356" s="14">
        <f>Data_input!$F2356*10%</f>
        <v>2450</v>
      </c>
      <c r="J2356" s="14">
        <f>SUM(Table1[[#This Row],[COGS]:[OPERATIONAL COST]])</f>
        <v>19600</v>
      </c>
      <c r="K2356" s="14">
        <f>Data_input!$F2356-Data_input!$G2356-Data_input!$H2356-Data_input!$I2356</f>
        <v>4900</v>
      </c>
      <c r="L2356" s="15" t="s">
        <v>2948</v>
      </c>
      <c r="M2356" s="16" t="str">
        <f>TEXT(Table1[[#This Row],[DATE]],"mmm")</f>
        <v>Sep</v>
      </c>
      <c r="N2356" s="7">
        <f t="shared" si="110"/>
        <v>2022</v>
      </c>
      <c r="O2356" s="7">
        <f>IF(COUNTIF(B$4:$B2356,B2356)=1,1,0)</f>
        <v>1</v>
      </c>
      <c r="P2356" s="8" t="s">
        <v>2919</v>
      </c>
      <c r="Q2356" s="9"/>
    </row>
    <row r="2357" spans="1:17" x14ac:dyDescent="0.25">
      <c r="A2357" s="17">
        <v>44807</v>
      </c>
      <c r="B2357" s="11" t="s">
        <v>1964</v>
      </c>
      <c r="C2357" s="11" t="s">
        <v>2923</v>
      </c>
      <c r="D2357" s="7">
        <v>4</v>
      </c>
      <c r="E2357" s="12">
        <f t="shared" si="108"/>
        <v>2500</v>
      </c>
      <c r="F2357" s="13">
        <f t="shared" si="109"/>
        <v>10000</v>
      </c>
      <c r="G2357" s="14">
        <f>Data_input!$F2357*IF(Data_input!$E2357&lt;3000,70%,60%)</f>
        <v>7000</v>
      </c>
      <c r="H2357" s="14">
        <f>Data_input!$F2357*10%</f>
        <v>1000</v>
      </c>
      <c r="I2357" s="14">
        <f>Data_input!$F2357*10%</f>
        <v>1000</v>
      </c>
      <c r="J2357" s="14">
        <f>SUM(Table1[[#This Row],[COGS]:[OPERATIONAL COST]])</f>
        <v>9000</v>
      </c>
      <c r="K2357" s="14">
        <f>Data_input!$F2357-Data_input!$G2357-Data_input!$H2357-Data_input!$I2357</f>
        <v>1000</v>
      </c>
      <c r="L2357" s="8" t="s">
        <v>2944</v>
      </c>
      <c r="M2357" s="16" t="str">
        <f>TEXT(Table1[[#This Row],[DATE]],"mmm")</f>
        <v>Sep</v>
      </c>
      <c r="N2357" s="7">
        <f t="shared" si="110"/>
        <v>2022</v>
      </c>
      <c r="O2357" s="7">
        <f>IF(COUNTIF(B$4:$B2357,B2357)=1,1,0)</f>
        <v>1</v>
      </c>
      <c r="P2357" s="8" t="s">
        <v>2918</v>
      </c>
      <c r="Q2357" s="9"/>
    </row>
    <row r="2358" spans="1:17" x14ac:dyDescent="0.25">
      <c r="A2358" s="17">
        <v>44808</v>
      </c>
      <c r="B2358" s="11" t="s">
        <v>1965</v>
      </c>
      <c r="C2358" s="11" t="s">
        <v>2929</v>
      </c>
      <c r="D2358" s="7">
        <v>1</v>
      </c>
      <c r="E2358" s="12">
        <f t="shared" si="108"/>
        <v>3200</v>
      </c>
      <c r="F2358" s="13">
        <f t="shared" si="109"/>
        <v>3200</v>
      </c>
      <c r="G2358" s="14">
        <f>Data_input!$F2358*IF(Data_input!$E2358&lt;3000,70%,60%)</f>
        <v>1920</v>
      </c>
      <c r="H2358" s="14">
        <f>Data_input!$F2358*10%</f>
        <v>320</v>
      </c>
      <c r="I2358" s="14">
        <f>Data_input!$F2358*10%</f>
        <v>320</v>
      </c>
      <c r="J2358" s="14">
        <f>SUM(Table1[[#This Row],[COGS]:[OPERATIONAL COST]])</f>
        <v>2560</v>
      </c>
      <c r="K2358" s="14">
        <f>Data_input!$F2358-Data_input!$G2358-Data_input!$H2358-Data_input!$I2358</f>
        <v>640</v>
      </c>
      <c r="L2358" s="15" t="s">
        <v>2946</v>
      </c>
      <c r="M2358" s="16" t="str">
        <f>TEXT(Table1[[#This Row],[DATE]],"mmm")</f>
        <v>Sep</v>
      </c>
      <c r="N2358" s="7">
        <f t="shared" si="110"/>
        <v>2022</v>
      </c>
      <c r="O2358" s="7">
        <f>IF(COUNTIF(B$4:$B2358,B2358)=1,1,0)</f>
        <v>1</v>
      </c>
      <c r="P2358" s="8" t="s">
        <v>2919</v>
      </c>
      <c r="Q2358" s="9"/>
    </row>
    <row r="2359" spans="1:17" x14ac:dyDescent="0.25">
      <c r="A2359" s="17">
        <v>44808</v>
      </c>
      <c r="B2359" s="11" t="s">
        <v>1966</v>
      </c>
      <c r="C2359" s="11" t="s">
        <v>2929</v>
      </c>
      <c r="D2359" s="7">
        <v>2</v>
      </c>
      <c r="E2359" s="12">
        <f t="shared" si="108"/>
        <v>3200</v>
      </c>
      <c r="F2359" s="13">
        <f t="shared" si="109"/>
        <v>6400</v>
      </c>
      <c r="G2359" s="14">
        <f>Data_input!$F2359*IF(Data_input!$E2359&lt;3000,70%,60%)</f>
        <v>3840</v>
      </c>
      <c r="H2359" s="14">
        <f>Data_input!$F2359*10%</f>
        <v>640</v>
      </c>
      <c r="I2359" s="14">
        <f>Data_input!$F2359*10%</f>
        <v>640</v>
      </c>
      <c r="J2359" s="14">
        <f>SUM(Table1[[#This Row],[COGS]:[OPERATIONAL COST]])</f>
        <v>5120</v>
      </c>
      <c r="K2359" s="14">
        <f>Data_input!$F2359-Data_input!$G2359-Data_input!$H2359-Data_input!$I2359</f>
        <v>1280</v>
      </c>
      <c r="L2359" s="8" t="s">
        <v>2947</v>
      </c>
      <c r="M2359" s="16" t="str">
        <f>TEXT(Table1[[#This Row],[DATE]],"mmm")</f>
        <v>Sep</v>
      </c>
      <c r="N2359" s="7">
        <f t="shared" si="110"/>
        <v>2022</v>
      </c>
      <c r="O2359" s="7">
        <f>IF(COUNTIF(B$4:$B2359,B2359)=1,1,0)</f>
        <v>1</v>
      </c>
      <c r="P2359" s="8" t="s">
        <v>2918</v>
      </c>
      <c r="Q2359" s="9"/>
    </row>
    <row r="2360" spans="1:17" x14ac:dyDescent="0.25">
      <c r="A2360" s="17">
        <v>44808</v>
      </c>
      <c r="B2360" s="11" t="s">
        <v>1967</v>
      </c>
      <c r="C2360" s="11" t="s">
        <v>2924</v>
      </c>
      <c r="D2360" s="7">
        <v>1</v>
      </c>
      <c r="E2360" s="12">
        <f t="shared" si="108"/>
        <v>3500</v>
      </c>
      <c r="F2360" s="13">
        <f t="shared" si="109"/>
        <v>3500</v>
      </c>
      <c r="G2360" s="14">
        <f>Data_input!$F2360*IF(Data_input!$E2360&lt;3000,70%,60%)</f>
        <v>2100</v>
      </c>
      <c r="H2360" s="14">
        <f>Data_input!$F2360*10%</f>
        <v>350</v>
      </c>
      <c r="I2360" s="14">
        <f>Data_input!$F2360*10%</f>
        <v>350</v>
      </c>
      <c r="J2360" s="14">
        <f>SUM(Table1[[#This Row],[COGS]:[OPERATIONAL COST]])</f>
        <v>2800</v>
      </c>
      <c r="K2360" s="14">
        <f>Data_input!$F2360-Data_input!$G2360-Data_input!$H2360-Data_input!$I2360</f>
        <v>700</v>
      </c>
      <c r="L2360" s="15" t="s">
        <v>2945</v>
      </c>
      <c r="M2360" s="16" t="str">
        <f>TEXT(Table1[[#This Row],[DATE]],"mmm")</f>
        <v>Sep</v>
      </c>
      <c r="N2360" s="7">
        <f t="shared" si="110"/>
        <v>2022</v>
      </c>
      <c r="O2360" s="7">
        <f>IF(COUNTIF(B$4:$B2360,B2360)=1,1,0)</f>
        <v>1</v>
      </c>
      <c r="P2360" s="8" t="s">
        <v>2919</v>
      </c>
      <c r="Q2360" s="9"/>
    </row>
    <row r="2361" spans="1:17" x14ac:dyDescent="0.25">
      <c r="A2361" s="17">
        <v>44808</v>
      </c>
      <c r="B2361" s="11" t="s">
        <v>1968</v>
      </c>
      <c r="C2361" s="11" t="s">
        <v>2927</v>
      </c>
      <c r="D2361" s="7">
        <v>6</v>
      </c>
      <c r="E2361" s="12">
        <f t="shared" si="108"/>
        <v>500</v>
      </c>
      <c r="F2361" s="13">
        <f t="shared" si="109"/>
        <v>3000</v>
      </c>
      <c r="G2361" s="14">
        <f>Data_input!$F2361*IF(Data_input!$E2361&lt;3000,70%,60%)</f>
        <v>2100</v>
      </c>
      <c r="H2361" s="14">
        <f>Data_input!$F2361*10%</f>
        <v>300</v>
      </c>
      <c r="I2361" s="14">
        <f>Data_input!$F2361*10%</f>
        <v>300</v>
      </c>
      <c r="J2361" s="14">
        <f>SUM(Table1[[#This Row],[COGS]:[OPERATIONAL COST]])</f>
        <v>2700</v>
      </c>
      <c r="K2361" s="14">
        <f>Data_input!$F2361-Data_input!$G2361-Data_input!$H2361-Data_input!$I2361</f>
        <v>300</v>
      </c>
      <c r="L2361" s="8" t="s">
        <v>2943</v>
      </c>
      <c r="M2361" s="16" t="str">
        <f>TEXT(Table1[[#This Row],[DATE]],"mmm")</f>
        <v>Sep</v>
      </c>
      <c r="N2361" s="7">
        <f t="shared" si="110"/>
        <v>2022</v>
      </c>
      <c r="O2361" s="7">
        <f>IF(COUNTIF(B$4:$B2361,B2361)=1,1,0)</f>
        <v>1</v>
      </c>
      <c r="P2361" s="8" t="s">
        <v>2919</v>
      </c>
      <c r="Q2361" s="9"/>
    </row>
    <row r="2362" spans="1:17" x14ac:dyDescent="0.25">
      <c r="A2362" s="17">
        <v>44808</v>
      </c>
      <c r="B2362" s="11" t="s">
        <v>1969</v>
      </c>
      <c r="C2362" s="11" t="s">
        <v>2923</v>
      </c>
      <c r="D2362" s="7">
        <v>1</v>
      </c>
      <c r="E2362" s="12">
        <f t="shared" si="108"/>
        <v>2500</v>
      </c>
      <c r="F2362" s="13">
        <f t="shared" si="109"/>
        <v>2500</v>
      </c>
      <c r="G2362" s="14">
        <f>Data_input!$F2362*IF(Data_input!$E2362&lt;3000,70%,60%)</f>
        <v>1750</v>
      </c>
      <c r="H2362" s="14">
        <f>Data_input!$F2362*10%</f>
        <v>250</v>
      </c>
      <c r="I2362" s="14">
        <f>Data_input!$F2362*10%</f>
        <v>250</v>
      </c>
      <c r="J2362" s="14">
        <f>SUM(Table1[[#This Row],[COGS]:[OPERATIONAL COST]])</f>
        <v>2250</v>
      </c>
      <c r="K2362" s="14">
        <f>Data_input!$F2362-Data_input!$G2362-Data_input!$H2362-Data_input!$I2362</f>
        <v>250</v>
      </c>
      <c r="L2362" s="15" t="s">
        <v>2948</v>
      </c>
      <c r="M2362" s="16" t="str">
        <f>TEXT(Table1[[#This Row],[DATE]],"mmm")</f>
        <v>Sep</v>
      </c>
      <c r="N2362" s="7">
        <f t="shared" si="110"/>
        <v>2022</v>
      </c>
      <c r="O2362" s="7">
        <f>IF(COUNTIF(B$4:$B2362,B2362)=1,1,0)</f>
        <v>1</v>
      </c>
      <c r="P2362" s="8" t="s">
        <v>2919</v>
      </c>
      <c r="Q2362" s="9"/>
    </row>
    <row r="2363" spans="1:17" x14ac:dyDescent="0.25">
      <c r="A2363" s="17">
        <v>44808</v>
      </c>
      <c r="B2363" s="11" t="s">
        <v>1970</v>
      </c>
      <c r="C2363" s="11" t="s">
        <v>2925</v>
      </c>
      <c r="D2363" s="7">
        <v>1</v>
      </c>
      <c r="E2363" s="12">
        <f t="shared" si="108"/>
        <v>1200</v>
      </c>
      <c r="F2363" s="13">
        <f t="shared" si="109"/>
        <v>1200</v>
      </c>
      <c r="G2363" s="14">
        <f>Data_input!$F2363*IF(Data_input!$E2363&lt;3000,70%,60%)</f>
        <v>840</v>
      </c>
      <c r="H2363" s="14">
        <f>Data_input!$F2363*10%</f>
        <v>120</v>
      </c>
      <c r="I2363" s="14">
        <f>Data_input!$F2363*10%</f>
        <v>120</v>
      </c>
      <c r="J2363" s="14">
        <f>SUM(Table1[[#This Row],[COGS]:[OPERATIONAL COST]])</f>
        <v>1080</v>
      </c>
      <c r="K2363" s="14">
        <f>Data_input!$F2363-Data_input!$G2363-Data_input!$H2363-Data_input!$I2363</f>
        <v>120</v>
      </c>
      <c r="L2363" s="8" t="s">
        <v>2944</v>
      </c>
      <c r="M2363" s="16" t="str">
        <f>TEXT(Table1[[#This Row],[DATE]],"mmm")</f>
        <v>Sep</v>
      </c>
      <c r="N2363" s="7">
        <f t="shared" si="110"/>
        <v>2022</v>
      </c>
      <c r="O2363" s="7">
        <f>IF(COUNTIF(B$4:$B2363,B2363)=1,1,0)</f>
        <v>1</v>
      </c>
      <c r="P2363" s="8" t="s">
        <v>2919</v>
      </c>
      <c r="Q2363" s="9"/>
    </row>
    <row r="2364" spans="1:17" x14ac:dyDescent="0.25">
      <c r="A2364" s="17">
        <v>44808</v>
      </c>
      <c r="B2364" s="11" t="s">
        <v>1971</v>
      </c>
      <c r="C2364" s="11" t="s">
        <v>2920</v>
      </c>
      <c r="D2364" s="7">
        <v>1</v>
      </c>
      <c r="E2364" s="12">
        <f t="shared" si="108"/>
        <v>1000</v>
      </c>
      <c r="F2364" s="13">
        <f t="shared" si="109"/>
        <v>1000</v>
      </c>
      <c r="G2364" s="14">
        <f>Data_input!$F2364*IF(Data_input!$E2364&lt;3000,70%,60%)</f>
        <v>700</v>
      </c>
      <c r="H2364" s="14">
        <f>Data_input!$F2364*10%</f>
        <v>100</v>
      </c>
      <c r="I2364" s="14">
        <f>Data_input!$F2364*10%</f>
        <v>100</v>
      </c>
      <c r="J2364" s="14">
        <f>SUM(Table1[[#This Row],[COGS]:[OPERATIONAL COST]])</f>
        <v>900</v>
      </c>
      <c r="K2364" s="14">
        <f>Data_input!$F2364-Data_input!$G2364-Data_input!$H2364-Data_input!$I2364</f>
        <v>100</v>
      </c>
      <c r="L2364" s="15" t="s">
        <v>2945</v>
      </c>
      <c r="M2364" s="16" t="str">
        <f>TEXT(Table1[[#This Row],[DATE]],"mmm")</f>
        <v>Sep</v>
      </c>
      <c r="N2364" s="7">
        <f t="shared" si="110"/>
        <v>2022</v>
      </c>
      <c r="O2364" s="7">
        <f>IF(COUNTIF(B$4:$B2364,B2364)=1,1,0)</f>
        <v>1</v>
      </c>
      <c r="P2364" s="8" t="s">
        <v>2918</v>
      </c>
      <c r="Q2364" s="9"/>
    </row>
    <row r="2365" spans="1:17" x14ac:dyDescent="0.25">
      <c r="A2365" s="17">
        <v>44808</v>
      </c>
      <c r="B2365" s="11" t="s">
        <v>1972</v>
      </c>
      <c r="C2365" s="11" t="s">
        <v>2930</v>
      </c>
      <c r="D2365" s="7">
        <v>1</v>
      </c>
      <c r="E2365" s="12">
        <f t="shared" si="108"/>
        <v>4000</v>
      </c>
      <c r="F2365" s="13">
        <f t="shared" si="109"/>
        <v>4000</v>
      </c>
      <c r="G2365" s="14">
        <f>Data_input!$F2365*IF(Data_input!$E2365&lt;3000,70%,60%)</f>
        <v>2400</v>
      </c>
      <c r="H2365" s="14">
        <f>Data_input!$F2365*10%</f>
        <v>400</v>
      </c>
      <c r="I2365" s="14">
        <f>Data_input!$F2365*10%</f>
        <v>400</v>
      </c>
      <c r="J2365" s="14">
        <f>SUM(Table1[[#This Row],[COGS]:[OPERATIONAL COST]])</f>
        <v>3200</v>
      </c>
      <c r="K2365" s="14">
        <f>Data_input!$F2365-Data_input!$G2365-Data_input!$H2365-Data_input!$I2365</f>
        <v>800</v>
      </c>
      <c r="L2365" s="8" t="s">
        <v>2944</v>
      </c>
      <c r="M2365" s="16" t="str">
        <f>TEXT(Table1[[#This Row],[DATE]],"mmm")</f>
        <v>Sep</v>
      </c>
      <c r="N2365" s="7">
        <f t="shared" si="110"/>
        <v>2022</v>
      </c>
      <c r="O2365" s="7">
        <f>IF(COUNTIF(B$4:$B2365,B2365)=1,1,0)</f>
        <v>1</v>
      </c>
      <c r="P2365" s="8" t="s">
        <v>2919</v>
      </c>
      <c r="Q2365" s="9"/>
    </row>
    <row r="2366" spans="1:17" x14ac:dyDescent="0.25">
      <c r="A2366" s="17">
        <v>44808</v>
      </c>
      <c r="B2366" s="11" t="str">
        <f>B2365</f>
        <v>DH01976</v>
      </c>
      <c r="C2366" s="11" t="s">
        <v>2923</v>
      </c>
      <c r="D2366" s="7">
        <v>4</v>
      </c>
      <c r="E2366" s="12">
        <f t="shared" si="108"/>
        <v>2500</v>
      </c>
      <c r="F2366" s="13">
        <f t="shared" si="109"/>
        <v>10000</v>
      </c>
      <c r="G2366" s="14">
        <f>Data_input!$F2366*IF(Data_input!$E2366&lt;3000,70%,60%)</f>
        <v>7000</v>
      </c>
      <c r="H2366" s="14">
        <f>Data_input!$F2366*10%</f>
        <v>1000</v>
      </c>
      <c r="I2366" s="14">
        <f>Data_input!$F2366*10%</f>
        <v>1000</v>
      </c>
      <c r="J2366" s="14">
        <f>SUM(Table1[[#This Row],[COGS]:[OPERATIONAL COST]])</f>
        <v>9000</v>
      </c>
      <c r="K2366" s="14">
        <f>Data_input!$F2366-Data_input!$G2366-Data_input!$H2366-Data_input!$I2366</f>
        <v>1000</v>
      </c>
      <c r="L2366" s="15" t="s">
        <v>2944</v>
      </c>
      <c r="M2366" s="16" t="str">
        <f>TEXT(Table1[[#This Row],[DATE]],"mmm")</f>
        <v>Sep</v>
      </c>
      <c r="N2366" s="7">
        <f t="shared" si="110"/>
        <v>2022</v>
      </c>
      <c r="O2366" s="7">
        <f>IF(COUNTIF(B$4:$B2366,B2366)=1,1,0)</f>
        <v>0</v>
      </c>
      <c r="P2366" s="8" t="s">
        <v>2919</v>
      </c>
      <c r="Q2366" s="9"/>
    </row>
    <row r="2367" spans="1:17" x14ac:dyDescent="0.25">
      <c r="A2367" s="17">
        <v>44808</v>
      </c>
      <c r="B2367" s="11" t="str">
        <f>B2366</f>
        <v>DH01976</v>
      </c>
      <c r="C2367" s="11" t="s">
        <v>2923</v>
      </c>
      <c r="D2367" s="7">
        <v>1</v>
      </c>
      <c r="E2367" s="12">
        <f t="shared" si="108"/>
        <v>2500</v>
      </c>
      <c r="F2367" s="13">
        <f t="shared" si="109"/>
        <v>2500</v>
      </c>
      <c r="G2367" s="14">
        <f>Data_input!$F2367*IF(Data_input!$E2367&lt;3000,70%,60%)</f>
        <v>1750</v>
      </c>
      <c r="H2367" s="14">
        <f>Data_input!$F2367*10%</f>
        <v>250</v>
      </c>
      <c r="I2367" s="14">
        <f>Data_input!$F2367*10%</f>
        <v>250</v>
      </c>
      <c r="J2367" s="14">
        <f>SUM(Table1[[#This Row],[COGS]:[OPERATIONAL COST]])</f>
        <v>2250</v>
      </c>
      <c r="K2367" s="14">
        <f>Data_input!$F2367-Data_input!$G2367-Data_input!$H2367-Data_input!$I2367</f>
        <v>250</v>
      </c>
      <c r="L2367" s="8" t="s">
        <v>2944</v>
      </c>
      <c r="M2367" s="16" t="str">
        <f>TEXT(Table1[[#This Row],[DATE]],"mmm")</f>
        <v>Sep</v>
      </c>
      <c r="N2367" s="7">
        <f t="shared" si="110"/>
        <v>2022</v>
      </c>
      <c r="O2367" s="7">
        <f>IF(COUNTIF(B$4:$B2367,B2367)=1,1,0)</f>
        <v>0</v>
      </c>
      <c r="P2367" s="8" t="s">
        <v>2919</v>
      </c>
      <c r="Q2367" s="9"/>
    </row>
    <row r="2368" spans="1:17" x14ac:dyDescent="0.25">
      <c r="A2368" s="17">
        <v>44809</v>
      </c>
      <c r="B2368" s="11" t="s">
        <v>1973</v>
      </c>
      <c r="C2368" s="11" t="s">
        <v>2928</v>
      </c>
      <c r="D2368" s="7">
        <v>2</v>
      </c>
      <c r="E2368" s="12">
        <f t="shared" si="108"/>
        <v>1000</v>
      </c>
      <c r="F2368" s="13">
        <f t="shared" si="109"/>
        <v>2000</v>
      </c>
      <c r="G2368" s="14">
        <f>Data_input!$F2368*IF(Data_input!$E2368&lt;3000,70%,60%)</f>
        <v>1400</v>
      </c>
      <c r="H2368" s="14">
        <f>Data_input!$F2368*10%</f>
        <v>200</v>
      </c>
      <c r="I2368" s="14">
        <f>Data_input!$F2368*10%</f>
        <v>200</v>
      </c>
      <c r="J2368" s="14">
        <f>SUM(Table1[[#This Row],[COGS]:[OPERATIONAL COST]])</f>
        <v>1800</v>
      </c>
      <c r="K2368" s="14">
        <f>Data_input!$F2368-Data_input!$G2368-Data_input!$H2368-Data_input!$I2368</f>
        <v>200</v>
      </c>
      <c r="L2368" s="15" t="s">
        <v>2945</v>
      </c>
      <c r="M2368" s="16" t="str">
        <f>TEXT(Table1[[#This Row],[DATE]],"mmm")</f>
        <v>Sep</v>
      </c>
      <c r="N2368" s="7">
        <f t="shared" si="110"/>
        <v>2022</v>
      </c>
      <c r="O2368" s="7">
        <f>IF(COUNTIF(B$4:$B2368,B2368)=1,1,0)</f>
        <v>1</v>
      </c>
      <c r="P2368" s="8" t="s">
        <v>2919</v>
      </c>
      <c r="Q2368" s="9"/>
    </row>
    <row r="2369" spans="1:17" x14ac:dyDescent="0.25">
      <c r="A2369" s="17">
        <v>44809</v>
      </c>
      <c r="B2369" s="11" t="s">
        <v>1974</v>
      </c>
      <c r="C2369" s="11" t="s">
        <v>2920</v>
      </c>
      <c r="D2369" s="7">
        <v>4</v>
      </c>
      <c r="E2369" s="12">
        <f t="shared" si="108"/>
        <v>1000</v>
      </c>
      <c r="F2369" s="13">
        <f t="shared" si="109"/>
        <v>4000</v>
      </c>
      <c r="G2369" s="14">
        <f>Data_input!$F2369*IF(Data_input!$E2369&lt;3000,70%,60%)</f>
        <v>2800</v>
      </c>
      <c r="H2369" s="14">
        <f>Data_input!$F2369*10%</f>
        <v>400</v>
      </c>
      <c r="I2369" s="14">
        <f>Data_input!$F2369*10%</f>
        <v>400</v>
      </c>
      <c r="J2369" s="14">
        <f>SUM(Table1[[#This Row],[COGS]:[OPERATIONAL COST]])</f>
        <v>3600</v>
      </c>
      <c r="K2369" s="14">
        <f>Data_input!$F2369-Data_input!$G2369-Data_input!$H2369-Data_input!$I2369</f>
        <v>400</v>
      </c>
      <c r="L2369" s="8" t="s">
        <v>2943</v>
      </c>
      <c r="M2369" s="16" t="str">
        <f>TEXT(Table1[[#This Row],[DATE]],"mmm")</f>
        <v>Sep</v>
      </c>
      <c r="N2369" s="7">
        <f t="shared" si="110"/>
        <v>2022</v>
      </c>
      <c r="O2369" s="7">
        <f>IF(COUNTIF(B$4:$B2369,B2369)=1,1,0)</f>
        <v>1</v>
      </c>
      <c r="P2369" s="8" t="s">
        <v>2918</v>
      </c>
      <c r="Q2369" s="9"/>
    </row>
    <row r="2370" spans="1:17" x14ac:dyDescent="0.25">
      <c r="A2370" s="17">
        <v>44809</v>
      </c>
      <c r="B2370" s="11" t="s">
        <v>1975</v>
      </c>
      <c r="C2370" s="11" t="s">
        <v>2923</v>
      </c>
      <c r="D2370" s="7">
        <v>1</v>
      </c>
      <c r="E2370" s="12">
        <f t="shared" si="108"/>
        <v>2500</v>
      </c>
      <c r="F2370" s="13">
        <f t="shared" si="109"/>
        <v>2500</v>
      </c>
      <c r="G2370" s="14">
        <f>Data_input!$F2370*IF(Data_input!$E2370&lt;3000,70%,60%)</f>
        <v>1750</v>
      </c>
      <c r="H2370" s="14">
        <f>Data_input!$F2370*10%</f>
        <v>250</v>
      </c>
      <c r="I2370" s="14">
        <f>Data_input!$F2370*10%</f>
        <v>250</v>
      </c>
      <c r="J2370" s="14">
        <f>SUM(Table1[[#This Row],[COGS]:[OPERATIONAL COST]])</f>
        <v>2250</v>
      </c>
      <c r="K2370" s="14">
        <f>Data_input!$F2370-Data_input!$G2370-Data_input!$H2370-Data_input!$I2370</f>
        <v>250</v>
      </c>
      <c r="L2370" s="15" t="s">
        <v>2948</v>
      </c>
      <c r="M2370" s="16" t="str">
        <f>TEXT(Table1[[#This Row],[DATE]],"mmm")</f>
        <v>Sep</v>
      </c>
      <c r="N2370" s="7">
        <f t="shared" si="110"/>
        <v>2022</v>
      </c>
      <c r="O2370" s="7">
        <f>IF(COUNTIF(B$4:$B2370,B2370)=1,1,0)</f>
        <v>1</v>
      </c>
      <c r="P2370" s="8" t="s">
        <v>2918</v>
      </c>
      <c r="Q2370" s="9"/>
    </row>
    <row r="2371" spans="1:17" x14ac:dyDescent="0.25">
      <c r="A2371" s="17">
        <v>44809</v>
      </c>
      <c r="B2371" s="11" t="s">
        <v>1976</v>
      </c>
      <c r="C2371" s="11" t="s">
        <v>2920</v>
      </c>
      <c r="D2371" s="7">
        <v>1</v>
      </c>
      <c r="E2371" s="12">
        <f t="shared" si="108"/>
        <v>1000</v>
      </c>
      <c r="F2371" s="13">
        <f t="shared" si="109"/>
        <v>1000</v>
      </c>
      <c r="G2371" s="14">
        <f>Data_input!$F2371*IF(Data_input!$E2371&lt;3000,70%,60%)</f>
        <v>700</v>
      </c>
      <c r="H2371" s="14">
        <f>Data_input!$F2371*10%</f>
        <v>100</v>
      </c>
      <c r="I2371" s="14">
        <f>Data_input!$F2371*10%</f>
        <v>100</v>
      </c>
      <c r="J2371" s="14">
        <f>SUM(Table1[[#This Row],[COGS]:[OPERATIONAL COST]])</f>
        <v>900</v>
      </c>
      <c r="K2371" s="14">
        <f>Data_input!$F2371-Data_input!$G2371-Data_input!$H2371-Data_input!$I2371</f>
        <v>100</v>
      </c>
      <c r="L2371" s="8" t="s">
        <v>2944</v>
      </c>
      <c r="M2371" s="16" t="str">
        <f>TEXT(Table1[[#This Row],[DATE]],"mmm")</f>
        <v>Sep</v>
      </c>
      <c r="N2371" s="7">
        <f t="shared" si="110"/>
        <v>2022</v>
      </c>
      <c r="O2371" s="7">
        <f>IF(COUNTIF(B$4:$B2371,B2371)=1,1,0)</f>
        <v>1</v>
      </c>
      <c r="P2371" s="8" t="s">
        <v>2918</v>
      </c>
      <c r="Q2371" s="9"/>
    </row>
    <row r="2372" spans="1:17" x14ac:dyDescent="0.25">
      <c r="A2372" s="17">
        <v>44809</v>
      </c>
      <c r="B2372" s="11" t="s">
        <v>1977</v>
      </c>
      <c r="C2372" s="11" t="s">
        <v>2920</v>
      </c>
      <c r="D2372" s="7">
        <v>3</v>
      </c>
      <c r="E2372" s="12">
        <f t="shared" ref="E2372:E2435" si="111">VLOOKUP(C2372,$R$4:$S$12,2,FALSE)</f>
        <v>1000</v>
      </c>
      <c r="F2372" s="13">
        <f t="shared" ref="F2372:F2435" si="112">D2372*E2372</f>
        <v>3000</v>
      </c>
      <c r="G2372" s="14">
        <f>Data_input!$F2372*IF(Data_input!$E2372&lt;3000,70%,60%)</f>
        <v>2100</v>
      </c>
      <c r="H2372" s="14">
        <f>Data_input!$F2372*10%</f>
        <v>300</v>
      </c>
      <c r="I2372" s="14">
        <f>Data_input!$F2372*10%</f>
        <v>300</v>
      </c>
      <c r="J2372" s="14">
        <f>SUM(Table1[[#This Row],[COGS]:[OPERATIONAL COST]])</f>
        <v>2700</v>
      </c>
      <c r="K2372" s="14">
        <f>Data_input!$F2372-Data_input!$G2372-Data_input!$H2372-Data_input!$I2372</f>
        <v>300</v>
      </c>
      <c r="L2372" s="15" t="s">
        <v>2946</v>
      </c>
      <c r="M2372" s="16" t="str">
        <f>TEXT(Table1[[#This Row],[DATE]],"mmm")</f>
        <v>Sep</v>
      </c>
      <c r="N2372" s="7">
        <f t="shared" ref="N2372:N2435" si="113">YEAR(A2372)</f>
        <v>2022</v>
      </c>
      <c r="O2372" s="7">
        <f>IF(COUNTIF(B$4:$B2372,B2372)=1,1,0)</f>
        <v>1</v>
      </c>
      <c r="P2372" s="8" t="s">
        <v>2918</v>
      </c>
      <c r="Q2372" s="9"/>
    </row>
    <row r="2373" spans="1:17" x14ac:dyDescent="0.25">
      <c r="A2373" s="17">
        <v>44809</v>
      </c>
      <c r="B2373" s="11" t="s">
        <v>1978</v>
      </c>
      <c r="C2373" s="11" t="s">
        <v>2923</v>
      </c>
      <c r="D2373" s="7">
        <v>2</v>
      </c>
      <c r="E2373" s="12">
        <f t="shared" si="111"/>
        <v>2500</v>
      </c>
      <c r="F2373" s="13">
        <f t="shared" si="112"/>
        <v>5000</v>
      </c>
      <c r="G2373" s="14">
        <f>Data_input!$F2373*IF(Data_input!$E2373&lt;3000,70%,60%)</f>
        <v>3500</v>
      </c>
      <c r="H2373" s="14">
        <f>Data_input!$F2373*10%</f>
        <v>500</v>
      </c>
      <c r="I2373" s="14">
        <f>Data_input!$F2373*10%</f>
        <v>500</v>
      </c>
      <c r="J2373" s="14">
        <f>SUM(Table1[[#This Row],[COGS]:[OPERATIONAL COST]])</f>
        <v>4500</v>
      </c>
      <c r="K2373" s="14">
        <f>Data_input!$F2373-Data_input!$G2373-Data_input!$H2373-Data_input!$I2373</f>
        <v>500</v>
      </c>
      <c r="L2373" s="8" t="s">
        <v>2947</v>
      </c>
      <c r="M2373" s="16" t="str">
        <f>TEXT(Table1[[#This Row],[DATE]],"mmm")</f>
        <v>Sep</v>
      </c>
      <c r="N2373" s="7">
        <f t="shared" si="113"/>
        <v>2022</v>
      </c>
      <c r="O2373" s="7">
        <f>IF(COUNTIF(B$4:$B2373,B2373)=1,1,0)</f>
        <v>1</v>
      </c>
      <c r="P2373" s="8" t="s">
        <v>2919</v>
      </c>
      <c r="Q2373" s="9"/>
    </row>
    <row r="2374" spans="1:17" x14ac:dyDescent="0.25">
      <c r="A2374" s="17">
        <v>44809</v>
      </c>
      <c r="B2374" s="11" t="s">
        <v>1979</v>
      </c>
      <c r="C2374" s="11" t="s">
        <v>2924</v>
      </c>
      <c r="D2374" s="7">
        <v>3</v>
      </c>
      <c r="E2374" s="12">
        <f t="shared" si="111"/>
        <v>3500</v>
      </c>
      <c r="F2374" s="13">
        <f t="shared" si="112"/>
        <v>10500</v>
      </c>
      <c r="G2374" s="14">
        <f>Data_input!$F2374*IF(Data_input!$E2374&lt;3000,70%,60%)</f>
        <v>6300</v>
      </c>
      <c r="H2374" s="14">
        <f>Data_input!$F2374*10%</f>
        <v>1050</v>
      </c>
      <c r="I2374" s="14">
        <f>Data_input!$F2374*10%</f>
        <v>1050</v>
      </c>
      <c r="J2374" s="14">
        <f>SUM(Table1[[#This Row],[COGS]:[OPERATIONAL COST]])</f>
        <v>8400</v>
      </c>
      <c r="K2374" s="14">
        <f>Data_input!$F2374-Data_input!$G2374-Data_input!$H2374-Data_input!$I2374</f>
        <v>2100</v>
      </c>
      <c r="L2374" s="15" t="s">
        <v>2945</v>
      </c>
      <c r="M2374" s="16" t="str">
        <f>TEXT(Table1[[#This Row],[DATE]],"mmm")</f>
        <v>Sep</v>
      </c>
      <c r="N2374" s="7">
        <f t="shared" si="113"/>
        <v>2022</v>
      </c>
      <c r="O2374" s="7">
        <f>IF(COUNTIF(B$4:$B2374,B2374)=1,1,0)</f>
        <v>1</v>
      </c>
      <c r="P2374" s="8" t="s">
        <v>2918</v>
      </c>
      <c r="Q2374" s="9"/>
    </row>
    <row r="2375" spans="1:17" x14ac:dyDescent="0.25">
      <c r="A2375" s="17">
        <v>44809</v>
      </c>
      <c r="B2375" s="11" t="s">
        <v>1980</v>
      </c>
      <c r="C2375" s="11" t="s">
        <v>2925</v>
      </c>
      <c r="D2375" s="7">
        <v>4</v>
      </c>
      <c r="E2375" s="12">
        <f t="shared" si="111"/>
        <v>1200</v>
      </c>
      <c r="F2375" s="13">
        <f t="shared" si="112"/>
        <v>4800</v>
      </c>
      <c r="G2375" s="14">
        <f>Data_input!$F2375*IF(Data_input!$E2375&lt;3000,70%,60%)</f>
        <v>3360</v>
      </c>
      <c r="H2375" s="14">
        <f>Data_input!$F2375*10%</f>
        <v>480</v>
      </c>
      <c r="I2375" s="14">
        <f>Data_input!$F2375*10%</f>
        <v>480</v>
      </c>
      <c r="J2375" s="14">
        <f>SUM(Table1[[#This Row],[COGS]:[OPERATIONAL COST]])</f>
        <v>4320</v>
      </c>
      <c r="K2375" s="14">
        <f>Data_input!$F2375-Data_input!$G2375-Data_input!$H2375-Data_input!$I2375</f>
        <v>480</v>
      </c>
      <c r="L2375" s="8" t="s">
        <v>2943</v>
      </c>
      <c r="M2375" s="16" t="str">
        <f>TEXT(Table1[[#This Row],[DATE]],"mmm")</f>
        <v>Sep</v>
      </c>
      <c r="N2375" s="7">
        <f t="shared" si="113"/>
        <v>2022</v>
      </c>
      <c r="O2375" s="7">
        <f>IF(COUNTIF(B$4:$B2375,B2375)=1,1,0)</f>
        <v>1</v>
      </c>
      <c r="P2375" s="8" t="s">
        <v>2919</v>
      </c>
      <c r="Q2375" s="9"/>
    </row>
    <row r="2376" spans="1:17" x14ac:dyDescent="0.25">
      <c r="A2376" s="17">
        <v>44810</v>
      </c>
      <c r="B2376" s="11" t="s">
        <v>1981</v>
      </c>
      <c r="C2376" s="11" t="s">
        <v>2926</v>
      </c>
      <c r="D2376" s="7">
        <v>6</v>
      </c>
      <c r="E2376" s="12">
        <f t="shared" si="111"/>
        <v>450</v>
      </c>
      <c r="F2376" s="13">
        <f t="shared" si="112"/>
        <v>2700</v>
      </c>
      <c r="G2376" s="14">
        <f>Data_input!$F2376*IF(Data_input!$E2376&lt;3000,70%,60%)</f>
        <v>1889.9999999999998</v>
      </c>
      <c r="H2376" s="14">
        <f>Data_input!$F2376*10%</f>
        <v>270</v>
      </c>
      <c r="I2376" s="14">
        <f>Data_input!$F2376*10%</f>
        <v>270</v>
      </c>
      <c r="J2376" s="14">
        <f>SUM(Table1[[#This Row],[COGS]:[OPERATIONAL COST]])</f>
        <v>2430</v>
      </c>
      <c r="K2376" s="14">
        <f>Data_input!$F2376-Data_input!$G2376-Data_input!$H2376-Data_input!$I2376</f>
        <v>270.00000000000023</v>
      </c>
      <c r="L2376" s="15" t="s">
        <v>2948</v>
      </c>
      <c r="M2376" s="16" t="str">
        <f>TEXT(Table1[[#This Row],[DATE]],"mmm")</f>
        <v>Sep</v>
      </c>
      <c r="N2376" s="7">
        <f t="shared" si="113"/>
        <v>2022</v>
      </c>
      <c r="O2376" s="7">
        <f>IF(COUNTIF(B$4:$B2376,B2376)=1,1,0)</f>
        <v>1</v>
      </c>
      <c r="P2376" s="8" t="s">
        <v>2919</v>
      </c>
      <c r="Q2376" s="9"/>
    </row>
    <row r="2377" spans="1:17" x14ac:dyDescent="0.25">
      <c r="A2377" s="17">
        <v>44810</v>
      </c>
      <c r="B2377" s="11" t="s">
        <v>1982</v>
      </c>
      <c r="C2377" s="11" t="s">
        <v>2927</v>
      </c>
      <c r="D2377" s="7">
        <v>8</v>
      </c>
      <c r="E2377" s="12">
        <f t="shared" si="111"/>
        <v>500</v>
      </c>
      <c r="F2377" s="13">
        <f t="shared" si="112"/>
        <v>4000</v>
      </c>
      <c r="G2377" s="14">
        <f>Data_input!$F2377*IF(Data_input!$E2377&lt;3000,70%,60%)</f>
        <v>2800</v>
      </c>
      <c r="H2377" s="14">
        <f>Data_input!$F2377*10%</f>
        <v>400</v>
      </c>
      <c r="I2377" s="14">
        <f>Data_input!$F2377*10%</f>
        <v>400</v>
      </c>
      <c r="J2377" s="14">
        <f>SUM(Table1[[#This Row],[COGS]:[OPERATIONAL COST]])</f>
        <v>3600</v>
      </c>
      <c r="K2377" s="14">
        <f>Data_input!$F2377-Data_input!$G2377-Data_input!$H2377-Data_input!$I2377</f>
        <v>400</v>
      </c>
      <c r="L2377" s="8" t="s">
        <v>2944</v>
      </c>
      <c r="M2377" s="16" t="str">
        <f>TEXT(Table1[[#This Row],[DATE]],"mmm")</f>
        <v>Sep</v>
      </c>
      <c r="N2377" s="7">
        <f t="shared" si="113"/>
        <v>2022</v>
      </c>
      <c r="O2377" s="7">
        <f>IF(COUNTIF(B$4:$B2377,B2377)=1,1,0)</f>
        <v>1</v>
      </c>
      <c r="P2377" s="8" t="s">
        <v>2918</v>
      </c>
      <c r="Q2377" s="9"/>
    </row>
    <row r="2378" spans="1:17" x14ac:dyDescent="0.25">
      <c r="A2378" s="17">
        <v>44810</v>
      </c>
      <c r="B2378" s="11" t="s">
        <v>1983</v>
      </c>
      <c r="C2378" s="11" t="s">
        <v>2928</v>
      </c>
      <c r="D2378" s="7">
        <v>9</v>
      </c>
      <c r="E2378" s="12">
        <f t="shared" si="111"/>
        <v>1000</v>
      </c>
      <c r="F2378" s="13">
        <f t="shared" si="112"/>
        <v>9000</v>
      </c>
      <c r="G2378" s="14">
        <f>Data_input!$F2378*IF(Data_input!$E2378&lt;3000,70%,60%)</f>
        <v>6300</v>
      </c>
      <c r="H2378" s="14">
        <f>Data_input!$F2378*10%</f>
        <v>900</v>
      </c>
      <c r="I2378" s="14">
        <f>Data_input!$F2378*10%</f>
        <v>900</v>
      </c>
      <c r="J2378" s="14">
        <f>SUM(Table1[[#This Row],[COGS]:[OPERATIONAL COST]])</f>
        <v>8100</v>
      </c>
      <c r="K2378" s="14">
        <f>Data_input!$F2378-Data_input!$G2378-Data_input!$H2378-Data_input!$I2378</f>
        <v>900</v>
      </c>
      <c r="L2378" s="15" t="s">
        <v>2946</v>
      </c>
      <c r="M2378" s="16" t="str">
        <f>TEXT(Table1[[#This Row],[DATE]],"mmm")</f>
        <v>Sep</v>
      </c>
      <c r="N2378" s="7">
        <f t="shared" si="113"/>
        <v>2022</v>
      </c>
      <c r="O2378" s="7">
        <f>IF(COUNTIF(B$4:$B2378,B2378)=1,1,0)</f>
        <v>1</v>
      </c>
      <c r="P2378" s="8" t="s">
        <v>2919</v>
      </c>
      <c r="Q2378" s="9"/>
    </row>
    <row r="2379" spans="1:17" x14ac:dyDescent="0.25">
      <c r="A2379" s="17">
        <v>44810</v>
      </c>
      <c r="B2379" s="11" t="s">
        <v>1984</v>
      </c>
      <c r="C2379" s="11" t="s">
        <v>2929</v>
      </c>
      <c r="D2379" s="7">
        <v>10</v>
      </c>
      <c r="E2379" s="12">
        <f t="shared" si="111"/>
        <v>3200</v>
      </c>
      <c r="F2379" s="13">
        <f t="shared" si="112"/>
        <v>32000</v>
      </c>
      <c r="G2379" s="14">
        <f>Data_input!$F2379*IF(Data_input!$E2379&lt;3000,70%,60%)</f>
        <v>19200</v>
      </c>
      <c r="H2379" s="14">
        <f>Data_input!$F2379*10%</f>
        <v>3200</v>
      </c>
      <c r="I2379" s="14">
        <f>Data_input!$F2379*10%</f>
        <v>3200</v>
      </c>
      <c r="J2379" s="14">
        <f>SUM(Table1[[#This Row],[COGS]:[OPERATIONAL COST]])</f>
        <v>25600</v>
      </c>
      <c r="K2379" s="14">
        <f>Data_input!$F2379-Data_input!$G2379-Data_input!$H2379-Data_input!$I2379</f>
        <v>6400</v>
      </c>
      <c r="L2379" s="8" t="s">
        <v>2947</v>
      </c>
      <c r="M2379" s="16" t="str">
        <f>TEXT(Table1[[#This Row],[DATE]],"mmm")</f>
        <v>Sep</v>
      </c>
      <c r="N2379" s="7">
        <f t="shared" si="113"/>
        <v>2022</v>
      </c>
      <c r="O2379" s="7">
        <f>IF(COUNTIF(B$4:$B2379,B2379)=1,1,0)</f>
        <v>1</v>
      </c>
      <c r="P2379" s="8" t="s">
        <v>2919</v>
      </c>
      <c r="Q2379" s="9"/>
    </row>
    <row r="2380" spans="1:17" x14ac:dyDescent="0.25">
      <c r="A2380" s="17">
        <v>44810</v>
      </c>
      <c r="B2380" s="11" t="s">
        <v>1985</v>
      </c>
      <c r="C2380" s="11" t="s">
        <v>2930</v>
      </c>
      <c r="D2380" s="7">
        <v>1</v>
      </c>
      <c r="E2380" s="12">
        <f t="shared" si="111"/>
        <v>4000</v>
      </c>
      <c r="F2380" s="13">
        <f t="shared" si="112"/>
        <v>4000</v>
      </c>
      <c r="G2380" s="14">
        <f>Data_input!$F2380*IF(Data_input!$E2380&lt;3000,70%,60%)</f>
        <v>2400</v>
      </c>
      <c r="H2380" s="14">
        <f>Data_input!$F2380*10%</f>
        <v>400</v>
      </c>
      <c r="I2380" s="14">
        <f>Data_input!$F2380*10%</f>
        <v>400</v>
      </c>
      <c r="J2380" s="14">
        <f>SUM(Table1[[#This Row],[COGS]:[OPERATIONAL COST]])</f>
        <v>3200</v>
      </c>
      <c r="K2380" s="14">
        <f>Data_input!$F2380-Data_input!$G2380-Data_input!$H2380-Data_input!$I2380</f>
        <v>800</v>
      </c>
      <c r="L2380" s="15" t="s">
        <v>2946</v>
      </c>
      <c r="M2380" s="16" t="str">
        <f>TEXT(Table1[[#This Row],[DATE]],"mmm")</f>
        <v>Sep</v>
      </c>
      <c r="N2380" s="7">
        <f t="shared" si="113"/>
        <v>2022</v>
      </c>
      <c r="O2380" s="7">
        <f>IF(COUNTIF(B$4:$B2380,B2380)=1,1,0)</f>
        <v>1</v>
      </c>
      <c r="P2380" s="8" t="s">
        <v>2919</v>
      </c>
      <c r="Q2380" s="9"/>
    </row>
    <row r="2381" spans="1:17" x14ac:dyDescent="0.25">
      <c r="A2381" s="17">
        <v>44810</v>
      </c>
      <c r="B2381" s="11" t="s">
        <v>1986</v>
      </c>
      <c r="C2381" s="11" t="s">
        <v>2930</v>
      </c>
      <c r="D2381" s="7">
        <v>1</v>
      </c>
      <c r="E2381" s="12">
        <f t="shared" si="111"/>
        <v>4000</v>
      </c>
      <c r="F2381" s="13">
        <f t="shared" si="112"/>
        <v>4000</v>
      </c>
      <c r="G2381" s="14">
        <f>Data_input!$F2381*IF(Data_input!$E2381&lt;3000,70%,60%)</f>
        <v>2400</v>
      </c>
      <c r="H2381" s="14">
        <f>Data_input!$F2381*10%</f>
        <v>400</v>
      </c>
      <c r="I2381" s="14">
        <f>Data_input!$F2381*10%</f>
        <v>400</v>
      </c>
      <c r="J2381" s="14">
        <f>SUM(Table1[[#This Row],[COGS]:[OPERATIONAL COST]])</f>
        <v>3200</v>
      </c>
      <c r="K2381" s="14">
        <f>Data_input!$F2381-Data_input!$G2381-Data_input!$H2381-Data_input!$I2381</f>
        <v>800</v>
      </c>
      <c r="L2381" s="8" t="s">
        <v>2947</v>
      </c>
      <c r="M2381" s="16" t="str">
        <f>TEXT(Table1[[#This Row],[DATE]],"mmm")</f>
        <v>Sep</v>
      </c>
      <c r="N2381" s="7">
        <f t="shared" si="113"/>
        <v>2022</v>
      </c>
      <c r="O2381" s="7">
        <f>IF(COUNTIF(B$4:$B2381,B2381)=1,1,0)</f>
        <v>1</v>
      </c>
      <c r="P2381" s="8" t="s">
        <v>2918</v>
      </c>
      <c r="Q2381" s="9"/>
    </row>
    <row r="2382" spans="1:17" x14ac:dyDescent="0.25">
      <c r="A2382" s="17">
        <v>44810</v>
      </c>
      <c r="B2382" s="11" t="s">
        <v>1987</v>
      </c>
      <c r="C2382" s="11" t="s">
        <v>2930</v>
      </c>
      <c r="D2382" s="7">
        <v>1</v>
      </c>
      <c r="E2382" s="12">
        <f t="shared" si="111"/>
        <v>4000</v>
      </c>
      <c r="F2382" s="13">
        <f t="shared" si="112"/>
        <v>4000</v>
      </c>
      <c r="G2382" s="14">
        <f>Data_input!$F2382*IF(Data_input!$E2382&lt;3000,70%,60%)</f>
        <v>2400</v>
      </c>
      <c r="H2382" s="14">
        <f>Data_input!$F2382*10%</f>
        <v>400</v>
      </c>
      <c r="I2382" s="14">
        <f>Data_input!$F2382*10%</f>
        <v>400</v>
      </c>
      <c r="J2382" s="14">
        <f>SUM(Table1[[#This Row],[COGS]:[OPERATIONAL COST]])</f>
        <v>3200</v>
      </c>
      <c r="K2382" s="14">
        <f>Data_input!$F2382-Data_input!$G2382-Data_input!$H2382-Data_input!$I2382</f>
        <v>800</v>
      </c>
      <c r="L2382" s="15" t="s">
        <v>2945</v>
      </c>
      <c r="M2382" s="16" t="str">
        <f>TEXT(Table1[[#This Row],[DATE]],"mmm")</f>
        <v>Sep</v>
      </c>
      <c r="N2382" s="7">
        <f t="shared" si="113"/>
        <v>2022</v>
      </c>
      <c r="O2382" s="7">
        <f>IF(COUNTIF(B$4:$B2382,B2382)=1,1,0)</f>
        <v>1</v>
      </c>
      <c r="P2382" s="8" t="s">
        <v>2919</v>
      </c>
      <c r="Q2382" s="9"/>
    </row>
    <row r="2383" spans="1:17" x14ac:dyDescent="0.25">
      <c r="A2383" s="17">
        <v>44810</v>
      </c>
      <c r="B2383" s="11" t="s">
        <v>1988</v>
      </c>
      <c r="C2383" s="11" t="s">
        <v>2924</v>
      </c>
      <c r="D2383" s="7">
        <v>1</v>
      </c>
      <c r="E2383" s="12">
        <f t="shared" si="111"/>
        <v>3500</v>
      </c>
      <c r="F2383" s="13">
        <f t="shared" si="112"/>
        <v>3500</v>
      </c>
      <c r="G2383" s="14">
        <f>Data_input!$F2383*IF(Data_input!$E2383&lt;3000,70%,60%)</f>
        <v>2100</v>
      </c>
      <c r="H2383" s="14">
        <f>Data_input!$F2383*10%</f>
        <v>350</v>
      </c>
      <c r="I2383" s="14">
        <f>Data_input!$F2383*10%</f>
        <v>350</v>
      </c>
      <c r="J2383" s="14">
        <f>SUM(Table1[[#This Row],[COGS]:[OPERATIONAL COST]])</f>
        <v>2800</v>
      </c>
      <c r="K2383" s="14">
        <f>Data_input!$F2383-Data_input!$G2383-Data_input!$H2383-Data_input!$I2383</f>
        <v>700</v>
      </c>
      <c r="L2383" s="8" t="s">
        <v>2943</v>
      </c>
      <c r="M2383" s="16" t="str">
        <f>TEXT(Table1[[#This Row],[DATE]],"mmm")</f>
        <v>Sep</v>
      </c>
      <c r="N2383" s="7">
        <f t="shared" si="113"/>
        <v>2022</v>
      </c>
      <c r="O2383" s="7">
        <f>IF(COUNTIF(B$4:$B2383,B2383)=1,1,0)</f>
        <v>1</v>
      </c>
      <c r="P2383" s="8" t="s">
        <v>2919</v>
      </c>
      <c r="Q2383" s="9"/>
    </row>
    <row r="2384" spans="1:17" x14ac:dyDescent="0.25">
      <c r="A2384" s="17">
        <v>44810</v>
      </c>
      <c r="B2384" s="11" t="str">
        <f>B2383</f>
        <v>DH01992</v>
      </c>
      <c r="C2384" s="11" t="s">
        <v>2925</v>
      </c>
      <c r="D2384" s="7">
        <v>1</v>
      </c>
      <c r="E2384" s="12">
        <f t="shared" si="111"/>
        <v>1200</v>
      </c>
      <c r="F2384" s="13">
        <f t="shared" si="112"/>
        <v>1200</v>
      </c>
      <c r="G2384" s="14">
        <f>Data_input!$F2384*IF(Data_input!$E2384&lt;3000,70%,60%)</f>
        <v>840</v>
      </c>
      <c r="H2384" s="14">
        <f>Data_input!$F2384*10%</f>
        <v>120</v>
      </c>
      <c r="I2384" s="14">
        <f>Data_input!$F2384*10%</f>
        <v>120</v>
      </c>
      <c r="J2384" s="14">
        <f>SUM(Table1[[#This Row],[COGS]:[OPERATIONAL COST]])</f>
        <v>1080</v>
      </c>
      <c r="K2384" s="14">
        <f>Data_input!$F2384-Data_input!$G2384-Data_input!$H2384-Data_input!$I2384</f>
        <v>120</v>
      </c>
      <c r="L2384" s="15" t="s">
        <v>2943</v>
      </c>
      <c r="M2384" s="16" t="str">
        <f>TEXT(Table1[[#This Row],[DATE]],"mmm")</f>
        <v>Sep</v>
      </c>
      <c r="N2384" s="7">
        <f t="shared" si="113"/>
        <v>2022</v>
      </c>
      <c r="O2384" s="7">
        <f>IF(COUNTIF(B$4:$B2384,B2384)=1,1,0)</f>
        <v>0</v>
      </c>
      <c r="P2384" s="8" t="s">
        <v>2919</v>
      </c>
      <c r="Q2384" s="9"/>
    </row>
    <row r="2385" spans="1:17" x14ac:dyDescent="0.25">
      <c r="A2385" s="17">
        <v>44810</v>
      </c>
      <c r="B2385" s="11" t="str">
        <f>B2384</f>
        <v>DH01992</v>
      </c>
      <c r="C2385" s="11" t="s">
        <v>2926</v>
      </c>
      <c r="D2385" s="7">
        <v>2</v>
      </c>
      <c r="E2385" s="12">
        <f t="shared" si="111"/>
        <v>450</v>
      </c>
      <c r="F2385" s="13">
        <f t="shared" si="112"/>
        <v>900</v>
      </c>
      <c r="G2385" s="14">
        <f>Data_input!$F2385*IF(Data_input!$E2385&lt;3000,70%,60%)</f>
        <v>630</v>
      </c>
      <c r="H2385" s="14">
        <f>Data_input!$F2385*10%</f>
        <v>90</v>
      </c>
      <c r="I2385" s="14">
        <f>Data_input!$F2385*10%</f>
        <v>90</v>
      </c>
      <c r="J2385" s="14">
        <f>SUM(Table1[[#This Row],[COGS]:[OPERATIONAL COST]])</f>
        <v>810</v>
      </c>
      <c r="K2385" s="14">
        <f>Data_input!$F2385-Data_input!$G2385-Data_input!$H2385-Data_input!$I2385</f>
        <v>90</v>
      </c>
      <c r="L2385" s="8" t="s">
        <v>2943</v>
      </c>
      <c r="M2385" s="16" t="str">
        <f>TEXT(Table1[[#This Row],[DATE]],"mmm")</f>
        <v>Sep</v>
      </c>
      <c r="N2385" s="7">
        <f t="shared" si="113"/>
        <v>2022</v>
      </c>
      <c r="O2385" s="7">
        <f>IF(COUNTIF(B$4:$B2385,B2385)=1,1,0)</f>
        <v>0</v>
      </c>
      <c r="P2385" s="8" t="s">
        <v>2919</v>
      </c>
      <c r="Q2385" s="9"/>
    </row>
    <row r="2386" spans="1:17" x14ac:dyDescent="0.25">
      <c r="A2386" s="17">
        <v>44811</v>
      </c>
      <c r="B2386" s="11" t="s">
        <v>1989</v>
      </c>
      <c r="C2386" s="11" t="s">
        <v>2927</v>
      </c>
      <c r="D2386" s="7">
        <v>5</v>
      </c>
      <c r="E2386" s="12">
        <f t="shared" si="111"/>
        <v>500</v>
      </c>
      <c r="F2386" s="13">
        <f t="shared" si="112"/>
        <v>2500</v>
      </c>
      <c r="G2386" s="14">
        <f>Data_input!$F2386*IF(Data_input!$E2386&lt;3000,70%,60%)</f>
        <v>1750</v>
      </c>
      <c r="H2386" s="14">
        <f>Data_input!$F2386*10%</f>
        <v>250</v>
      </c>
      <c r="I2386" s="14">
        <f>Data_input!$F2386*10%</f>
        <v>250</v>
      </c>
      <c r="J2386" s="14">
        <f>SUM(Table1[[#This Row],[COGS]:[OPERATIONAL COST]])</f>
        <v>2250</v>
      </c>
      <c r="K2386" s="14">
        <f>Data_input!$F2386-Data_input!$G2386-Data_input!$H2386-Data_input!$I2386</f>
        <v>250</v>
      </c>
      <c r="L2386" s="15" t="s">
        <v>2945</v>
      </c>
      <c r="M2386" s="16" t="str">
        <f>TEXT(Table1[[#This Row],[DATE]],"mmm")</f>
        <v>Sep</v>
      </c>
      <c r="N2386" s="7">
        <f t="shared" si="113"/>
        <v>2022</v>
      </c>
      <c r="O2386" s="7">
        <f>IF(COUNTIF(B$4:$B2386,B2386)=1,1,0)</f>
        <v>1</v>
      </c>
      <c r="P2386" s="8" t="s">
        <v>2919</v>
      </c>
      <c r="Q2386" s="9"/>
    </row>
    <row r="2387" spans="1:17" x14ac:dyDescent="0.25">
      <c r="A2387" s="17">
        <v>44811</v>
      </c>
      <c r="B2387" s="11" t="s">
        <v>1990</v>
      </c>
      <c r="C2387" s="11" t="s">
        <v>2928</v>
      </c>
      <c r="D2387" s="7">
        <v>7</v>
      </c>
      <c r="E2387" s="12">
        <f t="shared" si="111"/>
        <v>1000</v>
      </c>
      <c r="F2387" s="13">
        <f t="shared" si="112"/>
        <v>7000</v>
      </c>
      <c r="G2387" s="14">
        <f>Data_input!$F2387*IF(Data_input!$E2387&lt;3000,70%,60%)</f>
        <v>4900</v>
      </c>
      <c r="H2387" s="14">
        <f>Data_input!$F2387*10%</f>
        <v>700</v>
      </c>
      <c r="I2387" s="14">
        <f>Data_input!$F2387*10%</f>
        <v>700</v>
      </c>
      <c r="J2387" s="14">
        <f>SUM(Table1[[#This Row],[COGS]:[OPERATIONAL COST]])</f>
        <v>6300</v>
      </c>
      <c r="K2387" s="14">
        <f>Data_input!$F2387-Data_input!$G2387-Data_input!$H2387-Data_input!$I2387</f>
        <v>700</v>
      </c>
      <c r="L2387" s="8" t="s">
        <v>2943</v>
      </c>
      <c r="M2387" s="16" t="str">
        <f>TEXT(Table1[[#This Row],[DATE]],"mmm")</f>
        <v>Sep</v>
      </c>
      <c r="N2387" s="7">
        <f t="shared" si="113"/>
        <v>2022</v>
      </c>
      <c r="O2387" s="7">
        <f>IF(COUNTIF(B$4:$B2387,B2387)=1,1,0)</f>
        <v>1</v>
      </c>
      <c r="P2387" s="8" t="s">
        <v>2918</v>
      </c>
      <c r="Q2387" s="9"/>
    </row>
    <row r="2388" spans="1:17" x14ac:dyDescent="0.25">
      <c r="A2388" s="17">
        <v>44811</v>
      </c>
      <c r="B2388" s="11" t="s">
        <v>1991</v>
      </c>
      <c r="C2388" s="11" t="s">
        <v>2928</v>
      </c>
      <c r="D2388" s="7">
        <v>8</v>
      </c>
      <c r="E2388" s="12">
        <f t="shared" si="111"/>
        <v>1000</v>
      </c>
      <c r="F2388" s="13">
        <f t="shared" si="112"/>
        <v>8000</v>
      </c>
      <c r="G2388" s="14">
        <f>Data_input!$F2388*IF(Data_input!$E2388&lt;3000,70%,60%)</f>
        <v>5600</v>
      </c>
      <c r="H2388" s="14">
        <f>Data_input!$F2388*10%</f>
        <v>800</v>
      </c>
      <c r="I2388" s="14">
        <f>Data_input!$F2388*10%</f>
        <v>800</v>
      </c>
      <c r="J2388" s="14">
        <f>SUM(Table1[[#This Row],[COGS]:[OPERATIONAL COST]])</f>
        <v>7200</v>
      </c>
      <c r="K2388" s="14">
        <f>Data_input!$F2388-Data_input!$G2388-Data_input!$H2388-Data_input!$I2388</f>
        <v>800</v>
      </c>
      <c r="L2388" s="15" t="s">
        <v>2948</v>
      </c>
      <c r="M2388" s="16" t="str">
        <f>TEXT(Table1[[#This Row],[DATE]],"mmm")</f>
        <v>Sep</v>
      </c>
      <c r="N2388" s="7">
        <f t="shared" si="113"/>
        <v>2022</v>
      </c>
      <c r="O2388" s="7">
        <f>IF(COUNTIF(B$4:$B2388,B2388)=1,1,0)</f>
        <v>1</v>
      </c>
      <c r="P2388" s="8" t="s">
        <v>2919</v>
      </c>
      <c r="Q2388" s="9"/>
    </row>
    <row r="2389" spans="1:17" x14ac:dyDescent="0.25">
      <c r="A2389" s="17">
        <v>44811</v>
      </c>
      <c r="B2389" s="11" t="s">
        <v>1992</v>
      </c>
      <c r="C2389" s="11" t="s">
        <v>2930</v>
      </c>
      <c r="D2389" s="7">
        <v>1</v>
      </c>
      <c r="E2389" s="12">
        <f t="shared" si="111"/>
        <v>4000</v>
      </c>
      <c r="F2389" s="13">
        <f t="shared" si="112"/>
        <v>4000</v>
      </c>
      <c r="G2389" s="14">
        <f>Data_input!$F2389*IF(Data_input!$E2389&lt;3000,70%,60%)</f>
        <v>2400</v>
      </c>
      <c r="H2389" s="14">
        <f>Data_input!$F2389*10%</f>
        <v>400</v>
      </c>
      <c r="I2389" s="14">
        <f>Data_input!$F2389*10%</f>
        <v>400</v>
      </c>
      <c r="J2389" s="14">
        <f>SUM(Table1[[#This Row],[COGS]:[OPERATIONAL COST]])</f>
        <v>3200</v>
      </c>
      <c r="K2389" s="14">
        <f>Data_input!$F2389-Data_input!$G2389-Data_input!$H2389-Data_input!$I2389</f>
        <v>800</v>
      </c>
      <c r="L2389" s="8" t="s">
        <v>2944</v>
      </c>
      <c r="M2389" s="16" t="str">
        <f>TEXT(Table1[[#This Row],[DATE]],"mmm")</f>
        <v>Sep</v>
      </c>
      <c r="N2389" s="7">
        <f t="shared" si="113"/>
        <v>2022</v>
      </c>
      <c r="O2389" s="7">
        <f>IF(COUNTIF(B$4:$B2389,B2389)=1,1,0)</f>
        <v>1</v>
      </c>
      <c r="P2389" s="8" t="s">
        <v>2919</v>
      </c>
      <c r="Q2389" s="9"/>
    </row>
    <row r="2390" spans="1:17" x14ac:dyDescent="0.25">
      <c r="A2390" s="17">
        <v>44811</v>
      </c>
      <c r="B2390" s="11" t="s">
        <v>1993</v>
      </c>
      <c r="C2390" s="11" t="s">
        <v>2920</v>
      </c>
      <c r="D2390" s="7">
        <v>1</v>
      </c>
      <c r="E2390" s="12">
        <f t="shared" si="111"/>
        <v>1000</v>
      </c>
      <c r="F2390" s="13">
        <f t="shared" si="112"/>
        <v>1000</v>
      </c>
      <c r="G2390" s="14">
        <f>Data_input!$F2390*IF(Data_input!$E2390&lt;3000,70%,60%)</f>
        <v>700</v>
      </c>
      <c r="H2390" s="14">
        <f>Data_input!$F2390*10%</f>
        <v>100</v>
      </c>
      <c r="I2390" s="14">
        <f>Data_input!$F2390*10%</f>
        <v>100</v>
      </c>
      <c r="J2390" s="14">
        <f>SUM(Table1[[#This Row],[COGS]:[OPERATIONAL COST]])</f>
        <v>900</v>
      </c>
      <c r="K2390" s="14">
        <f>Data_input!$F2390-Data_input!$G2390-Data_input!$H2390-Data_input!$I2390</f>
        <v>100</v>
      </c>
      <c r="L2390" s="15" t="s">
        <v>2946</v>
      </c>
      <c r="M2390" s="16" t="str">
        <f>TEXT(Table1[[#This Row],[DATE]],"mmm")</f>
        <v>Sep</v>
      </c>
      <c r="N2390" s="7">
        <f t="shared" si="113"/>
        <v>2022</v>
      </c>
      <c r="O2390" s="7">
        <f>IF(COUNTIF(B$4:$B2390,B2390)=1,1,0)</f>
        <v>1</v>
      </c>
      <c r="P2390" s="8" t="s">
        <v>2919</v>
      </c>
      <c r="Q2390" s="9"/>
    </row>
    <row r="2391" spans="1:17" x14ac:dyDescent="0.25">
      <c r="A2391" s="17">
        <v>44811</v>
      </c>
      <c r="B2391" s="11" t="s">
        <v>1994</v>
      </c>
      <c r="C2391" s="11" t="s">
        <v>2923</v>
      </c>
      <c r="D2391" s="7">
        <v>2</v>
      </c>
      <c r="E2391" s="12">
        <f t="shared" si="111"/>
        <v>2500</v>
      </c>
      <c r="F2391" s="13">
        <f t="shared" si="112"/>
        <v>5000</v>
      </c>
      <c r="G2391" s="14">
        <f>Data_input!$F2391*IF(Data_input!$E2391&lt;3000,70%,60%)</f>
        <v>3500</v>
      </c>
      <c r="H2391" s="14">
        <f>Data_input!$F2391*10%</f>
        <v>500</v>
      </c>
      <c r="I2391" s="14">
        <f>Data_input!$F2391*10%</f>
        <v>500</v>
      </c>
      <c r="J2391" s="14">
        <f>SUM(Table1[[#This Row],[COGS]:[OPERATIONAL COST]])</f>
        <v>4500</v>
      </c>
      <c r="K2391" s="14">
        <f>Data_input!$F2391-Data_input!$G2391-Data_input!$H2391-Data_input!$I2391</f>
        <v>500</v>
      </c>
      <c r="L2391" s="8" t="s">
        <v>2947</v>
      </c>
      <c r="M2391" s="16" t="str">
        <f>TEXT(Table1[[#This Row],[DATE]],"mmm")</f>
        <v>Sep</v>
      </c>
      <c r="N2391" s="7">
        <f t="shared" si="113"/>
        <v>2022</v>
      </c>
      <c r="O2391" s="7">
        <f>IF(COUNTIF(B$4:$B2391,B2391)=1,1,0)</f>
        <v>1</v>
      </c>
      <c r="P2391" s="8" t="s">
        <v>2919</v>
      </c>
      <c r="Q2391" s="9"/>
    </row>
    <row r="2392" spans="1:17" x14ac:dyDescent="0.25">
      <c r="A2392" s="17">
        <v>44811</v>
      </c>
      <c r="B2392" s="11" t="s">
        <v>1995</v>
      </c>
      <c r="C2392" s="11" t="s">
        <v>2920</v>
      </c>
      <c r="D2392" s="7">
        <v>3</v>
      </c>
      <c r="E2392" s="12">
        <f t="shared" si="111"/>
        <v>1000</v>
      </c>
      <c r="F2392" s="13">
        <f t="shared" si="112"/>
        <v>3000</v>
      </c>
      <c r="G2392" s="14">
        <f>Data_input!$F2392*IF(Data_input!$E2392&lt;3000,70%,60%)</f>
        <v>2100</v>
      </c>
      <c r="H2392" s="14">
        <f>Data_input!$F2392*10%</f>
        <v>300</v>
      </c>
      <c r="I2392" s="14">
        <f>Data_input!$F2392*10%</f>
        <v>300</v>
      </c>
      <c r="J2392" s="14">
        <f>SUM(Table1[[#This Row],[COGS]:[OPERATIONAL COST]])</f>
        <v>2700</v>
      </c>
      <c r="K2392" s="14">
        <f>Data_input!$F2392-Data_input!$G2392-Data_input!$H2392-Data_input!$I2392</f>
        <v>300</v>
      </c>
      <c r="L2392" s="15" t="s">
        <v>2945</v>
      </c>
      <c r="M2392" s="16" t="str">
        <f>TEXT(Table1[[#This Row],[DATE]],"mmm")</f>
        <v>Sep</v>
      </c>
      <c r="N2392" s="7">
        <f t="shared" si="113"/>
        <v>2022</v>
      </c>
      <c r="O2392" s="7">
        <f>IF(COUNTIF(B$4:$B2392,B2392)=1,1,0)</f>
        <v>1</v>
      </c>
      <c r="P2392" s="8" t="s">
        <v>2919</v>
      </c>
      <c r="Q2392" s="9"/>
    </row>
    <row r="2393" spans="1:17" x14ac:dyDescent="0.25">
      <c r="A2393" s="17">
        <v>44811</v>
      </c>
      <c r="B2393" s="11" t="s">
        <v>1996</v>
      </c>
      <c r="C2393" s="11" t="s">
        <v>2923</v>
      </c>
      <c r="D2393" s="7">
        <v>4</v>
      </c>
      <c r="E2393" s="12">
        <f t="shared" si="111"/>
        <v>2500</v>
      </c>
      <c r="F2393" s="13">
        <f t="shared" si="112"/>
        <v>10000</v>
      </c>
      <c r="G2393" s="14">
        <f>Data_input!$F2393*IF(Data_input!$E2393&lt;3000,70%,60%)</f>
        <v>7000</v>
      </c>
      <c r="H2393" s="14">
        <f>Data_input!$F2393*10%</f>
        <v>1000</v>
      </c>
      <c r="I2393" s="14">
        <f>Data_input!$F2393*10%</f>
        <v>1000</v>
      </c>
      <c r="J2393" s="14">
        <f>SUM(Table1[[#This Row],[COGS]:[OPERATIONAL COST]])</f>
        <v>9000</v>
      </c>
      <c r="K2393" s="14">
        <f>Data_input!$F2393-Data_input!$G2393-Data_input!$H2393-Data_input!$I2393</f>
        <v>1000</v>
      </c>
      <c r="L2393" s="8" t="s">
        <v>2943</v>
      </c>
      <c r="M2393" s="16" t="str">
        <f>TEXT(Table1[[#This Row],[DATE]],"mmm")</f>
        <v>Sep</v>
      </c>
      <c r="N2393" s="7">
        <f t="shared" si="113"/>
        <v>2022</v>
      </c>
      <c r="O2393" s="7">
        <f>IF(COUNTIF(B$4:$B2393,B2393)=1,1,0)</f>
        <v>1</v>
      </c>
      <c r="P2393" s="8" t="s">
        <v>2918</v>
      </c>
      <c r="Q2393" s="9"/>
    </row>
    <row r="2394" spans="1:17" x14ac:dyDescent="0.25">
      <c r="A2394" s="17">
        <v>44812</v>
      </c>
      <c r="B2394" s="11" t="s">
        <v>1997</v>
      </c>
      <c r="C2394" s="11" t="s">
        <v>2930</v>
      </c>
      <c r="D2394" s="7">
        <v>1</v>
      </c>
      <c r="E2394" s="12">
        <f t="shared" si="111"/>
        <v>4000</v>
      </c>
      <c r="F2394" s="13">
        <f t="shared" si="112"/>
        <v>4000</v>
      </c>
      <c r="G2394" s="14">
        <f>Data_input!$F2394*IF(Data_input!$E2394&lt;3000,70%,60%)</f>
        <v>2400</v>
      </c>
      <c r="H2394" s="14">
        <f>Data_input!$F2394*10%</f>
        <v>400</v>
      </c>
      <c r="I2394" s="14">
        <f>Data_input!$F2394*10%</f>
        <v>400</v>
      </c>
      <c r="J2394" s="14">
        <f>SUM(Table1[[#This Row],[COGS]:[OPERATIONAL COST]])</f>
        <v>3200</v>
      </c>
      <c r="K2394" s="14">
        <f>Data_input!$F2394-Data_input!$G2394-Data_input!$H2394-Data_input!$I2394</f>
        <v>800</v>
      </c>
      <c r="L2394" s="15" t="s">
        <v>2948</v>
      </c>
      <c r="M2394" s="16" t="str">
        <f>TEXT(Table1[[#This Row],[DATE]],"mmm")</f>
        <v>Sep</v>
      </c>
      <c r="N2394" s="7">
        <f t="shared" si="113"/>
        <v>2022</v>
      </c>
      <c r="O2394" s="7">
        <f>IF(COUNTIF(B$4:$B2394,B2394)=1,1,0)</f>
        <v>1</v>
      </c>
      <c r="P2394" s="8" t="s">
        <v>2919</v>
      </c>
      <c r="Q2394" s="9"/>
    </row>
    <row r="2395" spans="1:17" x14ac:dyDescent="0.25">
      <c r="A2395" s="17">
        <v>44812</v>
      </c>
      <c r="B2395" s="11" t="s">
        <v>1998</v>
      </c>
      <c r="C2395" s="11" t="s">
        <v>2924</v>
      </c>
      <c r="D2395" s="7">
        <v>1</v>
      </c>
      <c r="E2395" s="12">
        <f t="shared" si="111"/>
        <v>3500</v>
      </c>
      <c r="F2395" s="13">
        <f t="shared" si="112"/>
        <v>3500</v>
      </c>
      <c r="G2395" s="14">
        <f>Data_input!$F2395*IF(Data_input!$E2395&lt;3000,70%,60%)</f>
        <v>2100</v>
      </c>
      <c r="H2395" s="14">
        <f>Data_input!$F2395*10%</f>
        <v>350</v>
      </c>
      <c r="I2395" s="14">
        <f>Data_input!$F2395*10%</f>
        <v>350</v>
      </c>
      <c r="J2395" s="14">
        <f>SUM(Table1[[#This Row],[COGS]:[OPERATIONAL COST]])</f>
        <v>2800</v>
      </c>
      <c r="K2395" s="14">
        <f>Data_input!$F2395-Data_input!$G2395-Data_input!$H2395-Data_input!$I2395</f>
        <v>700</v>
      </c>
      <c r="L2395" s="8" t="s">
        <v>2944</v>
      </c>
      <c r="M2395" s="16" t="str">
        <f>TEXT(Table1[[#This Row],[DATE]],"mmm")</f>
        <v>Sep</v>
      </c>
      <c r="N2395" s="7">
        <f t="shared" si="113"/>
        <v>2022</v>
      </c>
      <c r="O2395" s="7">
        <f>IF(COUNTIF(B$4:$B2395,B2395)=1,1,0)</f>
        <v>1</v>
      </c>
      <c r="P2395" s="8" t="s">
        <v>2919</v>
      </c>
      <c r="Q2395" s="9"/>
    </row>
    <row r="2396" spans="1:17" x14ac:dyDescent="0.25">
      <c r="A2396" s="17">
        <v>44812</v>
      </c>
      <c r="B2396" s="11" t="s">
        <v>1999</v>
      </c>
      <c r="C2396" s="11" t="s">
        <v>2925</v>
      </c>
      <c r="D2396" s="7">
        <v>1</v>
      </c>
      <c r="E2396" s="12">
        <f t="shared" si="111"/>
        <v>1200</v>
      </c>
      <c r="F2396" s="13">
        <f t="shared" si="112"/>
        <v>1200</v>
      </c>
      <c r="G2396" s="14">
        <f>Data_input!$F2396*IF(Data_input!$E2396&lt;3000,70%,60%)</f>
        <v>840</v>
      </c>
      <c r="H2396" s="14">
        <f>Data_input!$F2396*10%</f>
        <v>120</v>
      </c>
      <c r="I2396" s="14">
        <f>Data_input!$F2396*10%</f>
        <v>120</v>
      </c>
      <c r="J2396" s="14">
        <f>SUM(Table1[[#This Row],[COGS]:[OPERATIONAL COST]])</f>
        <v>1080</v>
      </c>
      <c r="K2396" s="14">
        <f>Data_input!$F2396-Data_input!$G2396-Data_input!$H2396-Data_input!$I2396</f>
        <v>120</v>
      </c>
      <c r="L2396" s="15" t="s">
        <v>2946</v>
      </c>
      <c r="M2396" s="16" t="str">
        <f>TEXT(Table1[[#This Row],[DATE]],"mmm")</f>
        <v>Sep</v>
      </c>
      <c r="N2396" s="7">
        <f t="shared" si="113"/>
        <v>2022</v>
      </c>
      <c r="O2396" s="7">
        <f>IF(COUNTIF(B$4:$B2396,B2396)=1,1,0)</f>
        <v>1</v>
      </c>
      <c r="P2396" s="8" t="s">
        <v>2919</v>
      </c>
      <c r="Q2396" s="9"/>
    </row>
    <row r="2397" spans="1:17" x14ac:dyDescent="0.25">
      <c r="A2397" s="17">
        <v>44812</v>
      </c>
      <c r="B2397" s="11" t="s">
        <v>2000</v>
      </c>
      <c r="C2397" s="11" t="s">
        <v>2926</v>
      </c>
      <c r="D2397" s="7">
        <v>1</v>
      </c>
      <c r="E2397" s="12">
        <f t="shared" si="111"/>
        <v>450</v>
      </c>
      <c r="F2397" s="13">
        <f t="shared" si="112"/>
        <v>450</v>
      </c>
      <c r="G2397" s="14">
        <f>Data_input!$F2397*IF(Data_input!$E2397&lt;3000,70%,60%)</f>
        <v>315</v>
      </c>
      <c r="H2397" s="14">
        <f>Data_input!$F2397*10%</f>
        <v>45</v>
      </c>
      <c r="I2397" s="14">
        <f>Data_input!$F2397*10%</f>
        <v>45</v>
      </c>
      <c r="J2397" s="14">
        <f>SUM(Table1[[#This Row],[COGS]:[OPERATIONAL COST]])</f>
        <v>405</v>
      </c>
      <c r="K2397" s="14">
        <f>Data_input!$F2397-Data_input!$G2397-Data_input!$H2397-Data_input!$I2397</f>
        <v>45</v>
      </c>
      <c r="L2397" s="8" t="s">
        <v>2947</v>
      </c>
      <c r="M2397" s="16" t="str">
        <f>TEXT(Table1[[#This Row],[DATE]],"mmm")</f>
        <v>Sep</v>
      </c>
      <c r="N2397" s="7">
        <f t="shared" si="113"/>
        <v>2022</v>
      </c>
      <c r="O2397" s="7">
        <f>IF(COUNTIF(B$4:$B2397,B2397)=1,1,0)</f>
        <v>1</v>
      </c>
      <c r="P2397" s="8" t="s">
        <v>2919</v>
      </c>
      <c r="Q2397" s="9"/>
    </row>
    <row r="2398" spans="1:17" x14ac:dyDescent="0.25">
      <c r="A2398" s="17">
        <v>44812</v>
      </c>
      <c r="B2398" s="11" t="s">
        <v>2001</v>
      </c>
      <c r="C2398" s="11" t="s">
        <v>2920</v>
      </c>
      <c r="D2398" s="7">
        <v>2</v>
      </c>
      <c r="E2398" s="12">
        <f t="shared" si="111"/>
        <v>1000</v>
      </c>
      <c r="F2398" s="13">
        <f t="shared" si="112"/>
        <v>2000</v>
      </c>
      <c r="G2398" s="14">
        <f>Data_input!$F2398*IF(Data_input!$E2398&lt;3000,70%,60%)</f>
        <v>1400</v>
      </c>
      <c r="H2398" s="14">
        <f>Data_input!$F2398*10%</f>
        <v>200</v>
      </c>
      <c r="I2398" s="14">
        <f>Data_input!$F2398*10%</f>
        <v>200</v>
      </c>
      <c r="J2398" s="14">
        <f>SUM(Table1[[#This Row],[COGS]:[OPERATIONAL COST]])</f>
        <v>1800</v>
      </c>
      <c r="K2398" s="14">
        <f>Data_input!$F2398-Data_input!$G2398-Data_input!$H2398-Data_input!$I2398</f>
        <v>200</v>
      </c>
      <c r="L2398" s="15" t="s">
        <v>2948</v>
      </c>
      <c r="M2398" s="16" t="str">
        <f>TEXT(Table1[[#This Row],[DATE]],"mmm")</f>
        <v>Sep</v>
      </c>
      <c r="N2398" s="7">
        <f t="shared" si="113"/>
        <v>2022</v>
      </c>
      <c r="O2398" s="7">
        <f>IF(COUNTIF(B$4:$B2398,B2398)=1,1,0)</f>
        <v>1</v>
      </c>
      <c r="P2398" s="8" t="s">
        <v>2919</v>
      </c>
      <c r="Q2398" s="9"/>
    </row>
    <row r="2399" spans="1:17" x14ac:dyDescent="0.25">
      <c r="A2399" s="17">
        <v>44812</v>
      </c>
      <c r="B2399" s="11" t="s">
        <v>2002</v>
      </c>
      <c r="C2399" s="11" t="s">
        <v>2930</v>
      </c>
      <c r="D2399" s="7">
        <v>1</v>
      </c>
      <c r="E2399" s="12">
        <f t="shared" si="111"/>
        <v>4000</v>
      </c>
      <c r="F2399" s="13">
        <f t="shared" si="112"/>
        <v>4000</v>
      </c>
      <c r="G2399" s="14">
        <f>Data_input!$F2399*IF(Data_input!$E2399&lt;3000,70%,60%)</f>
        <v>2400</v>
      </c>
      <c r="H2399" s="14">
        <f>Data_input!$F2399*10%</f>
        <v>400</v>
      </c>
      <c r="I2399" s="14">
        <f>Data_input!$F2399*10%</f>
        <v>400</v>
      </c>
      <c r="J2399" s="14">
        <f>SUM(Table1[[#This Row],[COGS]:[OPERATIONAL COST]])</f>
        <v>3200</v>
      </c>
      <c r="K2399" s="14">
        <f>Data_input!$F2399-Data_input!$G2399-Data_input!$H2399-Data_input!$I2399</f>
        <v>800</v>
      </c>
      <c r="L2399" s="8" t="s">
        <v>2944</v>
      </c>
      <c r="M2399" s="16" t="str">
        <f>TEXT(Table1[[#This Row],[DATE]],"mmm")</f>
        <v>Sep</v>
      </c>
      <c r="N2399" s="7">
        <f t="shared" si="113"/>
        <v>2022</v>
      </c>
      <c r="O2399" s="7">
        <f>IF(COUNTIF(B$4:$B2399,B2399)=1,1,0)</f>
        <v>1</v>
      </c>
      <c r="P2399" s="8" t="s">
        <v>2918</v>
      </c>
      <c r="Q2399" s="9"/>
    </row>
    <row r="2400" spans="1:17" x14ac:dyDescent="0.25">
      <c r="A2400" s="17">
        <v>44812</v>
      </c>
      <c r="B2400" s="11" t="s">
        <v>2003</v>
      </c>
      <c r="C2400" s="11" t="s">
        <v>2923</v>
      </c>
      <c r="D2400" s="7">
        <v>3</v>
      </c>
      <c r="E2400" s="12">
        <f t="shared" si="111"/>
        <v>2500</v>
      </c>
      <c r="F2400" s="13">
        <f t="shared" si="112"/>
        <v>7500</v>
      </c>
      <c r="G2400" s="14">
        <f>Data_input!$F2400*IF(Data_input!$E2400&lt;3000,70%,60%)</f>
        <v>5250</v>
      </c>
      <c r="H2400" s="14">
        <f>Data_input!$F2400*10%</f>
        <v>750</v>
      </c>
      <c r="I2400" s="14">
        <f>Data_input!$F2400*10%</f>
        <v>750</v>
      </c>
      <c r="J2400" s="14">
        <f>SUM(Table1[[#This Row],[COGS]:[OPERATIONAL COST]])</f>
        <v>6750</v>
      </c>
      <c r="K2400" s="14">
        <f>Data_input!$F2400-Data_input!$G2400-Data_input!$H2400-Data_input!$I2400</f>
        <v>750</v>
      </c>
      <c r="L2400" s="15" t="s">
        <v>2946</v>
      </c>
      <c r="M2400" s="16" t="str">
        <f>TEXT(Table1[[#This Row],[DATE]],"mmm")</f>
        <v>Sep</v>
      </c>
      <c r="N2400" s="7">
        <f t="shared" si="113"/>
        <v>2022</v>
      </c>
      <c r="O2400" s="7">
        <f>IF(COUNTIF(B$4:$B2400,B2400)=1,1,0)</f>
        <v>1</v>
      </c>
      <c r="P2400" s="8" t="s">
        <v>2919</v>
      </c>
      <c r="Q2400" s="9"/>
    </row>
    <row r="2401" spans="1:17" x14ac:dyDescent="0.25">
      <c r="A2401" s="17">
        <v>44812</v>
      </c>
      <c r="B2401" s="11" t="s">
        <v>2004</v>
      </c>
      <c r="C2401" s="11" t="s">
        <v>2924</v>
      </c>
      <c r="D2401" s="7">
        <v>8</v>
      </c>
      <c r="E2401" s="12">
        <f t="shared" si="111"/>
        <v>3500</v>
      </c>
      <c r="F2401" s="13">
        <f t="shared" si="112"/>
        <v>28000</v>
      </c>
      <c r="G2401" s="14">
        <f>Data_input!$F2401*IF(Data_input!$E2401&lt;3000,70%,60%)</f>
        <v>16800</v>
      </c>
      <c r="H2401" s="14">
        <f>Data_input!$F2401*10%</f>
        <v>2800</v>
      </c>
      <c r="I2401" s="14">
        <f>Data_input!$F2401*10%</f>
        <v>2800</v>
      </c>
      <c r="J2401" s="14">
        <f>SUM(Table1[[#This Row],[COGS]:[OPERATIONAL COST]])</f>
        <v>22400</v>
      </c>
      <c r="K2401" s="14">
        <f>Data_input!$F2401-Data_input!$G2401-Data_input!$H2401-Data_input!$I2401</f>
        <v>5600</v>
      </c>
      <c r="L2401" s="8" t="s">
        <v>2944</v>
      </c>
      <c r="M2401" s="16" t="str">
        <f>TEXT(Table1[[#This Row],[DATE]],"mmm")</f>
        <v>Sep</v>
      </c>
      <c r="N2401" s="7">
        <f t="shared" si="113"/>
        <v>2022</v>
      </c>
      <c r="O2401" s="7">
        <f>IF(COUNTIF(B$4:$B2401,B2401)=1,1,0)</f>
        <v>1</v>
      </c>
      <c r="P2401" s="8" t="s">
        <v>2919</v>
      </c>
      <c r="Q2401" s="9"/>
    </row>
    <row r="2402" spans="1:17" x14ac:dyDescent="0.25">
      <c r="A2402" s="17">
        <v>44812</v>
      </c>
      <c r="B2402" s="11" t="str">
        <f>B2401</f>
        <v>DH02008</v>
      </c>
      <c r="C2402" s="11" t="s">
        <v>2928</v>
      </c>
      <c r="D2402" s="7">
        <v>9</v>
      </c>
      <c r="E2402" s="12">
        <f t="shared" si="111"/>
        <v>1000</v>
      </c>
      <c r="F2402" s="13">
        <f t="shared" si="112"/>
        <v>9000</v>
      </c>
      <c r="G2402" s="14">
        <f>Data_input!$F2402*IF(Data_input!$E2402&lt;3000,70%,60%)</f>
        <v>6300</v>
      </c>
      <c r="H2402" s="14">
        <f>Data_input!$F2402*10%</f>
        <v>900</v>
      </c>
      <c r="I2402" s="14">
        <f>Data_input!$F2402*10%</f>
        <v>900</v>
      </c>
      <c r="J2402" s="14">
        <f>SUM(Table1[[#This Row],[COGS]:[OPERATIONAL COST]])</f>
        <v>8100</v>
      </c>
      <c r="K2402" s="14">
        <f>Data_input!$F2402-Data_input!$G2402-Data_input!$H2402-Data_input!$I2402</f>
        <v>900</v>
      </c>
      <c r="L2402" s="15" t="s">
        <v>2944</v>
      </c>
      <c r="M2402" s="16" t="str">
        <f>TEXT(Table1[[#This Row],[DATE]],"mmm")</f>
        <v>Sep</v>
      </c>
      <c r="N2402" s="7">
        <f t="shared" si="113"/>
        <v>2022</v>
      </c>
      <c r="O2402" s="7">
        <f>IF(COUNTIF(B$4:$B2402,B2402)=1,1,0)</f>
        <v>0</v>
      </c>
      <c r="P2402" s="8" t="s">
        <v>2919</v>
      </c>
      <c r="Q2402" s="9"/>
    </row>
    <row r="2403" spans="1:17" x14ac:dyDescent="0.25">
      <c r="A2403" s="17">
        <v>44812</v>
      </c>
      <c r="B2403" s="11" t="str">
        <f>B2402</f>
        <v>DH02008</v>
      </c>
      <c r="C2403" s="11" t="s">
        <v>2926</v>
      </c>
      <c r="D2403" s="7">
        <v>50</v>
      </c>
      <c r="E2403" s="12">
        <f t="shared" si="111"/>
        <v>450</v>
      </c>
      <c r="F2403" s="13">
        <f t="shared" si="112"/>
        <v>22500</v>
      </c>
      <c r="G2403" s="14">
        <f>Data_input!$F2403*IF(Data_input!$E2403&lt;3000,70%,60%)</f>
        <v>15749.999999999998</v>
      </c>
      <c r="H2403" s="14">
        <f>Data_input!$F2403*10%</f>
        <v>2250</v>
      </c>
      <c r="I2403" s="14">
        <f>Data_input!$F2403*10%</f>
        <v>2250</v>
      </c>
      <c r="J2403" s="14">
        <f>SUM(Table1[[#This Row],[COGS]:[OPERATIONAL COST]])</f>
        <v>20250</v>
      </c>
      <c r="K2403" s="14">
        <f>Data_input!$F2403-Data_input!$G2403-Data_input!$H2403-Data_input!$I2403</f>
        <v>2250.0000000000018</v>
      </c>
      <c r="L2403" s="8" t="s">
        <v>2944</v>
      </c>
      <c r="M2403" s="16" t="str">
        <f>TEXT(Table1[[#This Row],[DATE]],"mmm")</f>
        <v>Sep</v>
      </c>
      <c r="N2403" s="7">
        <f t="shared" si="113"/>
        <v>2022</v>
      </c>
      <c r="O2403" s="7">
        <f>IF(COUNTIF(B$4:$B2403,B2403)=1,1,0)</f>
        <v>0</v>
      </c>
      <c r="P2403" s="8" t="s">
        <v>2919</v>
      </c>
      <c r="Q2403" s="9"/>
    </row>
    <row r="2404" spans="1:17" x14ac:dyDescent="0.25">
      <c r="A2404" s="17">
        <v>44813</v>
      </c>
      <c r="B2404" s="11" t="s">
        <v>2005</v>
      </c>
      <c r="C2404" s="11" t="s">
        <v>2927</v>
      </c>
      <c r="D2404" s="7">
        <v>3</v>
      </c>
      <c r="E2404" s="12">
        <f t="shared" si="111"/>
        <v>500</v>
      </c>
      <c r="F2404" s="13">
        <f t="shared" si="112"/>
        <v>1500</v>
      </c>
      <c r="G2404" s="14">
        <f>Data_input!$F2404*IF(Data_input!$E2404&lt;3000,70%,60%)</f>
        <v>1050</v>
      </c>
      <c r="H2404" s="14">
        <f>Data_input!$F2404*10%</f>
        <v>150</v>
      </c>
      <c r="I2404" s="14">
        <f>Data_input!$F2404*10%</f>
        <v>150</v>
      </c>
      <c r="J2404" s="14">
        <f>SUM(Table1[[#This Row],[COGS]:[OPERATIONAL COST]])</f>
        <v>1350</v>
      </c>
      <c r="K2404" s="14">
        <f>Data_input!$F2404-Data_input!$G2404-Data_input!$H2404-Data_input!$I2404</f>
        <v>150</v>
      </c>
      <c r="L2404" s="15" t="s">
        <v>2948</v>
      </c>
      <c r="M2404" s="16" t="str">
        <f>TEXT(Table1[[#This Row],[DATE]],"mmm")</f>
        <v>Sep</v>
      </c>
      <c r="N2404" s="7">
        <f t="shared" si="113"/>
        <v>2022</v>
      </c>
      <c r="O2404" s="7">
        <f>IF(COUNTIF(B$4:$B2404,B2404)=1,1,0)</f>
        <v>1</v>
      </c>
      <c r="P2404" s="8" t="s">
        <v>2919</v>
      </c>
      <c r="Q2404" s="9"/>
    </row>
    <row r="2405" spans="1:17" x14ac:dyDescent="0.25">
      <c r="A2405" s="17">
        <v>44813</v>
      </c>
      <c r="B2405" s="11" t="s">
        <v>2006</v>
      </c>
      <c r="C2405" s="11" t="s">
        <v>2927</v>
      </c>
      <c r="D2405" s="7">
        <v>6</v>
      </c>
      <c r="E2405" s="12">
        <f t="shared" si="111"/>
        <v>500</v>
      </c>
      <c r="F2405" s="13">
        <f t="shared" si="112"/>
        <v>3000</v>
      </c>
      <c r="G2405" s="14">
        <f>Data_input!$F2405*IF(Data_input!$E2405&lt;3000,70%,60%)</f>
        <v>2100</v>
      </c>
      <c r="H2405" s="14">
        <f>Data_input!$F2405*10%</f>
        <v>300</v>
      </c>
      <c r="I2405" s="14">
        <f>Data_input!$F2405*10%</f>
        <v>300</v>
      </c>
      <c r="J2405" s="14">
        <f>SUM(Table1[[#This Row],[COGS]:[OPERATIONAL COST]])</f>
        <v>2700</v>
      </c>
      <c r="K2405" s="14">
        <f>Data_input!$F2405-Data_input!$G2405-Data_input!$H2405-Data_input!$I2405</f>
        <v>300</v>
      </c>
      <c r="L2405" s="8" t="s">
        <v>2944</v>
      </c>
      <c r="M2405" s="16" t="str">
        <f>TEXT(Table1[[#This Row],[DATE]],"mmm")</f>
        <v>Sep</v>
      </c>
      <c r="N2405" s="7">
        <f t="shared" si="113"/>
        <v>2022</v>
      </c>
      <c r="O2405" s="7">
        <f>IF(COUNTIF(B$4:$B2405,B2405)=1,1,0)</f>
        <v>1</v>
      </c>
      <c r="P2405" s="8" t="s">
        <v>2919</v>
      </c>
      <c r="Q2405" s="9"/>
    </row>
    <row r="2406" spans="1:17" x14ac:dyDescent="0.25">
      <c r="A2406" s="17">
        <v>44813</v>
      </c>
      <c r="B2406" s="11" t="s">
        <v>2007</v>
      </c>
      <c r="C2406" s="11" t="s">
        <v>2920</v>
      </c>
      <c r="D2406" s="7">
        <v>15</v>
      </c>
      <c r="E2406" s="12">
        <f t="shared" si="111"/>
        <v>1000</v>
      </c>
      <c r="F2406" s="13">
        <f t="shared" si="112"/>
        <v>15000</v>
      </c>
      <c r="G2406" s="14">
        <f>Data_input!$F2406*IF(Data_input!$E2406&lt;3000,70%,60%)</f>
        <v>10500</v>
      </c>
      <c r="H2406" s="14">
        <f>Data_input!$F2406*10%</f>
        <v>1500</v>
      </c>
      <c r="I2406" s="14">
        <f>Data_input!$F2406*10%</f>
        <v>1500</v>
      </c>
      <c r="J2406" s="14">
        <f>SUM(Table1[[#This Row],[COGS]:[OPERATIONAL COST]])</f>
        <v>13500</v>
      </c>
      <c r="K2406" s="14">
        <f>Data_input!$F2406-Data_input!$G2406-Data_input!$H2406-Data_input!$I2406</f>
        <v>1500</v>
      </c>
      <c r="L2406" s="15" t="s">
        <v>2945</v>
      </c>
      <c r="M2406" s="16" t="str">
        <f>TEXT(Table1[[#This Row],[DATE]],"mmm")</f>
        <v>Sep</v>
      </c>
      <c r="N2406" s="7">
        <f t="shared" si="113"/>
        <v>2022</v>
      </c>
      <c r="O2406" s="7">
        <f>IF(COUNTIF(B$4:$B2406,B2406)=1,1,0)</f>
        <v>1</v>
      </c>
      <c r="P2406" s="8" t="s">
        <v>2918</v>
      </c>
      <c r="Q2406" s="9"/>
    </row>
    <row r="2407" spans="1:17" x14ac:dyDescent="0.25">
      <c r="A2407" s="17">
        <v>44813</v>
      </c>
      <c r="B2407" s="11" t="s">
        <v>2008</v>
      </c>
      <c r="C2407" s="11" t="s">
        <v>2924</v>
      </c>
      <c r="D2407" s="7">
        <v>10</v>
      </c>
      <c r="E2407" s="12">
        <f t="shared" si="111"/>
        <v>3500</v>
      </c>
      <c r="F2407" s="13">
        <f t="shared" si="112"/>
        <v>35000</v>
      </c>
      <c r="G2407" s="14">
        <f>Data_input!$F2407*IF(Data_input!$E2407&lt;3000,70%,60%)</f>
        <v>21000</v>
      </c>
      <c r="H2407" s="14">
        <f>Data_input!$F2407*10%</f>
        <v>3500</v>
      </c>
      <c r="I2407" s="14">
        <f>Data_input!$F2407*10%</f>
        <v>3500</v>
      </c>
      <c r="J2407" s="14">
        <f>SUM(Table1[[#This Row],[COGS]:[OPERATIONAL COST]])</f>
        <v>28000</v>
      </c>
      <c r="K2407" s="14">
        <f>Data_input!$F2407-Data_input!$G2407-Data_input!$H2407-Data_input!$I2407</f>
        <v>7000</v>
      </c>
      <c r="L2407" s="8" t="s">
        <v>2943</v>
      </c>
      <c r="M2407" s="16" t="str">
        <f>TEXT(Table1[[#This Row],[DATE]],"mmm")</f>
        <v>Sep</v>
      </c>
      <c r="N2407" s="7">
        <f t="shared" si="113"/>
        <v>2022</v>
      </c>
      <c r="O2407" s="7">
        <f>IF(COUNTIF(B$4:$B2407,B2407)=1,1,0)</f>
        <v>1</v>
      </c>
      <c r="P2407" s="8" t="s">
        <v>2919</v>
      </c>
      <c r="Q2407" s="9"/>
    </row>
    <row r="2408" spans="1:17" x14ac:dyDescent="0.25">
      <c r="A2408" s="17">
        <v>44813</v>
      </c>
      <c r="B2408" s="11" t="s">
        <v>2009</v>
      </c>
      <c r="C2408" s="11" t="s">
        <v>2923</v>
      </c>
      <c r="D2408" s="7">
        <v>7</v>
      </c>
      <c r="E2408" s="12">
        <f t="shared" si="111"/>
        <v>2500</v>
      </c>
      <c r="F2408" s="13">
        <f t="shared" si="112"/>
        <v>17500</v>
      </c>
      <c r="G2408" s="14">
        <f>Data_input!$F2408*IF(Data_input!$E2408&lt;3000,70%,60%)</f>
        <v>12250</v>
      </c>
      <c r="H2408" s="14">
        <f>Data_input!$F2408*10%</f>
        <v>1750</v>
      </c>
      <c r="I2408" s="14">
        <f>Data_input!$F2408*10%</f>
        <v>1750</v>
      </c>
      <c r="J2408" s="14">
        <f>SUM(Table1[[#This Row],[COGS]:[OPERATIONAL COST]])</f>
        <v>15750</v>
      </c>
      <c r="K2408" s="14">
        <f>Data_input!$F2408-Data_input!$G2408-Data_input!$H2408-Data_input!$I2408</f>
        <v>1750</v>
      </c>
      <c r="L2408" s="15" t="s">
        <v>2948</v>
      </c>
      <c r="M2408" s="16" t="str">
        <f>TEXT(Table1[[#This Row],[DATE]],"mmm")</f>
        <v>Sep</v>
      </c>
      <c r="N2408" s="7">
        <f t="shared" si="113"/>
        <v>2022</v>
      </c>
      <c r="O2408" s="7">
        <f>IF(COUNTIF(B$4:$B2408,B2408)=1,1,0)</f>
        <v>1</v>
      </c>
      <c r="P2408" s="8" t="s">
        <v>2919</v>
      </c>
      <c r="Q2408" s="9"/>
    </row>
    <row r="2409" spans="1:17" x14ac:dyDescent="0.25">
      <c r="A2409" s="17">
        <v>44813</v>
      </c>
      <c r="B2409" s="11" t="s">
        <v>2010</v>
      </c>
      <c r="C2409" s="11" t="s">
        <v>2929</v>
      </c>
      <c r="D2409" s="7">
        <v>4</v>
      </c>
      <c r="E2409" s="12">
        <f t="shared" si="111"/>
        <v>3200</v>
      </c>
      <c r="F2409" s="13">
        <f t="shared" si="112"/>
        <v>12800</v>
      </c>
      <c r="G2409" s="14">
        <f>Data_input!$F2409*IF(Data_input!$E2409&lt;3000,70%,60%)</f>
        <v>7680</v>
      </c>
      <c r="H2409" s="14">
        <f>Data_input!$F2409*10%</f>
        <v>1280</v>
      </c>
      <c r="I2409" s="14">
        <f>Data_input!$F2409*10%</f>
        <v>1280</v>
      </c>
      <c r="J2409" s="14">
        <f>SUM(Table1[[#This Row],[COGS]:[OPERATIONAL COST]])</f>
        <v>10240</v>
      </c>
      <c r="K2409" s="14">
        <f>Data_input!$F2409-Data_input!$G2409-Data_input!$H2409-Data_input!$I2409</f>
        <v>2560</v>
      </c>
      <c r="L2409" s="8" t="s">
        <v>2944</v>
      </c>
      <c r="M2409" s="16" t="str">
        <f>TEXT(Table1[[#This Row],[DATE]],"mmm")</f>
        <v>Sep</v>
      </c>
      <c r="N2409" s="7">
        <f t="shared" si="113"/>
        <v>2022</v>
      </c>
      <c r="O2409" s="7">
        <f>IF(COUNTIF(B$4:$B2409,B2409)=1,1,0)</f>
        <v>1</v>
      </c>
      <c r="P2409" s="8" t="s">
        <v>2918</v>
      </c>
      <c r="Q2409" s="9"/>
    </row>
    <row r="2410" spans="1:17" x14ac:dyDescent="0.25">
      <c r="A2410" s="17">
        <v>44813</v>
      </c>
      <c r="B2410" s="11" t="s">
        <v>2011</v>
      </c>
      <c r="C2410" s="11" t="s">
        <v>2929</v>
      </c>
      <c r="D2410" s="7">
        <v>1</v>
      </c>
      <c r="E2410" s="12">
        <f t="shared" si="111"/>
        <v>3200</v>
      </c>
      <c r="F2410" s="13">
        <f t="shared" si="112"/>
        <v>3200</v>
      </c>
      <c r="G2410" s="14">
        <f>Data_input!$F2410*IF(Data_input!$E2410&lt;3000,70%,60%)</f>
        <v>1920</v>
      </c>
      <c r="H2410" s="14">
        <f>Data_input!$F2410*10%</f>
        <v>320</v>
      </c>
      <c r="I2410" s="14">
        <f>Data_input!$F2410*10%</f>
        <v>320</v>
      </c>
      <c r="J2410" s="14">
        <f>SUM(Table1[[#This Row],[COGS]:[OPERATIONAL COST]])</f>
        <v>2560</v>
      </c>
      <c r="K2410" s="14">
        <f>Data_input!$F2410-Data_input!$G2410-Data_input!$H2410-Data_input!$I2410</f>
        <v>640</v>
      </c>
      <c r="L2410" s="15" t="s">
        <v>2948</v>
      </c>
      <c r="M2410" s="16" t="str">
        <f>TEXT(Table1[[#This Row],[DATE]],"mmm")</f>
        <v>Sep</v>
      </c>
      <c r="N2410" s="7">
        <f t="shared" si="113"/>
        <v>2022</v>
      </c>
      <c r="O2410" s="7">
        <f>IF(COUNTIF(B$4:$B2410,B2410)=1,1,0)</f>
        <v>1</v>
      </c>
      <c r="P2410" s="8" t="s">
        <v>2919</v>
      </c>
      <c r="Q2410" s="9"/>
    </row>
    <row r="2411" spans="1:17" x14ac:dyDescent="0.25">
      <c r="A2411" s="17">
        <v>44813</v>
      </c>
      <c r="B2411" s="11" t="s">
        <v>2012</v>
      </c>
      <c r="C2411" s="11" t="s">
        <v>2924</v>
      </c>
      <c r="D2411" s="7">
        <v>5</v>
      </c>
      <c r="E2411" s="12">
        <f t="shared" si="111"/>
        <v>3500</v>
      </c>
      <c r="F2411" s="13">
        <f t="shared" si="112"/>
        <v>17500</v>
      </c>
      <c r="G2411" s="14">
        <f>Data_input!$F2411*IF(Data_input!$E2411&lt;3000,70%,60%)</f>
        <v>10500</v>
      </c>
      <c r="H2411" s="14">
        <f>Data_input!$F2411*10%</f>
        <v>1750</v>
      </c>
      <c r="I2411" s="14">
        <f>Data_input!$F2411*10%</f>
        <v>1750</v>
      </c>
      <c r="J2411" s="14">
        <f>SUM(Table1[[#This Row],[COGS]:[OPERATIONAL COST]])</f>
        <v>14000</v>
      </c>
      <c r="K2411" s="14">
        <f>Data_input!$F2411-Data_input!$G2411-Data_input!$H2411-Data_input!$I2411</f>
        <v>3500</v>
      </c>
      <c r="L2411" s="8" t="s">
        <v>2944</v>
      </c>
      <c r="M2411" s="16" t="str">
        <f>TEXT(Table1[[#This Row],[DATE]],"mmm")</f>
        <v>Sep</v>
      </c>
      <c r="N2411" s="7">
        <f t="shared" si="113"/>
        <v>2022</v>
      </c>
      <c r="O2411" s="7">
        <f>IF(COUNTIF(B$4:$B2411,B2411)=1,1,0)</f>
        <v>1</v>
      </c>
      <c r="P2411" s="8" t="s">
        <v>2919</v>
      </c>
      <c r="Q2411" s="9"/>
    </row>
    <row r="2412" spans="1:17" x14ac:dyDescent="0.25">
      <c r="A2412" s="17">
        <v>44814</v>
      </c>
      <c r="B2412" s="11" t="s">
        <v>2013</v>
      </c>
      <c r="C2412" s="11" t="s">
        <v>2927</v>
      </c>
      <c r="D2412" s="7">
        <v>1</v>
      </c>
      <c r="E2412" s="12">
        <f t="shared" si="111"/>
        <v>500</v>
      </c>
      <c r="F2412" s="13">
        <f t="shared" si="112"/>
        <v>500</v>
      </c>
      <c r="G2412" s="14">
        <f>Data_input!$F2412*IF(Data_input!$E2412&lt;3000,70%,60%)</f>
        <v>350</v>
      </c>
      <c r="H2412" s="14">
        <f>Data_input!$F2412*10%</f>
        <v>50</v>
      </c>
      <c r="I2412" s="14">
        <f>Data_input!$F2412*10%</f>
        <v>50</v>
      </c>
      <c r="J2412" s="14">
        <f>SUM(Table1[[#This Row],[COGS]:[OPERATIONAL COST]])</f>
        <v>450</v>
      </c>
      <c r="K2412" s="14">
        <f>Data_input!$F2412-Data_input!$G2412-Data_input!$H2412-Data_input!$I2412</f>
        <v>50</v>
      </c>
      <c r="L2412" s="15" t="s">
        <v>2946</v>
      </c>
      <c r="M2412" s="16" t="str">
        <f>TEXT(Table1[[#This Row],[DATE]],"mmm")</f>
        <v>Sep</v>
      </c>
      <c r="N2412" s="7">
        <f t="shared" si="113"/>
        <v>2022</v>
      </c>
      <c r="O2412" s="7">
        <f>IF(COUNTIF(B$4:$B2412,B2412)=1,1,0)</f>
        <v>1</v>
      </c>
      <c r="P2412" s="8" t="s">
        <v>2919</v>
      </c>
      <c r="Q2412" s="9"/>
    </row>
    <row r="2413" spans="1:17" x14ac:dyDescent="0.25">
      <c r="A2413" s="17">
        <v>44814</v>
      </c>
      <c r="B2413" s="11" t="s">
        <v>2014</v>
      </c>
      <c r="C2413" s="11" t="s">
        <v>2923</v>
      </c>
      <c r="D2413" s="7">
        <v>1</v>
      </c>
      <c r="E2413" s="12">
        <f t="shared" si="111"/>
        <v>2500</v>
      </c>
      <c r="F2413" s="13">
        <f t="shared" si="112"/>
        <v>2500</v>
      </c>
      <c r="G2413" s="14">
        <f>Data_input!$F2413*IF(Data_input!$E2413&lt;3000,70%,60%)</f>
        <v>1750</v>
      </c>
      <c r="H2413" s="14">
        <f>Data_input!$F2413*10%</f>
        <v>250</v>
      </c>
      <c r="I2413" s="14">
        <f>Data_input!$F2413*10%</f>
        <v>250</v>
      </c>
      <c r="J2413" s="14">
        <f>SUM(Table1[[#This Row],[COGS]:[OPERATIONAL COST]])</f>
        <v>2250</v>
      </c>
      <c r="K2413" s="14">
        <f>Data_input!$F2413-Data_input!$G2413-Data_input!$H2413-Data_input!$I2413</f>
        <v>250</v>
      </c>
      <c r="L2413" s="8" t="s">
        <v>2947</v>
      </c>
      <c r="M2413" s="16" t="str">
        <f>TEXT(Table1[[#This Row],[DATE]],"mmm")</f>
        <v>Sep</v>
      </c>
      <c r="N2413" s="7">
        <f t="shared" si="113"/>
        <v>2022</v>
      </c>
      <c r="O2413" s="7">
        <f>IF(COUNTIF(B$4:$B2413,B2413)=1,1,0)</f>
        <v>1</v>
      </c>
      <c r="P2413" s="8" t="s">
        <v>2918</v>
      </c>
      <c r="Q2413" s="9"/>
    </row>
    <row r="2414" spans="1:17" x14ac:dyDescent="0.25">
      <c r="A2414" s="17">
        <v>44814</v>
      </c>
      <c r="B2414" s="11" t="s">
        <v>2015</v>
      </c>
      <c r="C2414" s="11" t="s">
        <v>2925</v>
      </c>
      <c r="D2414" s="7">
        <v>1</v>
      </c>
      <c r="E2414" s="12">
        <f t="shared" si="111"/>
        <v>1200</v>
      </c>
      <c r="F2414" s="13">
        <f t="shared" si="112"/>
        <v>1200</v>
      </c>
      <c r="G2414" s="14">
        <f>Data_input!$F2414*IF(Data_input!$E2414&lt;3000,70%,60%)</f>
        <v>840</v>
      </c>
      <c r="H2414" s="14">
        <f>Data_input!$F2414*10%</f>
        <v>120</v>
      </c>
      <c r="I2414" s="14">
        <f>Data_input!$F2414*10%</f>
        <v>120</v>
      </c>
      <c r="J2414" s="14">
        <f>SUM(Table1[[#This Row],[COGS]:[OPERATIONAL COST]])</f>
        <v>1080</v>
      </c>
      <c r="K2414" s="14">
        <f>Data_input!$F2414-Data_input!$G2414-Data_input!$H2414-Data_input!$I2414</f>
        <v>120</v>
      </c>
      <c r="L2414" s="15" t="s">
        <v>2945</v>
      </c>
      <c r="M2414" s="16" t="str">
        <f>TEXT(Table1[[#This Row],[DATE]],"mmm")</f>
        <v>Sep</v>
      </c>
      <c r="N2414" s="7">
        <f t="shared" si="113"/>
        <v>2022</v>
      </c>
      <c r="O2414" s="7">
        <f>IF(COUNTIF(B$4:$B2414,B2414)=1,1,0)</f>
        <v>1</v>
      </c>
      <c r="P2414" s="8" t="s">
        <v>2918</v>
      </c>
      <c r="Q2414" s="9"/>
    </row>
    <row r="2415" spans="1:17" x14ac:dyDescent="0.25">
      <c r="A2415" s="17">
        <v>44814</v>
      </c>
      <c r="B2415" s="11" t="s">
        <v>2016</v>
      </c>
      <c r="C2415" s="11" t="s">
        <v>2920</v>
      </c>
      <c r="D2415" s="7">
        <v>1</v>
      </c>
      <c r="E2415" s="12">
        <f t="shared" si="111"/>
        <v>1000</v>
      </c>
      <c r="F2415" s="13">
        <f t="shared" si="112"/>
        <v>1000</v>
      </c>
      <c r="G2415" s="14">
        <f>Data_input!$F2415*IF(Data_input!$E2415&lt;3000,70%,60%)</f>
        <v>700</v>
      </c>
      <c r="H2415" s="14">
        <f>Data_input!$F2415*10%</f>
        <v>100</v>
      </c>
      <c r="I2415" s="14">
        <f>Data_input!$F2415*10%</f>
        <v>100</v>
      </c>
      <c r="J2415" s="14">
        <f>SUM(Table1[[#This Row],[COGS]:[OPERATIONAL COST]])</f>
        <v>900</v>
      </c>
      <c r="K2415" s="14">
        <f>Data_input!$F2415-Data_input!$G2415-Data_input!$H2415-Data_input!$I2415</f>
        <v>100</v>
      </c>
      <c r="L2415" s="8" t="s">
        <v>2943</v>
      </c>
      <c r="M2415" s="16" t="str">
        <f>TEXT(Table1[[#This Row],[DATE]],"mmm")</f>
        <v>Sep</v>
      </c>
      <c r="N2415" s="7">
        <f t="shared" si="113"/>
        <v>2022</v>
      </c>
      <c r="O2415" s="7">
        <f>IF(COUNTIF(B$4:$B2415,B2415)=1,1,0)</f>
        <v>1</v>
      </c>
      <c r="P2415" s="8" t="s">
        <v>2919</v>
      </c>
      <c r="Q2415" s="9"/>
    </row>
    <row r="2416" spans="1:17" x14ac:dyDescent="0.25">
      <c r="A2416" s="17">
        <v>44814</v>
      </c>
      <c r="B2416" s="11" t="s">
        <v>2017</v>
      </c>
      <c r="C2416" s="11" t="s">
        <v>2930</v>
      </c>
      <c r="D2416" s="7">
        <v>1</v>
      </c>
      <c r="E2416" s="12">
        <f t="shared" si="111"/>
        <v>4000</v>
      </c>
      <c r="F2416" s="13">
        <f t="shared" si="112"/>
        <v>4000</v>
      </c>
      <c r="G2416" s="14">
        <f>Data_input!$F2416*IF(Data_input!$E2416&lt;3000,70%,60%)</f>
        <v>2400</v>
      </c>
      <c r="H2416" s="14">
        <f>Data_input!$F2416*10%</f>
        <v>400</v>
      </c>
      <c r="I2416" s="14">
        <f>Data_input!$F2416*10%</f>
        <v>400</v>
      </c>
      <c r="J2416" s="14">
        <f>SUM(Table1[[#This Row],[COGS]:[OPERATIONAL COST]])</f>
        <v>3200</v>
      </c>
      <c r="K2416" s="14">
        <f>Data_input!$F2416-Data_input!$G2416-Data_input!$H2416-Data_input!$I2416</f>
        <v>800</v>
      </c>
      <c r="L2416" s="15" t="s">
        <v>2948</v>
      </c>
      <c r="M2416" s="16" t="str">
        <f>TEXT(Table1[[#This Row],[DATE]],"mmm")</f>
        <v>Sep</v>
      </c>
      <c r="N2416" s="7">
        <f t="shared" si="113"/>
        <v>2022</v>
      </c>
      <c r="O2416" s="7">
        <f>IF(COUNTIF(B$4:$B2416,B2416)=1,1,0)</f>
        <v>1</v>
      </c>
      <c r="P2416" s="8" t="s">
        <v>2919</v>
      </c>
      <c r="Q2416" s="9"/>
    </row>
    <row r="2417" spans="1:17" x14ac:dyDescent="0.25">
      <c r="A2417" s="17">
        <v>44814</v>
      </c>
      <c r="B2417" s="11" t="s">
        <v>2018</v>
      </c>
      <c r="C2417" s="11" t="s">
        <v>2920</v>
      </c>
      <c r="D2417" s="7">
        <v>1</v>
      </c>
      <c r="E2417" s="12">
        <f t="shared" si="111"/>
        <v>1000</v>
      </c>
      <c r="F2417" s="13">
        <f t="shared" si="112"/>
        <v>1000</v>
      </c>
      <c r="G2417" s="14">
        <f>Data_input!$F2417*IF(Data_input!$E2417&lt;3000,70%,60%)</f>
        <v>700</v>
      </c>
      <c r="H2417" s="14">
        <f>Data_input!$F2417*10%</f>
        <v>100</v>
      </c>
      <c r="I2417" s="14">
        <f>Data_input!$F2417*10%</f>
        <v>100</v>
      </c>
      <c r="J2417" s="14">
        <f>SUM(Table1[[#This Row],[COGS]:[OPERATIONAL COST]])</f>
        <v>900</v>
      </c>
      <c r="K2417" s="14">
        <f>Data_input!$F2417-Data_input!$G2417-Data_input!$H2417-Data_input!$I2417</f>
        <v>100</v>
      </c>
      <c r="L2417" s="8" t="s">
        <v>2944</v>
      </c>
      <c r="M2417" s="16" t="str">
        <f>TEXT(Table1[[#This Row],[DATE]],"mmm")</f>
        <v>Sep</v>
      </c>
      <c r="N2417" s="7">
        <f t="shared" si="113"/>
        <v>2022</v>
      </c>
      <c r="O2417" s="7">
        <f>IF(COUNTIF(B$4:$B2417,B2417)=1,1,0)</f>
        <v>1</v>
      </c>
      <c r="P2417" s="8" t="s">
        <v>2919</v>
      </c>
      <c r="Q2417" s="9"/>
    </row>
    <row r="2418" spans="1:17" x14ac:dyDescent="0.25">
      <c r="A2418" s="17">
        <v>44814</v>
      </c>
      <c r="B2418" s="11" t="s">
        <v>2019</v>
      </c>
      <c r="C2418" s="11" t="s">
        <v>2923</v>
      </c>
      <c r="D2418" s="7">
        <v>3</v>
      </c>
      <c r="E2418" s="12">
        <f t="shared" si="111"/>
        <v>2500</v>
      </c>
      <c r="F2418" s="13">
        <f t="shared" si="112"/>
        <v>7500</v>
      </c>
      <c r="G2418" s="14">
        <f>Data_input!$F2418*IF(Data_input!$E2418&lt;3000,70%,60%)</f>
        <v>5250</v>
      </c>
      <c r="H2418" s="14">
        <f>Data_input!$F2418*10%</f>
        <v>750</v>
      </c>
      <c r="I2418" s="14">
        <f>Data_input!$F2418*10%</f>
        <v>750</v>
      </c>
      <c r="J2418" s="14">
        <f>SUM(Table1[[#This Row],[COGS]:[OPERATIONAL COST]])</f>
        <v>6750</v>
      </c>
      <c r="K2418" s="14">
        <f>Data_input!$F2418-Data_input!$G2418-Data_input!$H2418-Data_input!$I2418</f>
        <v>750</v>
      </c>
      <c r="L2418" s="15" t="s">
        <v>2945</v>
      </c>
      <c r="M2418" s="16" t="str">
        <f>TEXT(Table1[[#This Row],[DATE]],"mmm")</f>
        <v>Sep</v>
      </c>
      <c r="N2418" s="7">
        <f t="shared" si="113"/>
        <v>2022</v>
      </c>
      <c r="O2418" s="7">
        <f>IF(COUNTIF(B$4:$B2418,B2418)=1,1,0)</f>
        <v>1</v>
      </c>
      <c r="P2418" s="8" t="s">
        <v>2919</v>
      </c>
      <c r="Q2418" s="9"/>
    </row>
    <row r="2419" spans="1:17" x14ac:dyDescent="0.25">
      <c r="A2419" s="17">
        <v>44814</v>
      </c>
      <c r="B2419" s="11" t="s">
        <v>2020</v>
      </c>
      <c r="C2419" s="11" t="s">
        <v>2924</v>
      </c>
      <c r="D2419" s="7">
        <v>5</v>
      </c>
      <c r="E2419" s="12">
        <f t="shared" si="111"/>
        <v>3500</v>
      </c>
      <c r="F2419" s="13">
        <f t="shared" si="112"/>
        <v>17500</v>
      </c>
      <c r="G2419" s="14">
        <f>Data_input!$F2419*IF(Data_input!$E2419&lt;3000,70%,60%)</f>
        <v>10500</v>
      </c>
      <c r="H2419" s="14">
        <f>Data_input!$F2419*10%</f>
        <v>1750</v>
      </c>
      <c r="I2419" s="14">
        <f>Data_input!$F2419*10%</f>
        <v>1750</v>
      </c>
      <c r="J2419" s="14">
        <f>SUM(Table1[[#This Row],[COGS]:[OPERATIONAL COST]])</f>
        <v>14000</v>
      </c>
      <c r="K2419" s="14">
        <f>Data_input!$F2419-Data_input!$G2419-Data_input!$H2419-Data_input!$I2419</f>
        <v>3500</v>
      </c>
      <c r="L2419" s="8" t="s">
        <v>2943</v>
      </c>
      <c r="M2419" s="16" t="str">
        <f>TEXT(Table1[[#This Row],[DATE]],"mmm")</f>
        <v>Sep</v>
      </c>
      <c r="N2419" s="7">
        <f t="shared" si="113"/>
        <v>2022</v>
      </c>
      <c r="O2419" s="7">
        <f>IF(COUNTIF(B$4:$B2419,B2419)=1,1,0)</f>
        <v>1</v>
      </c>
      <c r="P2419" s="8" t="s">
        <v>2919</v>
      </c>
      <c r="Q2419" s="9"/>
    </row>
    <row r="2420" spans="1:17" x14ac:dyDescent="0.25">
      <c r="A2420" s="17">
        <v>44814</v>
      </c>
      <c r="B2420" s="11" t="str">
        <f t="shared" ref="B2420:B2426" si="114">B2419</f>
        <v>DH02024</v>
      </c>
      <c r="C2420" s="11" t="s">
        <v>2925</v>
      </c>
      <c r="D2420" s="7">
        <v>1</v>
      </c>
      <c r="E2420" s="12">
        <f t="shared" si="111"/>
        <v>1200</v>
      </c>
      <c r="F2420" s="13">
        <f t="shared" si="112"/>
        <v>1200</v>
      </c>
      <c r="G2420" s="14">
        <f>Data_input!$F2420*IF(Data_input!$E2420&lt;3000,70%,60%)</f>
        <v>840</v>
      </c>
      <c r="H2420" s="14">
        <f>Data_input!$F2420*10%</f>
        <v>120</v>
      </c>
      <c r="I2420" s="14">
        <f>Data_input!$F2420*10%</f>
        <v>120</v>
      </c>
      <c r="J2420" s="14">
        <f>SUM(Table1[[#This Row],[COGS]:[OPERATIONAL COST]])</f>
        <v>1080</v>
      </c>
      <c r="K2420" s="14">
        <f>Data_input!$F2420-Data_input!$G2420-Data_input!$H2420-Data_input!$I2420</f>
        <v>120</v>
      </c>
      <c r="L2420" s="15" t="s">
        <v>2943</v>
      </c>
      <c r="M2420" s="16" t="str">
        <f>TEXT(Table1[[#This Row],[DATE]],"mmm")</f>
        <v>Sep</v>
      </c>
      <c r="N2420" s="7">
        <f t="shared" si="113"/>
        <v>2022</v>
      </c>
      <c r="O2420" s="7">
        <f>IF(COUNTIF(B$4:$B2420,B2420)=1,1,0)</f>
        <v>0</v>
      </c>
      <c r="P2420" s="8" t="s">
        <v>2919</v>
      </c>
      <c r="Q2420" s="9"/>
    </row>
    <row r="2421" spans="1:17" x14ac:dyDescent="0.25">
      <c r="A2421" s="17">
        <v>44814</v>
      </c>
      <c r="B2421" s="11" t="str">
        <f t="shared" si="114"/>
        <v>DH02024</v>
      </c>
      <c r="C2421" s="11" t="s">
        <v>2926</v>
      </c>
      <c r="D2421" s="7">
        <v>1</v>
      </c>
      <c r="E2421" s="12">
        <f t="shared" si="111"/>
        <v>450</v>
      </c>
      <c r="F2421" s="13">
        <f t="shared" si="112"/>
        <v>450</v>
      </c>
      <c r="G2421" s="14">
        <f>Data_input!$F2421*IF(Data_input!$E2421&lt;3000,70%,60%)</f>
        <v>315</v>
      </c>
      <c r="H2421" s="14">
        <f>Data_input!$F2421*10%</f>
        <v>45</v>
      </c>
      <c r="I2421" s="14">
        <f>Data_input!$F2421*10%</f>
        <v>45</v>
      </c>
      <c r="J2421" s="14">
        <f>SUM(Table1[[#This Row],[COGS]:[OPERATIONAL COST]])</f>
        <v>405</v>
      </c>
      <c r="K2421" s="14">
        <f>Data_input!$F2421-Data_input!$G2421-Data_input!$H2421-Data_input!$I2421</f>
        <v>45</v>
      </c>
      <c r="L2421" s="8" t="s">
        <v>2943</v>
      </c>
      <c r="M2421" s="16" t="str">
        <f>TEXT(Table1[[#This Row],[DATE]],"mmm")</f>
        <v>Sep</v>
      </c>
      <c r="N2421" s="7">
        <f t="shared" si="113"/>
        <v>2022</v>
      </c>
      <c r="O2421" s="7">
        <f>IF(COUNTIF(B$4:$B2421,B2421)=1,1,0)</f>
        <v>0</v>
      </c>
      <c r="P2421" s="8" t="s">
        <v>2919</v>
      </c>
      <c r="Q2421" s="9"/>
    </row>
    <row r="2422" spans="1:17" x14ac:dyDescent="0.25">
      <c r="A2422" s="17">
        <v>44814</v>
      </c>
      <c r="B2422" s="11" t="str">
        <f t="shared" si="114"/>
        <v>DH02024</v>
      </c>
      <c r="C2422" s="11" t="s">
        <v>2927</v>
      </c>
      <c r="D2422" s="7">
        <v>3</v>
      </c>
      <c r="E2422" s="12">
        <f t="shared" si="111"/>
        <v>500</v>
      </c>
      <c r="F2422" s="13">
        <f t="shared" si="112"/>
        <v>1500</v>
      </c>
      <c r="G2422" s="14">
        <f>Data_input!$F2422*IF(Data_input!$E2422&lt;3000,70%,60%)</f>
        <v>1050</v>
      </c>
      <c r="H2422" s="14">
        <f>Data_input!$F2422*10%</f>
        <v>150</v>
      </c>
      <c r="I2422" s="14">
        <f>Data_input!$F2422*10%</f>
        <v>150</v>
      </c>
      <c r="J2422" s="14">
        <f>SUM(Table1[[#This Row],[COGS]:[OPERATIONAL COST]])</f>
        <v>1350</v>
      </c>
      <c r="K2422" s="14">
        <f>Data_input!$F2422-Data_input!$G2422-Data_input!$H2422-Data_input!$I2422</f>
        <v>150</v>
      </c>
      <c r="L2422" s="15" t="s">
        <v>2943</v>
      </c>
      <c r="M2422" s="16" t="str">
        <f>TEXT(Table1[[#This Row],[DATE]],"mmm")</f>
        <v>Sep</v>
      </c>
      <c r="N2422" s="7">
        <f t="shared" si="113"/>
        <v>2022</v>
      </c>
      <c r="O2422" s="7">
        <f>IF(COUNTIF(B$4:$B2422,B2422)=1,1,0)</f>
        <v>0</v>
      </c>
      <c r="P2422" s="8" t="s">
        <v>2919</v>
      </c>
      <c r="Q2422" s="9"/>
    </row>
    <row r="2423" spans="1:17" x14ac:dyDescent="0.25">
      <c r="A2423" s="17">
        <v>44814</v>
      </c>
      <c r="B2423" s="11" t="str">
        <f t="shared" si="114"/>
        <v>DH02024</v>
      </c>
      <c r="C2423" s="11" t="s">
        <v>2928</v>
      </c>
      <c r="D2423" s="7">
        <v>2</v>
      </c>
      <c r="E2423" s="12">
        <f t="shared" si="111"/>
        <v>1000</v>
      </c>
      <c r="F2423" s="13">
        <f t="shared" si="112"/>
        <v>2000</v>
      </c>
      <c r="G2423" s="14">
        <f>Data_input!$F2423*IF(Data_input!$E2423&lt;3000,70%,60%)</f>
        <v>1400</v>
      </c>
      <c r="H2423" s="14">
        <f>Data_input!$F2423*10%</f>
        <v>200</v>
      </c>
      <c r="I2423" s="14">
        <f>Data_input!$F2423*10%</f>
        <v>200</v>
      </c>
      <c r="J2423" s="14">
        <f>SUM(Table1[[#This Row],[COGS]:[OPERATIONAL COST]])</f>
        <v>1800</v>
      </c>
      <c r="K2423" s="14">
        <f>Data_input!$F2423-Data_input!$G2423-Data_input!$H2423-Data_input!$I2423</f>
        <v>200</v>
      </c>
      <c r="L2423" s="8" t="s">
        <v>2943</v>
      </c>
      <c r="M2423" s="16" t="str">
        <f>TEXT(Table1[[#This Row],[DATE]],"mmm")</f>
        <v>Sep</v>
      </c>
      <c r="N2423" s="7">
        <f t="shared" si="113"/>
        <v>2022</v>
      </c>
      <c r="O2423" s="7">
        <f>IF(COUNTIF(B$4:$B2423,B2423)=1,1,0)</f>
        <v>0</v>
      </c>
      <c r="P2423" s="8" t="s">
        <v>2919</v>
      </c>
      <c r="Q2423" s="9"/>
    </row>
    <row r="2424" spans="1:17" x14ac:dyDescent="0.25">
      <c r="A2424" s="17">
        <v>44814</v>
      </c>
      <c r="B2424" s="11" t="str">
        <f t="shared" si="114"/>
        <v>DH02024</v>
      </c>
      <c r="C2424" s="11" t="s">
        <v>2929</v>
      </c>
      <c r="D2424" s="7">
        <v>1</v>
      </c>
      <c r="E2424" s="12">
        <f t="shared" si="111"/>
        <v>3200</v>
      </c>
      <c r="F2424" s="13">
        <f t="shared" si="112"/>
        <v>3200</v>
      </c>
      <c r="G2424" s="14">
        <f>Data_input!$F2424*IF(Data_input!$E2424&lt;3000,70%,60%)</f>
        <v>1920</v>
      </c>
      <c r="H2424" s="14">
        <f>Data_input!$F2424*10%</f>
        <v>320</v>
      </c>
      <c r="I2424" s="14">
        <f>Data_input!$F2424*10%</f>
        <v>320</v>
      </c>
      <c r="J2424" s="14">
        <f>SUM(Table1[[#This Row],[COGS]:[OPERATIONAL COST]])</f>
        <v>2560</v>
      </c>
      <c r="K2424" s="14">
        <f>Data_input!$F2424-Data_input!$G2424-Data_input!$H2424-Data_input!$I2424</f>
        <v>640</v>
      </c>
      <c r="L2424" s="15" t="s">
        <v>2943</v>
      </c>
      <c r="M2424" s="16" t="str">
        <f>TEXT(Table1[[#This Row],[DATE]],"mmm")</f>
        <v>Sep</v>
      </c>
      <c r="N2424" s="7">
        <f t="shared" si="113"/>
        <v>2022</v>
      </c>
      <c r="O2424" s="7">
        <f>IF(COUNTIF(B$4:$B2424,B2424)=1,1,0)</f>
        <v>0</v>
      </c>
      <c r="P2424" s="8" t="s">
        <v>2919</v>
      </c>
      <c r="Q2424" s="9"/>
    </row>
    <row r="2425" spans="1:17" x14ac:dyDescent="0.25">
      <c r="A2425" s="17">
        <v>44814</v>
      </c>
      <c r="B2425" s="11" t="str">
        <f t="shared" si="114"/>
        <v>DH02024</v>
      </c>
      <c r="C2425" s="11" t="s">
        <v>2930</v>
      </c>
      <c r="D2425" s="7">
        <v>1</v>
      </c>
      <c r="E2425" s="12">
        <f t="shared" si="111"/>
        <v>4000</v>
      </c>
      <c r="F2425" s="13">
        <f t="shared" si="112"/>
        <v>4000</v>
      </c>
      <c r="G2425" s="14">
        <f>Data_input!$F2425*IF(Data_input!$E2425&lt;3000,70%,60%)</f>
        <v>2400</v>
      </c>
      <c r="H2425" s="14">
        <f>Data_input!$F2425*10%</f>
        <v>400</v>
      </c>
      <c r="I2425" s="14">
        <f>Data_input!$F2425*10%</f>
        <v>400</v>
      </c>
      <c r="J2425" s="14">
        <f>SUM(Table1[[#This Row],[COGS]:[OPERATIONAL COST]])</f>
        <v>3200</v>
      </c>
      <c r="K2425" s="14">
        <f>Data_input!$F2425-Data_input!$G2425-Data_input!$H2425-Data_input!$I2425</f>
        <v>800</v>
      </c>
      <c r="L2425" s="8" t="s">
        <v>2943</v>
      </c>
      <c r="M2425" s="16" t="str">
        <f>TEXT(Table1[[#This Row],[DATE]],"mmm")</f>
        <v>Sep</v>
      </c>
      <c r="N2425" s="7">
        <f t="shared" si="113"/>
        <v>2022</v>
      </c>
      <c r="O2425" s="7">
        <f>IF(COUNTIF(B$4:$B2425,B2425)=1,1,0)</f>
        <v>0</v>
      </c>
      <c r="P2425" s="8" t="s">
        <v>2919</v>
      </c>
      <c r="Q2425" s="9"/>
    </row>
    <row r="2426" spans="1:17" x14ac:dyDescent="0.25">
      <c r="A2426" s="17">
        <v>44814</v>
      </c>
      <c r="B2426" s="11" t="str">
        <f t="shared" si="114"/>
        <v>DH02024</v>
      </c>
      <c r="C2426" s="11" t="s">
        <v>2930</v>
      </c>
      <c r="D2426" s="7">
        <v>1</v>
      </c>
      <c r="E2426" s="12">
        <f t="shared" si="111"/>
        <v>4000</v>
      </c>
      <c r="F2426" s="13">
        <f t="shared" si="112"/>
        <v>4000</v>
      </c>
      <c r="G2426" s="14">
        <f>Data_input!$F2426*IF(Data_input!$E2426&lt;3000,70%,60%)</f>
        <v>2400</v>
      </c>
      <c r="H2426" s="14">
        <f>Data_input!$F2426*10%</f>
        <v>400</v>
      </c>
      <c r="I2426" s="14">
        <f>Data_input!$F2426*10%</f>
        <v>400</v>
      </c>
      <c r="J2426" s="14">
        <f>SUM(Table1[[#This Row],[COGS]:[OPERATIONAL COST]])</f>
        <v>3200</v>
      </c>
      <c r="K2426" s="14">
        <f>Data_input!$F2426-Data_input!$G2426-Data_input!$H2426-Data_input!$I2426</f>
        <v>800</v>
      </c>
      <c r="L2426" s="15" t="s">
        <v>2943</v>
      </c>
      <c r="M2426" s="16" t="str">
        <f>TEXT(Table1[[#This Row],[DATE]],"mmm")</f>
        <v>Sep</v>
      </c>
      <c r="N2426" s="7">
        <f t="shared" si="113"/>
        <v>2022</v>
      </c>
      <c r="O2426" s="7">
        <f>IF(COUNTIF(B$4:$B2426,B2426)=1,1,0)</f>
        <v>0</v>
      </c>
      <c r="P2426" s="8" t="s">
        <v>2919</v>
      </c>
      <c r="Q2426" s="9"/>
    </row>
    <row r="2427" spans="1:17" x14ac:dyDescent="0.25">
      <c r="A2427" s="17">
        <v>44815</v>
      </c>
      <c r="B2427" s="11" t="s">
        <v>2021</v>
      </c>
      <c r="C2427" s="11" t="s">
        <v>2930</v>
      </c>
      <c r="D2427" s="7">
        <v>1</v>
      </c>
      <c r="E2427" s="12">
        <f t="shared" si="111"/>
        <v>4000</v>
      </c>
      <c r="F2427" s="13">
        <f t="shared" si="112"/>
        <v>4000</v>
      </c>
      <c r="G2427" s="14">
        <f>Data_input!$F2427*IF(Data_input!$E2427&lt;3000,70%,60%)</f>
        <v>2400</v>
      </c>
      <c r="H2427" s="14">
        <f>Data_input!$F2427*10%</f>
        <v>400</v>
      </c>
      <c r="I2427" s="14">
        <f>Data_input!$F2427*10%</f>
        <v>400</v>
      </c>
      <c r="J2427" s="14">
        <f>SUM(Table1[[#This Row],[COGS]:[OPERATIONAL COST]])</f>
        <v>3200</v>
      </c>
      <c r="K2427" s="14">
        <f>Data_input!$F2427-Data_input!$G2427-Data_input!$H2427-Data_input!$I2427</f>
        <v>800</v>
      </c>
      <c r="L2427" s="8" t="s">
        <v>2947</v>
      </c>
      <c r="M2427" s="16" t="str">
        <f>TEXT(Table1[[#This Row],[DATE]],"mmm")</f>
        <v>Sep</v>
      </c>
      <c r="N2427" s="7">
        <f t="shared" si="113"/>
        <v>2022</v>
      </c>
      <c r="O2427" s="7">
        <f>IF(COUNTIF(B$4:$B2427,B2427)=1,1,0)</f>
        <v>1</v>
      </c>
      <c r="P2427" s="8" t="s">
        <v>2919</v>
      </c>
      <c r="Q2427" s="9"/>
    </row>
    <row r="2428" spans="1:17" x14ac:dyDescent="0.25">
      <c r="A2428" s="17">
        <v>44815</v>
      </c>
      <c r="B2428" s="11" t="s">
        <v>2022</v>
      </c>
      <c r="C2428" s="11" t="s">
        <v>2924</v>
      </c>
      <c r="D2428" s="7">
        <v>4</v>
      </c>
      <c r="E2428" s="12">
        <f t="shared" si="111"/>
        <v>3500</v>
      </c>
      <c r="F2428" s="13">
        <f t="shared" si="112"/>
        <v>14000</v>
      </c>
      <c r="G2428" s="14">
        <f>Data_input!$F2428*IF(Data_input!$E2428&lt;3000,70%,60%)</f>
        <v>8400</v>
      </c>
      <c r="H2428" s="14">
        <f>Data_input!$F2428*10%</f>
        <v>1400</v>
      </c>
      <c r="I2428" s="14">
        <f>Data_input!$F2428*10%</f>
        <v>1400</v>
      </c>
      <c r="J2428" s="14">
        <f>SUM(Table1[[#This Row],[COGS]:[OPERATIONAL COST]])</f>
        <v>11200</v>
      </c>
      <c r="K2428" s="14">
        <f>Data_input!$F2428-Data_input!$G2428-Data_input!$H2428-Data_input!$I2428</f>
        <v>2800</v>
      </c>
      <c r="L2428" s="15" t="s">
        <v>2945</v>
      </c>
      <c r="M2428" s="16" t="str">
        <f>TEXT(Table1[[#This Row],[DATE]],"mmm")</f>
        <v>Sep</v>
      </c>
      <c r="N2428" s="7">
        <f t="shared" si="113"/>
        <v>2022</v>
      </c>
      <c r="O2428" s="7">
        <f>IF(COUNTIF(B$4:$B2428,B2428)=1,1,0)</f>
        <v>1</v>
      </c>
      <c r="P2428" s="8" t="s">
        <v>2919</v>
      </c>
      <c r="Q2428" s="9"/>
    </row>
    <row r="2429" spans="1:17" x14ac:dyDescent="0.25">
      <c r="A2429" s="17">
        <v>44815</v>
      </c>
      <c r="B2429" s="11" t="s">
        <v>2023</v>
      </c>
      <c r="C2429" s="11" t="s">
        <v>2925</v>
      </c>
      <c r="D2429" s="7">
        <v>1</v>
      </c>
      <c r="E2429" s="12">
        <f t="shared" si="111"/>
        <v>1200</v>
      </c>
      <c r="F2429" s="13">
        <f t="shared" si="112"/>
        <v>1200</v>
      </c>
      <c r="G2429" s="14">
        <f>Data_input!$F2429*IF(Data_input!$E2429&lt;3000,70%,60%)</f>
        <v>840</v>
      </c>
      <c r="H2429" s="14">
        <f>Data_input!$F2429*10%</f>
        <v>120</v>
      </c>
      <c r="I2429" s="14">
        <f>Data_input!$F2429*10%</f>
        <v>120</v>
      </c>
      <c r="J2429" s="14">
        <f>SUM(Table1[[#This Row],[COGS]:[OPERATIONAL COST]])</f>
        <v>1080</v>
      </c>
      <c r="K2429" s="14">
        <f>Data_input!$F2429-Data_input!$G2429-Data_input!$H2429-Data_input!$I2429</f>
        <v>120</v>
      </c>
      <c r="L2429" s="8" t="s">
        <v>2943</v>
      </c>
      <c r="M2429" s="16" t="str">
        <f>TEXT(Table1[[#This Row],[DATE]],"mmm")</f>
        <v>Sep</v>
      </c>
      <c r="N2429" s="7">
        <f t="shared" si="113"/>
        <v>2022</v>
      </c>
      <c r="O2429" s="7">
        <f>IF(COUNTIF(B$4:$B2429,B2429)=1,1,0)</f>
        <v>1</v>
      </c>
      <c r="P2429" s="8" t="s">
        <v>2919</v>
      </c>
      <c r="Q2429" s="9"/>
    </row>
    <row r="2430" spans="1:17" x14ac:dyDescent="0.25">
      <c r="A2430" s="17">
        <v>44815</v>
      </c>
      <c r="B2430" s="11" t="s">
        <v>2024</v>
      </c>
      <c r="C2430" s="11" t="s">
        <v>2926</v>
      </c>
      <c r="D2430" s="7">
        <v>5</v>
      </c>
      <c r="E2430" s="12">
        <f t="shared" si="111"/>
        <v>450</v>
      </c>
      <c r="F2430" s="13">
        <f t="shared" si="112"/>
        <v>2250</v>
      </c>
      <c r="G2430" s="14">
        <f>Data_input!$F2430*IF(Data_input!$E2430&lt;3000,70%,60%)</f>
        <v>1575</v>
      </c>
      <c r="H2430" s="14">
        <f>Data_input!$F2430*10%</f>
        <v>225</v>
      </c>
      <c r="I2430" s="14">
        <f>Data_input!$F2430*10%</f>
        <v>225</v>
      </c>
      <c r="J2430" s="14">
        <f>SUM(Table1[[#This Row],[COGS]:[OPERATIONAL COST]])</f>
        <v>2025</v>
      </c>
      <c r="K2430" s="14">
        <f>Data_input!$F2430-Data_input!$G2430-Data_input!$H2430-Data_input!$I2430</f>
        <v>225</v>
      </c>
      <c r="L2430" s="15" t="s">
        <v>2948</v>
      </c>
      <c r="M2430" s="16" t="str">
        <f>TEXT(Table1[[#This Row],[DATE]],"mmm")</f>
        <v>Sep</v>
      </c>
      <c r="N2430" s="7">
        <f t="shared" si="113"/>
        <v>2022</v>
      </c>
      <c r="O2430" s="7">
        <f>IF(COUNTIF(B$4:$B2430,B2430)=1,1,0)</f>
        <v>1</v>
      </c>
      <c r="P2430" s="8" t="s">
        <v>2919</v>
      </c>
      <c r="Q2430" s="9"/>
    </row>
    <row r="2431" spans="1:17" x14ac:dyDescent="0.25">
      <c r="A2431" s="17">
        <v>44815</v>
      </c>
      <c r="B2431" s="11" t="s">
        <v>2025</v>
      </c>
      <c r="C2431" s="11" t="s">
        <v>2927</v>
      </c>
      <c r="D2431" s="7">
        <v>1</v>
      </c>
      <c r="E2431" s="12">
        <f t="shared" si="111"/>
        <v>500</v>
      </c>
      <c r="F2431" s="13">
        <f t="shared" si="112"/>
        <v>500</v>
      </c>
      <c r="G2431" s="14">
        <f>Data_input!$F2431*IF(Data_input!$E2431&lt;3000,70%,60%)</f>
        <v>350</v>
      </c>
      <c r="H2431" s="14">
        <f>Data_input!$F2431*10%</f>
        <v>50</v>
      </c>
      <c r="I2431" s="14">
        <f>Data_input!$F2431*10%</f>
        <v>50</v>
      </c>
      <c r="J2431" s="14">
        <f>SUM(Table1[[#This Row],[COGS]:[OPERATIONAL COST]])</f>
        <v>450</v>
      </c>
      <c r="K2431" s="14">
        <f>Data_input!$F2431-Data_input!$G2431-Data_input!$H2431-Data_input!$I2431</f>
        <v>50</v>
      </c>
      <c r="L2431" s="8" t="s">
        <v>2944</v>
      </c>
      <c r="M2431" s="16" t="str">
        <f>TEXT(Table1[[#This Row],[DATE]],"mmm")</f>
        <v>Sep</v>
      </c>
      <c r="N2431" s="7">
        <f t="shared" si="113"/>
        <v>2022</v>
      </c>
      <c r="O2431" s="7">
        <f>IF(COUNTIF(B$4:$B2431,B2431)=1,1,0)</f>
        <v>1</v>
      </c>
      <c r="P2431" s="8" t="s">
        <v>2919</v>
      </c>
      <c r="Q2431" s="9"/>
    </row>
    <row r="2432" spans="1:17" x14ac:dyDescent="0.25">
      <c r="A2432" s="17">
        <v>44815</v>
      </c>
      <c r="B2432" s="11" t="s">
        <v>2026</v>
      </c>
      <c r="C2432" s="11" t="s">
        <v>2928</v>
      </c>
      <c r="D2432" s="7">
        <v>1</v>
      </c>
      <c r="E2432" s="12">
        <f t="shared" si="111"/>
        <v>1000</v>
      </c>
      <c r="F2432" s="13">
        <f t="shared" si="112"/>
        <v>1000</v>
      </c>
      <c r="G2432" s="14">
        <f>Data_input!$F2432*IF(Data_input!$E2432&lt;3000,70%,60%)</f>
        <v>700</v>
      </c>
      <c r="H2432" s="14">
        <f>Data_input!$F2432*10%</f>
        <v>100</v>
      </c>
      <c r="I2432" s="14">
        <f>Data_input!$F2432*10%</f>
        <v>100</v>
      </c>
      <c r="J2432" s="14">
        <f>SUM(Table1[[#This Row],[COGS]:[OPERATIONAL COST]])</f>
        <v>900</v>
      </c>
      <c r="K2432" s="14">
        <f>Data_input!$F2432-Data_input!$G2432-Data_input!$H2432-Data_input!$I2432</f>
        <v>100</v>
      </c>
      <c r="L2432" s="15" t="s">
        <v>2946</v>
      </c>
      <c r="M2432" s="16" t="str">
        <f>TEXT(Table1[[#This Row],[DATE]],"mmm")</f>
        <v>Sep</v>
      </c>
      <c r="N2432" s="7">
        <f t="shared" si="113"/>
        <v>2022</v>
      </c>
      <c r="O2432" s="7">
        <f>IF(COUNTIF(B$4:$B2432,B2432)=1,1,0)</f>
        <v>1</v>
      </c>
      <c r="P2432" s="8" t="s">
        <v>2919</v>
      </c>
      <c r="Q2432" s="9"/>
    </row>
    <row r="2433" spans="1:17" x14ac:dyDescent="0.25">
      <c r="A2433" s="17">
        <v>44815</v>
      </c>
      <c r="B2433" s="11" t="s">
        <v>2027</v>
      </c>
      <c r="C2433" s="11" t="s">
        <v>2928</v>
      </c>
      <c r="D2433" s="7">
        <v>1</v>
      </c>
      <c r="E2433" s="12">
        <f t="shared" si="111"/>
        <v>1000</v>
      </c>
      <c r="F2433" s="13">
        <f t="shared" si="112"/>
        <v>1000</v>
      </c>
      <c r="G2433" s="14">
        <f>Data_input!$F2433*IF(Data_input!$E2433&lt;3000,70%,60%)</f>
        <v>700</v>
      </c>
      <c r="H2433" s="14">
        <f>Data_input!$F2433*10%</f>
        <v>100</v>
      </c>
      <c r="I2433" s="14">
        <f>Data_input!$F2433*10%</f>
        <v>100</v>
      </c>
      <c r="J2433" s="14">
        <f>SUM(Table1[[#This Row],[COGS]:[OPERATIONAL COST]])</f>
        <v>900</v>
      </c>
      <c r="K2433" s="14">
        <f>Data_input!$F2433-Data_input!$G2433-Data_input!$H2433-Data_input!$I2433</f>
        <v>100</v>
      </c>
      <c r="L2433" s="8" t="s">
        <v>2947</v>
      </c>
      <c r="M2433" s="16" t="str">
        <f>TEXT(Table1[[#This Row],[DATE]],"mmm")</f>
        <v>Sep</v>
      </c>
      <c r="N2433" s="7">
        <f t="shared" si="113"/>
        <v>2022</v>
      </c>
      <c r="O2433" s="7">
        <f>IF(COUNTIF(B$4:$B2433,B2433)=1,1,0)</f>
        <v>1</v>
      </c>
      <c r="P2433" s="8" t="s">
        <v>2919</v>
      </c>
      <c r="Q2433" s="9"/>
    </row>
    <row r="2434" spans="1:17" x14ac:dyDescent="0.25">
      <c r="A2434" s="17">
        <v>44815</v>
      </c>
      <c r="B2434" s="11" t="s">
        <v>2028</v>
      </c>
      <c r="C2434" s="11" t="s">
        <v>2930</v>
      </c>
      <c r="D2434" s="7">
        <v>1</v>
      </c>
      <c r="E2434" s="12">
        <f t="shared" si="111"/>
        <v>4000</v>
      </c>
      <c r="F2434" s="13">
        <f t="shared" si="112"/>
        <v>4000</v>
      </c>
      <c r="G2434" s="14">
        <f>Data_input!$F2434*IF(Data_input!$E2434&lt;3000,70%,60%)</f>
        <v>2400</v>
      </c>
      <c r="H2434" s="14">
        <f>Data_input!$F2434*10%</f>
        <v>400</v>
      </c>
      <c r="I2434" s="14">
        <f>Data_input!$F2434*10%</f>
        <v>400</v>
      </c>
      <c r="J2434" s="14">
        <f>SUM(Table1[[#This Row],[COGS]:[OPERATIONAL COST]])</f>
        <v>3200</v>
      </c>
      <c r="K2434" s="14">
        <f>Data_input!$F2434-Data_input!$G2434-Data_input!$H2434-Data_input!$I2434</f>
        <v>800</v>
      </c>
      <c r="L2434" s="15" t="s">
        <v>2946</v>
      </c>
      <c r="M2434" s="16" t="str">
        <f>TEXT(Table1[[#This Row],[DATE]],"mmm")</f>
        <v>Sep</v>
      </c>
      <c r="N2434" s="7">
        <f t="shared" si="113"/>
        <v>2022</v>
      </c>
      <c r="O2434" s="7">
        <f>IF(COUNTIF(B$4:$B2434,B2434)=1,1,0)</f>
        <v>1</v>
      </c>
      <c r="P2434" s="8" t="s">
        <v>2919</v>
      </c>
      <c r="Q2434" s="9"/>
    </row>
    <row r="2435" spans="1:17" x14ac:dyDescent="0.25">
      <c r="A2435" s="17">
        <v>44816</v>
      </c>
      <c r="B2435" s="11" t="s">
        <v>2029</v>
      </c>
      <c r="C2435" s="11" t="s">
        <v>2920</v>
      </c>
      <c r="D2435" s="7">
        <v>5</v>
      </c>
      <c r="E2435" s="12">
        <f t="shared" si="111"/>
        <v>1000</v>
      </c>
      <c r="F2435" s="13">
        <f t="shared" si="112"/>
        <v>5000</v>
      </c>
      <c r="G2435" s="14">
        <f>Data_input!$F2435*IF(Data_input!$E2435&lt;3000,70%,60%)</f>
        <v>3500</v>
      </c>
      <c r="H2435" s="14">
        <f>Data_input!$F2435*10%</f>
        <v>500</v>
      </c>
      <c r="I2435" s="14">
        <f>Data_input!$F2435*10%</f>
        <v>500</v>
      </c>
      <c r="J2435" s="14">
        <f>SUM(Table1[[#This Row],[COGS]:[OPERATIONAL COST]])</f>
        <v>4500</v>
      </c>
      <c r="K2435" s="14">
        <f>Data_input!$F2435-Data_input!$G2435-Data_input!$H2435-Data_input!$I2435</f>
        <v>500</v>
      </c>
      <c r="L2435" s="8" t="s">
        <v>2947</v>
      </c>
      <c r="M2435" s="16" t="str">
        <f>TEXT(Table1[[#This Row],[DATE]],"mmm")</f>
        <v>Sep</v>
      </c>
      <c r="N2435" s="7">
        <f t="shared" si="113"/>
        <v>2022</v>
      </c>
      <c r="O2435" s="7">
        <f>IF(COUNTIF(B$4:$B2435,B2435)=1,1,0)</f>
        <v>1</v>
      </c>
      <c r="P2435" s="8" t="s">
        <v>2919</v>
      </c>
      <c r="Q2435" s="9"/>
    </row>
    <row r="2436" spans="1:17" x14ac:dyDescent="0.25">
      <c r="A2436" s="17">
        <v>44816</v>
      </c>
      <c r="B2436" s="11" t="s">
        <v>2030</v>
      </c>
      <c r="C2436" s="11" t="s">
        <v>2923</v>
      </c>
      <c r="D2436" s="7">
        <v>1</v>
      </c>
      <c r="E2436" s="12">
        <f t="shared" ref="E2436:E2499" si="115">VLOOKUP(C2436,$R$4:$S$12,2,FALSE)</f>
        <v>2500</v>
      </c>
      <c r="F2436" s="13">
        <f t="shared" ref="F2436:F2499" si="116">D2436*E2436</f>
        <v>2500</v>
      </c>
      <c r="G2436" s="14">
        <f>Data_input!$F2436*IF(Data_input!$E2436&lt;3000,70%,60%)</f>
        <v>1750</v>
      </c>
      <c r="H2436" s="14">
        <f>Data_input!$F2436*10%</f>
        <v>250</v>
      </c>
      <c r="I2436" s="14">
        <f>Data_input!$F2436*10%</f>
        <v>250</v>
      </c>
      <c r="J2436" s="14">
        <f>SUM(Table1[[#This Row],[COGS]:[OPERATIONAL COST]])</f>
        <v>2250</v>
      </c>
      <c r="K2436" s="14">
        <f>Data_input!$F2436-Data_input!$G2436-Data_input!$H2436-Data_input!$I2436</f>
        <v>250</v>
      </c>
      <c r="L2436" s="15" t="s">
        <v>2945</v>
      </c>
      <c r="M2436" s="16" t="str">
        <f>TEXT(Table1[[#This Row],[DATE]],"mmm")</f>
        <v>Sep</v>
      </c>
      <c r="N2436" s="7">
        <f t="shared" ref="N2436:N2499" si="117">YEAR(A2436)</f>
        <v>2022</v>
      </c>
      <c r="O2436" s="7">
        <f>IF(COUNTIF(B$4:$B2436,B2436)=1,1,0)</f>
        <v>1</v>
      </c>
      <c r="P2436" s="8" t="s">
        <v>2918</v>
      </c>
      <c r="Q2436" s="9"/>
    </row>
    <row r="2437" spans="1:17" x14ac:dyDescent="0.25">
      <c r="A2437" s="17">
        <v>44816</v>
      </c>
      <c r="B2437" s="11" t="s">
        <v>2031</v>
      </c>
      <c r="C2437" s="11" t="s">
        <v>2920</v>
      </c>
      <c r="D2437" s="7">
        <v>3</v>
      </c>
      <c r="E2437" s="12">
        <f t="shared" si="115"/>
        <v>1000</v>
      </c>
      <c r="F2437" s="13">
        <f t="shared" si="116"/>
        <v>3000</v>
      </c>
      <c r="G2437" s="14">
        <f>Data_input!$F2437*IF(Data_input!$E2437&lt;3000,70%,60%)</f>
        <v>2100</v>
      </c>
      <c r="H2437" s="14">
        <f>Data_input!$F2437*10%</f>
        <v>300</v>
      </c>
      <c r="I2437" s="14">
        <f>Data_input!$F2437*10%</f>
        <v>300</v>
      </c>
      <c r="J2437" s="14">
        <f>SUM(Table1[[#This Row],[COGS]:[OPERATIONAL COST]])</f>
        <v>2700</v>
      </c>
      <c r="K2437" s="14">
        <f>Data_input!$F2437-Data_input!$G2437-Data_input!$H2437-Data_input!$I2437</f>
        <v>300</v>
      </c>
      <c r="L2437" s="8" t="s">
        <v>2943</v>
      </c>
      <c r="M2437" s="16" t="str">
        <f>TEXT(Table1[[#This Row],[DATE]],"mmm")</f>
        <v>Sep</v>
      </c>
      <c r="N2437" s="7">
        <f t="shared" si="117"/>
        <v>2022</v>
      </c>
      <c r="O2437" s="7">
        <f>IF(COUNTIF(B$4:$B2437,B2437)=1,1,0)</f>
        <v>1</v>
      </c>
      <c r="P2437" s="8" t="s">
        <v>2919</v>
      </c>
      <c r="Q2437" s="9"/>
    </row>
    <row r="2438" spans="1:17" x14ac:dyDescent="0.25">
      <c r="A2438" s="17">
        <v>44816</v>
      </c>
      <c r="B2438" s="11" t="s">
        <v>2032</v>
      </c>
      <c r="C2438" s="11" t="s">
        <v>2923</v>
      </c>
      <c r="D2438" s="7">
        <v>5</v>
      </c>
      <c r="E2438" s="12">
        <f t="shared" si="115"/>
        <v>2500</v>
      </c>
      <c r="F2438" s="13">
        <f t="shared" si="116"/>
        <v>12500</v>
      </c>
      <c r="G2438" s="14">
        <f>Data_input!$F2438*IF(Data_input!$E2438&lt;3000,70%,60%)</f>
        <v>8750</v>
      </c>
      <c r="H2438" s="14">
        <f>Data_input!$F2438*10%</f>
        <v>1250</v>
      </c>
      <c r="I2438" s="14">
        <f>Data_input!$F2438*10%</f>
        <v>1250</v>
      </c>
      <c r="J2438" s="14">
        <f>SUM(Table1[[#This Row],[COGS]:[OPERATIONAL COST]])</f>
        <v>11250</v>
      </c>
      <c r="K2438" s="14">
        <f>Data_input!$F2438-Data_input!$G2438-Data_input!$H2438-Data_input!$I2438</f>
        <v>1250</v>
      </c>
      <c r="L2438" s="15" t="s">
        <v>2948</v>
      </c>
      <c r="M2438" s="16" t="str">
        <f>TEXT(Table1[[#This Row],[DATE]],"mmm")</f>
        <v>Sep</v>
      </c>
      <c r="N2438" s="7">
        <f t="shared" si="117"/>
        <v>2022</v>
      </c>
      <c r="O2438" s="7">
        <f>IF(COUNTIF(B$4:$B2438,B2438)=1,1,0)</f>
        <v>1</v>
      </c>
      <c r="P2438" s="8" t="s">
        <v>2919</v>
      </c>
      <c r="Q2438" s="9"/>
    </row>
    <row r="2439" spans="1:17" x14ac:dyDescent="0.25">
      <c r="A2439" s="17">
        <v>44816</v>
      </c>
      <c r="B2439" s="11" t="s">
        <v>2033</v>
      </c>
      <c r="C2439" s="11" t="s">
        <v>2930</v>
      </c>
      <c r="D2439" s="7">
        <v>1</v>
      </c>
      <c r="E2439" s="12">
        <f t="shared" si="115"/>
        <v>4000</v>
      </c>
      <c r="F2439" s="13">
        <f t="shared" si="116"/>
        <v>4000</v>
      </c>
      <c r="G2439" s="14">
        <f>Data_input!$F2439*IF(Data_input!$E2439&lt;3000,70%,60%)</f>
        <v>2400</v>
      </c>
      <c r="H2439" s="14">
        <f>Data_input!$F2439*10%</f>
        <v>400</v>
      </c>
      <c r="I2439" s="14">
        <f>Data_input!$F2439*10%</f>
        <v>400</v>
      </c>
      <c r="J2439" s="14">
        <f>SUM(Table1[[#This Row],[COGS]:[OPERATIONAL COST]])</f>
        <v>3200</v>
      </c>
      <c r="K2439" s="14">
        <f>Data_input!$F2439-Data_input!$G2439-Data_input!$H2439-Data_input!$I2439</f>
        <v>800</v>
      </c>
      <c r="L2439" s="8" t="s">
        <v>2944</v>
      </c>
      <c r="M2439" s="16" t="str">
        <f>TEXT(Table1[[#This Row],[DATE]],"mmm")</f>
        <v>Sep</v>
      </c>
      <c r="N2439" s="7">
        <f t="shared" si="117"/>
        <v>2022</v>
      </c>
      <c r="O2439" s="7">
        <f>IF(COUNTIF(B$4:$B2439,B2439)=1,1,0)</f>
        <v>1</v>
      </c>
      <c r="P2439" s="8" t="s">
        <v>2918</v>
      </c>
      <c r="Q2439" s="9"/>
    </row>
    <row r="2440" spans="1:17" x14ac:dyDescent="0.25">
      <c r="A2440" s="17">
        <v>44816</v>
      </c>
      <c r="B2440" s="11" t="s">
        <v>2034</v>
      </c>
      <c r="C2440" s="11" t="s">
        <v>2924</v>
      </c>
      <c r="D2440" s="7">
        <v>1</v>
      </c>
      <c r="E2440" s="12">
        <f t="shared" si="115"/>
        <v>3500</v>
      </c>
      <c r="F2440" s="13">
        <f t="shared" si="116"/>
        <v>3500</v>
      </c>
      <c r="G2440" s="14">
        <f>Data_input!$F2440*IF(Data_input!$E2440&lt;3000,70%,60%)</f>
        <v>2100</v>
      </c>
      <c r="H2440" s="14">
        <f>Data_input!$F2440*10%</f>
        <v>350</v>
      </c>
      <c r="I2440" s="14">
        <f>Data_input!$F2440*10%</f>
        <v>350</v>
      </c>
      <c r="J2440" s="14">
        <f>SUM(Table1[[#This Row],[COGS]:[OPERATIONAL COST]])</f>
        <v>2800</v>
      </c>
      <c r="K2440" s="14">
        <f>Data_input!$F2440-Data_input!$G2440-Data_input!$H2440-Data_input!$I2440</f>
        <v>700</v>
      </c>
      <c r="L2440" s="15" t="s">
        <v>2945</v>
      </c>
      <c r="M2440" s="16" t="str">
        <f>TEXT(Table1[[#This Row],[DATE]],"mmm")</f>
        <v>Sep</v>
      </c>
      <c r="N2440" s="7">
        <f t="shared" si="117"/>
        <v>2022</v>
      </c>
      <c r="O2440" s="7">
        <f>IF(COUNTIF(B$4:$B2440,B2440)=1,1,0)</f>
        <v>1</v>
      </c>
      <c r="P2440" s="8" t="s">
        <v>2918</v>
      </c>
      <c r="Q2440" s="9"/>
    </row>
    <row r="2441" spans="1:17" x14ac:dyDescent="0.25">
      <c r="A2441" s="17">
        <v>44816</v>
      </c>
      <c r="B2441" s="11" t="s">
        <v>2035</v>
      </c>
      <c r="C2441" s="11" t="s">
        <v>2925</v>
      </c>
      <c r="D2441" s="7">
        <v>3</v>
      </c>
      <c r="E2441" s="12">
        <f t="shared" si="115"/>
        <v>1200</v>
      </c>
      <c r="F2441" s="13">
        <f t="shared" si="116"/>
        <v>3600</v>
      </c>
      <c r="G2441" s="14">
        <f>Data_input!$F2441*IF(Data_input!$E2441&lt;3000,70%,60%)</f>
        <v>2520</v>
      </c>
      <c r="H2441" s="14">
        <f>Data_input!$F2441*10%</f>
        <v>360</v>
      </c>
      <c r="I2441" s="14">
        <f>Data_input!$F2441*10%</f>
        <v>360</v>
      </c>
      <c r="J2441" s="14">
        <f>SUM(Table1[[#This Row],[COGS]:[OPERATIONAL COST]])</f>
        <v>3240</v>
      </c>
      <c r="K2441" s="14">
        <f>Data_input!$F2441-Data_input!$G2441-Data_input!$H2441-Data_input!$I2441</f>
        <v>360</v>
      </c>
      <c r="L2441" s="8" t="s">
        <v>2943</v>
      </c>
      <c r="M2441" s="16" t="str">
        <f>TEXT(Table1[[#This Row],[DATE]],"mmm")</f>
        <v>Sep</v>
      </c>
      <c r="N2441" s="7">
        <f t="shared" si="117"/>
        <v>2022</v>
      </c>
      <c r="O2441" s="7">
        <f>IF(COUNTIF(B$4:$B2441,B2441)=1,1,0)</f>
        <v>1</v>
      </c>
      <c r="P2441" s="8" t="s">
        <v>2919</v>
      </c>
      <c r="Q2441" s="9"/>
    </row>
    <row r="2442" spans="1:17" x14ac:dyDescent="0.25">
      <c r="A2442" s="17">
        <v>44816</v>
      </c>
      <c r="B2442" s="11" t="s">
        <v>2036</v>
      </c>
      <c r="C2442" s="11" t="s">
        <v>2926</v>
      </c>
      <c r="D2442" s="7">
        <v>2</v>
      </c>
      <c r="E2442" s="12">
        <f t="shared" si="115"/>
        <v>450</v>
      </c>
      <c r="F2442" s="13">
        <f t="shared" si="116"/>
        <v>900</v>
      </c>
      <c r="G2442" s="14">
        <f>Data_input!$F2442*IF(Data_input!$E2442&lt;3000,70%,60%)</f>
        <v>630</v>
      </c>
      <c r="H2442" s="14">
        <f>Data_input!$F2442*10%</f>
        <v>90</v>
      </c>
      <c r="I2442" s="14">
        <f>Data_input!$F2442*10%</f>
        <v>90</v>
      </c>
      <c r="J2442" s="14">
        <f>SUM(Table1[[#This Row],[COGS]:[OPERATIONAL COST]])</f>
        <v>810</v>
      </c>
      <c r="K2442" s="14">
        <f>Data_input!$F2442-Data_input!$G2442-Data_input!$H2442-Data_input!$I2442</f>
        <v>90</v>
      </c>
      <c r="L2442" s="15" t="s">
        <v>2948</v>
      </c>
      <c r="M2442" s="16" t="str">
        <f>TEXT(Table1[[#This Row],[DATE]],"mmm")</f>
        <v>Sep</v>
      </c>
      <c r="N2442" s="7">
        <f t="shared" si="117"/>
        <v>2022</v>
      </c>
      <c r="O2442" s="7">
        <f>IF(COUNTIF(B$4:$B2442,B2442)=1,1,0)</f>
        <v>1</v>
      </c>
      <c r="P2442" s="8" t="s">
        <v>2919</v>
      </c>
      <c r="Q2442" s="9"/>
    </row>
    <row r="2443" spans="1:17" x14ac:dyDescent="0.25">
      <c r="A2443" s="17">
        <v>44816</v>
      </c>
      <c r="B2443" s="11" t="str">
        <f>B2442</f>
        <v>DH02040</v>
      </c>
      <c r="C2443" s="11" t="s">
        <v>2920</v>
      </c>
      <c r="D2443" s="7">
        <v>1</v>
      </c>
      <c r="E2443" s="12">
        <f t="shared" si="115"/>
        <v>1000</v>
      </c>
      <c r="F2443" s="13">
        <f t="shared" si="116"/>
        <v>1000</v>
      </c>
      <c r="G2443" s="14">
        <f>Data_input!$F2443*IF(Data_input!$E2443&lt;3000,70%,60%)</f>
        <v>700</v>
      </c>
      <c r="H2443" s="14">
        <f>Data_input!$F2443*10%</f>
        <v>100</v>
      </c>
      <c r="I2443" s="14">
        <f>Data_input!$F2443*10%</f>
        <v>100</v>
      </c>
      <c r="J2443" s="14">
        <f>SUM(Table1[[#This Row],[COGS]:[OPERATIONAL COST]])</f>
        <v>900</v>
      </c>
      <c r="K2443" s="14">
        <f>Data_input!$F2443-Data_input!$G2443-Data_input!$H2443-Data_input!$I2443</f>
        <v>100</v>
      </c>
      <c r="L2443" s="8" t="s">
        <v>2948</v>
      </c>
      <c r="M2443" s="16" t="str">
        <f>TEXT(Table1[[#This Row],[DATE]],"mmm")</f>
        <v>Sep</v>
      </c>
      <c r="N2443" s="7">
        <f t="shared" si="117"/>
        <v>2022</v>
      </c>
      <c r="O2443" s="7">
        <f>IF(COUNTIF(B$4:$B2443,B2443)=1,1,0)</f>
        <v>0</v>
      </c>
      <c r="P2443" s="8" t="s">
        <v>2919</v>
      </c>
      <c r="Q2443" s="9"/>
    </row>
    <row r="2444" spans="1:17" x14ac:dyDescent="0.25">
      <c r="A2444" s="17">
        <v>44816</v>
      </c>
      <c r="B2444" s="11" t="str">
        <f>B2443</f>
        <v>DH02040</v>
      </c>
      <c r="C2444" s="11" t="s">
        <v>2930</v>
      </c>
      <c r="D2444" s="7">
        <v>1</v>
      </c>
      <c r="E2444" s="12">
        <f t="shared" si="115"/>
        <v>4000</v>
      </c>
      <c r="F2444" s="13">
        <f t="shared" si="116"/>
        <v>4000</v>
      </c>
      <c r="G2444" s="14">
        <f>Data_input!$F2444*IF(Data_input!$E2444&lt;3000,70%,60%)</f>
        <v>2400</v>
      </c>
      <c r="H2444" s="14">
        <f>Data_input!$F2444*10%</f>
        <v>400</v>
      </c>
      <c r="I2444" s="14">
        <f>Data_input!$F2444*10%</f>
        <v>400</v>
      </c>
      <c r="J2444" s="14">
        <f>SUM(Table1[[#This Row],[COGS]:[OPERATIONAL COST]])</f>
        <v>3200</v>
      </c>
      <c r="K2444" s="14">
        <f>Data_input!$F2444-Data_input!$G2444-Data_input!$H2444-Data_input!$I2444</f>
        <v>800</v>
      </c>
      <c r="L2444" s="15" t="s">
        <v>2948</v>
      </c>
      <c r="M2444" s="16" t="str">
        <f>TEXT(Table1[[#This Row],[DATE]],"mmm")</f>
        <v>Sep</v>
      </c>
      <c r="N2444" s="7">
        <f t="shared" si="117"/>
        <v>2022</v>
      </c>
      <c r="O2444" s="7">
        <f>IF(COUNTIF(B$4:$B2444,B2444)=1,1,0)</f>
        <v>0</v>
      </c>
      <c r="P2444" s="8" t="s">
        <v>2919</v>
      </c>
      <c r="Q2444" s="9"/>
    </row>
    <row r="2445" spans="1:17" x14ac:dyDescent="0.25">
      <c r="A2445" s="17">
        <v>44817</v>
      </c>
      <c r="B2445" s="11" t="s">
        <v>2037</v>
      </c>
      <c r="C2445" s="11" t="s">
        <v>2923</v>
      </c>
      <c r="D2445" s="7">
        <v>2</v>
      </c>
      <c r="E2445" s="12">
        <f t="shared" si="115"/>
        <v>2500</v>
      </c>
      <c r="F2445" s="13">
        <f t="shared" si="116"/>
        <v>5000</v>
      </c>
      <c r="G2445" s="14">
        <f>Data_input!$F2445*IF(Data_input!$E2445&lt;3000,70%,60%)</f>
        <v>3500</v>
      </c>
      <c r="H2445" s="14">
        <f>Data_input!$F2445*10%</f>
        <v>500</v>
      </c>
      <c r="I2445" s="14">
        <f>Data_input!$F2445*10%</f>
        <v>500</v>
      </c>
      <c r="J2445" s="14">
        <f>SUM(Table1[[#This Row],[COGS]:[OPERATIONAL COST]])</f>
        <v>4500</v>
      </c>
      <c r="K2445" s="14">
        <f>Data_input!$F2445-Data_input!$G2445-Data_input!$H2445-Data_input!$I2445</f>
        <v>500</v>
      </c>
      <c r="L2445" s="8" t="s">
        <v>2947</v>
      </c>
      <c r="M2445" s="16" t="str">
        <f>TEXT(Table1[[#This Row],[DATE]],"mmm")</f>
        <v>Sep</v>
      </c>
      <c r="N2445" s="7">
        <f t="shared" si="117"/>
        <v>2022</v>
      </c>
      <c r="O2445" s="7">
        <f>IF(COUNTIF(B$4:$B2445,B2445)=1,1,0)</f>
        <v>1</v>
      </c>
      <c r="P2445" s="8" t="s">
        <v>2919</v>
      </c>
      <c r="Q2445" s="9"/>
    </row>
    <row r="2446" spans="1:17" x14ac:dyDescent="0.25">
      <c r="A2446" s="17">
        <v>44817</v>
      </c>
      <c r="B2446" s="11" t="s">
        <v>2038</v>
      </c>
      <c r="C2446" s="11" t="s">
        <v>2924</v>
      </c>
      <c r="D2446" s="7">
        <v>4</v>
      </c>
      <c r="E2446" s="12">
        <f t="shared" si="115"/>
        <v>3500</v>
      </c>
      <c r="F2446" s="13">
        <f t="shared" si="116"/>
        <v>14000</v>
      </c>
      <c r="G2446" s="14">
        <f>Data_input!$F2446*IF(Data_input!$E2446&lt;3000,70%,60%)</f>
        <v>8400</v>
      </c>
      <c r="H2446" s="14">
        <f>Data_input!$F2446*10%</f>
        <v>1400</v>
      </c>
      <c r="I2446" s="14">
        <f>Data_input!$F2446*10%</f>
        <v>1400</v>
      </c>
      <c r="J2446" s="14">
        <f>SUM(Table1[[#This Row],[COGS]:[OPERATIONAL COST]])</f>
        <v>11200</v>
      </c>
      <c r="K2446" s="14">
        <f>Data_input!$F2446-Data_input!$G2446-Data_input!$H2446-Data_input!$I2446</f>
        <v>2800</v>
      </c>
      <c r="L2446" s="15" t="s">
        <v>2945</v>
      </c>
      <c r="M2446" s="16" t="str">
        <f>TEXT(Table1[[#This Row],[DATE]],"mmm")</f>
        <v>Sep</v>
      </c>
      <c r="N2446" s="7">
        <f t="shared" si="117"/>
        <v>2022</v>
      </c>
      <c r="O2446" s="7">
        <f>IF(COUNTIF(B$4:$B2446,B2446)=1,1,0)</f>
        <v>1</v>
      </c>
      <c r="P2446" s="8" t="s">
        <v>2918</v>
      </c>
      <c r="Q2446" s="9"/>
    </row>
    <row r="2447" spans="1:17" x14ac:dyDescent="0.25">
      <c r="A2447" s="17">
        <v>44817</v>
      </c>
      <c r="B2447" s="11" t="s">
        <v>2039</v>
      </c>
      <c r="C2447" s="11" t="s">
        <v>2928</v>
      </c>
      <c r="D2447" s="7">
        <v>3</v>
      </c>
      <c r="E2447" s="12">
        <f t="shared" si="115"/>
        <v>1000</v>
      </c>
      <c r="F2447" s="13">
        <f t="shared" si="116"/>
        <v>3000</v>
      </c>
      <c r="G2447" s="14">
        <f>Data_input!$F2447*IF(Data_input!$E2447&lt;3000,70%,60%)</f>
        <v>2100</v>
      </c>
      <c r="H2447" s="14">
        <f>Data_input!$F2447*10%</f>
        <v>300</v>
      </c>
      <c r="I2447" s="14">
        <f>Data_input!$F2447*10%</f>
        <v>300</v>
      </c>
      <c r="J2447" s="14">
        <f>SUM(Table1[[#This Row],[COGS]:[OPERATIONAL COST]])</f>
        <v>2700</v>
      </c>
      <c r="K2447" s="14">
        <f>Data_input!$F2447-Data_input!$G2447-Data_input!$H2447-Data_input!$I2447</f>
        <v>300</v>
      </c>
      <c r="L2447" s="8" t="s">
        <v>2943</v>
      </c>
      <c r="M2447" s="16" t="str">
        <f>TEXT(Table1[[#This Row],[DATE]],"mmm")</f>
        <v>Sep</v>
      </c>
      <c r="N2447" s="7">
        <f t="shared" si="117"/>
        <v>2022</v>
      </c>
      <c r="O2447" s="7">
        <f>IF(COUNTIF(B$4:$B2447,B2447)=1,1,0)</f>
        <v>1</v>
      </c>
      <c r="P2447" s="8" t="s">
        <v>2919</v>
      </c>
      <c r="Q2447" s="9"/>
    </row>
    <row r="2448" spans="1:17" x14ac:dyDescent="0.25">
      <c r="A2448" s="17">
        <v>44817</v>
      </c>
      <c r="B2448" s="11" t="s">
        <v>2040</v>
      </c>
      <c r="C2448" s="11" t="s">
        <v>2926</v>
      </c>
      <c r="D2448" s="7">
        <v>1</v>
      </c>
      <c r="E2448" s="12">
        <f t="shared" si="115"/>
        <v>450</v>
      </c>
      <c r="F2448" s="13">
        <f t="shared" si="116"/>
        <v>450</v>
      </c>
      <c r="G2448" s="14">
        <f>Data_input!$F2448*IF(Data_input!$E2448&lt;3000,70%,60%)</f>
        <v>315</v>
      </c>
      <c r="H2448" s="14">
        <f>Data_input!$F2448*10%</f>
        <v>45</v>
      </c>
      <c r="I2448" s="14">
        <f>Data_input!$F2448*10%</f>
        <v>45</v>
      </c>
      <c r="J2448" s="14">
        <f>SUM(Table1[[#This Row],[COGS]:[OPERATIONAL COST]])</f>
        <v>405</v>
      </c>
      <c r="K2448" s="14">
        <f>Data_input!$F2448-Data_input!$G2448-Data_input!$H2448-Data_input!$I2448</f>
        <v>45</v>
      </c>
      <c r="L2448" s="15" t="s">
        <v>2948</v>
      </c>
      <c r="M2448" s="16" t="str">
        <f>TEXT(Table1[[#This Row],[DATE]],"mmm")</f>
        <v>Sep</v>
      </c>
      <c r="N2448" s="7">
        <f t="shared" si="117"/>
        <v>2022</v>
      </c>
      <c r="O2448" s="7">
        <f>IF(COUNTIF(B$4:$B2448,B2448)=1,1,0)</f>
        <v>1</v>
      </c>
      <c r="P2448" s="8" t="s">
        <v>2919</v>
      </c>
      <c r="Q2448" s="9"/>
    </row>
    <row r="2449" spans="1:17" x14ac:dyDescent="0.25">
      <c r="A2449" s="17">
        <v>44817</v>
      </c>
      <c r="B2449" s="11" t="s">
        <v>2041</v>
      </c>
      <c r="C2449" s="11" t="s">
        <v>2927</v>
      </c>
      <c r="D2449" s="7">
        <v>2</v>
      </c>
      <c r="E2449" s="12">
        <f t="shared" si="115"/>
        <v>500</v>
      </c>
      <c r="F2449" s="13">
        <f t="shared" si="116"/>
        <v>1000</v>
      </c>
      <c r="G2449" s="14">
        <f>Data_input!$F2449*IF(Data_input!$E2449&lt;3000,70%,60%)</f>
        <v>700</v>
      </c>
      <c r="H2449" s="14">
        <f>Data_input!$F2449*10%</f>
        <v>100</v>
      </c>
      <c r="I2449" s="14">
        <f>Data_input!$F2449*10%</f>
        <v>100</v>
      </c>
      <c r="J2449" s="14">
        <f>SUM(Table1[[#This Row],[COGS]:[OPERATIONAL COST]])</f>
        <v>900</v>
      </c>
      <c r="K2449" s="14">
        <f>Data_input!$F2449-Data_input!$G2449-Data_input!$H2449-Data_input!$I2449</f>
        <v>100</v>
      </c>
      <c r="L2449" s="8" t="s">
        <v>2944</v>
      </c>
      <c r="M2449" s="16" t="str">
        <f>TEXT(Table1[[#This Row],[DATE]],"mmm")</f>
        <v>Sep</v>
      </c>
      <c r="N2449" s="7">
        <f t="shared" si="117"/>
        <v>2022</v>
      </c>
      <c r="O2449" s="7">
        <f>IF(COUNTIF(B$4:$B2449,B2449)=1,1,0)</f>
        <v>1</v>
      </c>
      <c r="P2449" s="8" t="s">
        <v>2919</v>
      </c>
      <c r="Q2449" s="9"/>
    </row>
    <row r="2450" spans="1:17" x14ac:dyDescent="0.25">
      <c r="A2450" s="17">
        <v>44817</v>
      </c>
      <c r="B2450" s="11" t="s">
        <v>2042</v>
      </c>
      <c r="C2450" s="11" t="s">
        <v>2927</v>
      </c>
      <c r="D2450" s="7">
        <v>4</v>
      </c>
      <c r="E2450" s="12">
        <f t="shared" si="115"/>
        <v>500</v>
      </c>
      <c r="F2450" s="13">
        <f t="shared" si="116"/>
        <v>2000</v>
      </c>
      <c r="G2450" s="14">
        <f>Data_input!$F2450*IF(Data_input!$E2450&lt;3000,70%,60%)</f>
        <v>1400</v>
      </c>
      <c r="H2450" s="14">
        <f>Data_input!$F2450*10%</f>
        <v>200</v>
      </c>
      <c r="I2450" s="14">
        <f>Data_input!$F2450*10%</f>
        <v>200</v>
      </c>
      <c r="J2450" s="14">
        <f>SUM(Table1[[#This Row],[COGS]:[OPERATIONAL COST]])</f>
        <v>1800</v>
      </c>
      <c r="K2450" s="14">
        <f>Data_input!$F2450-Data_input!$G2450-Data_input!$H2450-Data_input!$I2450</f>
        <v>200</v>
      </c>
      <c r="L2450" s="15" t="s">
        <v>2946</v>
      </c>
      <c r="M2450" s="16" t="str">
        <f>TEXT(Table1[[#This Row],[DATE]],"mmm")</f>
        <v>Sep</v>
      </c>
      <c r="N2450" s="7">
        <f t="shared" si="117"/>
        <v>2022</v>
      </c>
      <c r="O2450" s="7">
        <f>IF(COUNTIF(B$4:$B2450,B2450)=1,1,0)</f>
        <v>1</v>
      </c>
      <c r="P2450" s="8" t="s">
        <v>2919</v>
      </c>
      <c r="Q2450" s="9"/>
    </row>
    <row r="2451" spans="1:17" x14ac:dyDescent="0.25">
      <c r="A2451" s="17">
        <v>44817</v>
      </c>
      <c r="B2451" s="11" t="s">
        <v>2043</v>
      </c>
      <c r="C2451" s="11" t="s">
        <v>2920</v>
      </c>
      <c r="D2451" s="7">
        <v>5</v>
      </c>
      <c r="E2451" s="12">
        <f t="shared" si="115"/>
        <v>1000</v>
      </c>
      <c r="F2451" s="13">
        <f t="shared" si="116"/>
        <v>5000</v>
      </c>
      <c r="G2451" s="14">
        <f>Data_input!$F2451*IF(Data_input!$E2451&lt;3000,70%,60%)</f>
        <v>3500</v>
      </c>
      <c r="H2451" s="14">
        <f>Data_input!$F2451*10%</f>
        <v>500</v>
      </c>
      <c r="I2451" s="14">
        <f>Data_input!$F2451*10%</f>
        <v>500</v>
      </c>
      <c r="J2451" s="14">
        <f>SUM(Table1[[#This Row],[COGS]:[OPERATIONAL COST]])</f>
        <v>4500</v>
      </c>
      <c r="K2451" s="14">
        <f>Data_input!$F2451-Data_input!$G2451-Data_input!$H2451-Data_input!$I2451</f>
        <v>500</v>
      </c>
      <c r="L2451" s="8" t="s">
        <v>2947</v>
      </c>
      <c r="M2451" s="16" t="str">
        <f>TEXT(Table1[[#This Row],[DATE]],"mmm")</f>
        <v>Sep</v>
      </c>
      <c r="N2451" s="7">
        <f t="shared" si="117"/>
        <v>2022</v>
      </c>
      <c r="O2451" s="7">
        <f>IF(COUNTIF(B$4:$B2451,B2451)=1,1,0)</f>
        <v>1</v>
      </c>
      <c r="P2451" s="8" t="s">
        <v>2919</v>
      </c>
      <c r="Q2451" s="9"/>
    </row>
    <row r="2452" spans="1:17" x14ac:dyDescent="0.25">
      <c r="A2452" s="17">
        <v>44817</v>
      </c>
      <c r="B2452" s="11" t="s">
        <v>2044</v>
      </c>
      <c r="C2452" s="11" t="s">
        <v>2924</v>
      </c>
      <c r="D2452" s="7">
        <v>8</v>
      </c>
      <c r="E2452" s="12">
        <f t="shared" si="115"/>
        <v>3500</v>
      </c>
      <c r="F2452" s="13">
        <f t="shared" si="116"/>
        <v>28000</v>
      </c>
      <c r="G2452" s="14">
        <f>Data_input!$F2452*IF(Data_input!$E2452&lt;3000,70%,60%)</f>
        <v>16800</v>
      </c>
      <c r="H2452" s="14">
        <f>Data_input!$F2452*10%</f>
        <v>2800</v>
      </c>
      <c r="I2452" s="14">
        <f>Data_input!$F2452*10%</f>
        <v>2800</v>
      </c>
      <c r="J2452" s="14">
        <f>SUM(Table1[[#This Row],[COGS]:[OPERATIONAL COST]])</f>
        <v>22400</v>
      </c>
      <c r="K2452" s="14">
        <f>Data_input!$F2452-Data_input!$G2452-Data_input!$H2452-Data_input!$I2452</f>
        <v>5600</v>
      </c>
      <c r="L2452" s="15" t="s">
        <v>2948</v>
      </c>
      <c r="M2452" s="16" t="str">
        <f>TEXT(Table1[[#This Row],[DATE]],"mmm")</f>
        <v>Sep</v>
      </c>
      <c r="N2452" s="7">
        <f t="shared" si="117"/>
        <v>2022</v>
      </c>
      <c r="O2452" s="7">
        <f>IF(COUNTIF(B$4:$B2452,B2452)=1,1,0)</f>
        <v>1</v>
      </c>
      <c r="P2452" s="8" t="s">
        <v>2919</v>
      </c>
      <c r="Q2452" s="9"/>
    </row>
    <row r="2453" spans="1:17" x14ac:dyDescent="0.25">
      <c r="A2453" s="17">
        <v>44818</v>
      </c>
      <c r="B2453" s="11" t="s">
        <v>2045</v>
      </c>
      <c r="C2453" s="11" t="s">
        <v>2923</v>
      </c>
      <c r="D2453" s="7">
        <v>2</v>
      </c>
      <c r="E2453" s="12">
        <f t="shared" si="115"/>
        <v>2500</v>
      </c>
      <c r="F2453" s="13">
        <f t="shared" si="116"/>
        <v>5000</v>
      </c>
      <c r="G2453" s="14">
        <f>Data_input!$F2453*IF(Data_input!$E2453&lt;3000,70%,60%)</f>
        <v>3500</v>
      </c>
      <c r="H2453" s="14">
        <f>Data_input!$F2453*10%</f>
        <v>500</v>
      </c>
      <c r="I2453" s="14">
        <f>Data_input!$F2453*10%</f>
        <v>500</v>
      </c>
      <c r="J2453" s="14">
        <f>SUM(Table1[[#This Row],[COGS]:[OPERATIONAL COST]])</f>
        <v>4500</v>
      </c>
      <c r="K2453" s="14">
        <f>Data_input!$F2453-Data_input!$G2453-Data_input!$H2453-Data_input!$I2453</f>
        <v>500</v>
      </c>
      <c r="L2453" s="8" t="s">
        <v>2944</v>
      </c>
      <c r="M2453" s="16" t="str">
        <f>TEXT(Table1[[#This Row],[DATE]],"mmm")</f>
        <v>Sep</v>
      </c>
      <c r="N2453" s="7">
        <f t="shared" si="117"/>
        <v>2022</v>
      </c>
      <c r="O2453" s="7">
        <f>IF(COUNTIF(B$4:$B2453,B2453)=1,1,0)</f>
        <v>1</v>
      </c>
      <c r="P2453" s="8" t="s">
        <v>2919</v>
      </c>
      <c r="Q2453" s="9"/>
    </row>
    <row r="2454" spans="1:17" x14ac:dyDescent="0.25">
      <c r="A2454" s="17">
        <v>44818</v>
      </c>
      <c r="B2454" s="11" t="s">
        <v>2046</v>
      </c>
      <c r="C2454" s="11" t="s">
        <v>2929</v>
      </c>
      <c r="D2454" s="7">
        <v>1</v>
      </c>
      <c r="E2454" s="12">
        <f t="shared" si="115"/>
        <v>3200</v>
      </c>
      <c r="F2454" s="13">
        <f t="shared" si="116"/>
        <v>3200</v>
      </c>
      <c r="G2454" s="14">
        <f>Data_input!$F2454*IF(Data_input!$E2454&lt;3000,70%,60%)</f>
        <v>1920</v>
      </c>
      <c r="H2454" s="14">
        <f>Data_input!$F2454*10%</f>
        <v>320</v>
      </c>
      <c r="I2454" s="14">
        <f>Data_input!$F2454*10%</f>
        <v>320</v>
      </c>
      <c r="J2454" s="14">
        <f>SUM(Table1[[#This Row],[COGS]:[OPERATIONAL COST]])</f>
        <v>2560</v>
      </c>
      <c r="K2454" s="14">
        <f>Data_input!$F2454-Data_input!$G2454-Data_input!$H2454-Data_input!$I2454</f>
        <v>640</v>
      </c>
      <c r="L2454" s="15" t="s">
        <v>2946</v>
      </c>
      <c r="M2454" s="16" t="str">
        <f>TEXT(Table1[[#This Row],[DATE]],"mmm")</f>
        <v>Sep</v>
      </c>
      <c r="N2454" s="7">
        <f t="shared" si="117"/>
        <v>2022</v>
      </c>
      <c r="O2454" s="7">
        <f>IF(COUNTIF(B$4:$B2454,B2454)=1,1,0)</f>
        <v>1</v>
      </c>
      <c r="P2454" s="8" t="s">
        <v>2918</v>
      </c>
      <c r="Q2454" s="9"/>
    </row>
    <row r="2455" spans="1:17" x14ac:dyDescent="0.25">
      <c r="A2455" s="17">
        <v>44818</v>
      </c>
      <c r="B2455" s="11" t="s">
        <v>2047</v>
      </c>
      <c r="C2455" s="11" t="s">
        <v>2929</v>
      </c>
      <c r="D2455" s="7">
        <v>7</v>
      </c>
      <c r="E2455" s="12">
        <f t="shared" si="115"/>
        <v>3200</v>
      </c>
      <c r="F2455" s="13">
        <f t="shared" si="116"/>
        <v>22400</v>
      </c>
      <c r="G2455" s="14">
        <f>Data_input!$F2455*IF(Data_input!$E2455&lt;3000,70%,60%)</f>
        <v>13440</v>
      </c>
      <c r="H2455" s="14">
        <f>Data_input!$F2455*10%</f>
        <v>2240</v>
      </c>
      <c r="I2455" s="14">
        <f>Data_input!$F2455*10%</f>
        <v>2240</v>
      </c>
      <c r="J2455" s="14">
        <f>SUM(Table1[[#This Row],[COGS]:[OPERATIONAL COST]])</f>
        <v>17920</v>
      </c>
      <c r="K2455" s="14">
        <f>Data_input!$F2455-Data_input!$G2455-Data_input!$H2455-Data_input!$I2455</f>
        <v>4480</v>
      </c>
      <c r="L2455" s="8" t="s">
        <v>2947</v>
      </c>
      <c r="M2455" s="16" t="str">
        <f>TEXT(Table1[[#This Row],[DATE]],"mmm")</f>
        <v>Sep</v>
      </c>
      <c r="N2455" s="7">
        <f t="shared" si="117"/>
        <v>2022</v>
      </c>
      <c r="O2455" s="7">
        <f>IF(COUNTIF(B$4:$B2455,B2455)=1,1,0)</f>
        <v>1</v>
      </c>
      <c r="P2455" s="8" t="s">
        <v>2919</v>
      </c>
      <c r="Q2455" s="9"/>
    </row>
    <row r="2456" spans="1:17" x14ac:dyDescent="0.25">
      <c r="A2456" s="17">
        <v>44818</v>
      </c>
      <c r="B2456" s="11" t="s">
        <v>2048</v>
      </c>
      <c r="C2456" s="11" t="s">
        <v>2924</v>
      </c>
      <c r="D2456" s="7">
        <v>8</v>
      </c>
      <c r="E2456" s="12">
        <f t="shared" si="115"/>
        <v>3500</v>
      </c>
      <c r="F2456" s="13">
        <f t="shared" si="116"/>
        <v>28000</v>
      </c>
      <c r="G2456" s="14">
        <f>Data_input!$F2456*IF(Data_input!$E2456&lt;3000,70%,60%)</f>
        <v>16800</v>
      </c>
      <c r="H2456" s="14">
        <f>Data_input!$F2456*10%</f>
        <v>2800</v>
      </c>
      <c r="I2456" s="14">
        <f>Data_input!$F2456*10%</f>
        <v>2800</v>
      </c>
      <c r="J2456" s="14">
        <f>SUM(Table1[[#This Row],[COGS]:[OPERATIONAL COST]])</f>
        <v>22400</v>
      </c>
      <c r="K2456" s="14">
        <f>Data_input!$F2456-Data_input!$G2456-Data_input!$H2456-Data_input!$I2456</f>
        <v>5600</v>
      </c>
      <c r="L2456" s="15" t="s">
        <v>2945</v>
      </c>
      <c r="M2456" s="16" t="str">
        <f>TEXT(Table1[[#This Row],[DATE]],"mmm")</f>
        <v>Sep</v>
      </c>
      <c r="N2456" s="7">
        <f t="shared" si="117"/>
        <v>2022</v>
      </c>
      <c r="O2456" s="7">
        <f>IF(COUNTIF(B$4:$B2456,B2456)=1,1,0)</f>
        <v>1</v>
      </c>
      <c r="P2456" s="8" t="s">
        <v>2919</v>
      </c>
      <c r="Q2456" s="9"/>
    </row>
    <row r="2457" spans="1:17" x14ac:dyDescent="0.25">
      <c r="A2457" s="17">
        <v>44818</v>
      </c>
      <c r="B2457" s="11" t="s">
        <v>2049</v>
      </c>
      <c r="C2457" s="11" t="s">
        <v>2927</v>
      </c>
      <c r="D2457" s="7">
        <v>10</v>
      </c>
      <c r="E2457" s="12">
        <f t="shared" si="115"/>
        <v>500</v>
      </c>
      <c r="F2457" s="13">
        <f t="shared" si="116"/>
        <v>5000</v>
      </c>
      <c r="G2457" s="14">
        <f>Data_input!$F2457*IF(Data_input!$E2457&lt;3000,70%,60%)</f>
        <v>3500</v>
      </c>
      <c r="H2457" s="14">
        <f>Data_input!$F2457*10%</f>
        <v>500</v>
      </c>
      <c r="I2457" s="14">
        <f>Data_input!$F2457*10%</f>
        <v>500</v>
      </c>
      <c r="J2457" s="14">
        <f>SUM(Table1[[#This Row],[COGS]:[OPERATIONAL COST]])</f>
        <v>4500</v>
      </c>
      <c r="K2457" s="14">
        <f>Data_input!$F2457-Data_input!$G2457-Data_input!$H2457-Data_input!$I2457</f>
        <v>500</v>
      </c>
      <c r="L2457" s="8" t="s">
        <v>2943</v>
      </c>
      <c r="M2457" s="16" t="str">
        <f>TEXT(Table1[[#This Row],[DATE]],"mmm")</f>
        <v>Sep</v>
      </c>
      <c r="N2457" s="7">
        <f t="shared" si="117"/>
        <v>2022</v>
      </c>
      <c r="O2457" s="7">
        <f>IF(COUNTIF(B$4:$B2457,B2457)=1,1,0)</f>
        <v>1</v>
      </c>
      <c r="P2457" s="8" t="s">
        <v>2919</v>
      </c>
      <c r="Q2457" s="9"/>
    </row>
    <row r="2458" spans="1:17" x14ac:dyDescent="0.25">
      <c r="A2458" s="17">
        <v>44818</v>
      </c>
      <c r="B2458" s="11" t="s">
        <v>2050</v>
      </c>
      <c r="C2458" s="11" t="s">
        <v>2923</v>
      </c>
      <c r="D2458" s="7">
        <v>2</v>
      </c>
      <c r="E2458" s="12">
        <f t="shared" si="115"/>
        <v>2500</v>
      </c>
      <c r="F2458" s="13">
        <f t="shared" si="116"/>
        <v>5000</v>
      </c>
      <c r="G2458" s="14">
        <f>Data_input!$F2458*IF(Data_input!$E2458&lt;3000,70%,60%)</f>
        <v>3500</v>
      </c>
      <c r="H2458" s="14">
        <f>Data_input!$F2458*10%</f>
        <v>500</v>
      </c>
      <c r="I2458" s="14">
        <f>Data_input!$F2458*10%</f>
        <v>500</v>
      </c>
      <c r="J2458" s="14">
        <f>SUM(Table1[[#This Row],[COGS]:[OPERATIONAL COST]])</f>
        <v>4500</v>
      </c>
      <c r="K2458" s="14">
        <f>Data_input!$F2458-Data_input!$G2458-Data_input!$H2458-Data_input!$I2458</f>
        <v>500</v>
      </c>
      <c r="L2458" s="15" t="s">
        <v>2948</v>
      </c>
      <c r="M2458" s="16" t="str">
        <f>TEXT(Table1[[#This Row],[DATE]],"mmm")</f>
        <v>Sep</v>
      </c>
      <c r="N2458" s="7">
        <f t="shared" si="117"/>
        <v>2022</v>
      </c>
      <c r="O2458" s="7">
        <f>IF(COUNTIF(B$4:$B2458,B2458)=1,1,0)</f>
        <v>1</v>
      </c>
      <c r="P2458" s="8" t="s">
        <v>2919</v>
      </c>
      <c r="Q2458" s="9"/>
    </row>
    <row r="2459" spans="1:17" x14ac:dyDescent="0.25">
      <c r="A2459" s="17">
        <v>44818</v>
      </c>
      <c r="B2459" s="11" t="s">
        <v>2051</v>
      </c>
      <c r="C2459" s="11" t="s">
        <v>2925</v>
      </c>
      <c r="D2459" s="7">
        <v>4</v>
      </c>
      <c r="E2459" s="12">
        <f t="shared" si="115"/>
        <v>1200</v>
      </c>
      <c r="F2459" s="13">
        <f t="shared" si="116"/>
        <v>4800</v>
      </c>
      <c r="G2459" s="14">
        <f>Data_input!$F2459*IF(Data_input!$E2459&lt;3000,70%,60%)</f>
        <v>3360</v>
      </c>
      <c r="H2459" s="14">
        <f>Data_input!$F2459*10%</f>
        <v>480</v>
      </c>
      <c r="I2459" s="14">
        <f>Data_input!$F2459*10%</f>
        <v>480</v>
      </c>
      <c r="J2459" s="14">
        <f>SUM(Table1[[#This Row],[COGS]:[OPERATIONAL COST]])</f>
        <v>4320</v>
      </c>
      <c r="K2459" s="14">
        <f>Data_input!$F2459-Data_input!$G2459-Data_input!$H2459-Data_input!$I2459</f>
        <v>480</v>
      </c>
      <c r="L2459" s="8" t="s">
        <v>2944</v>
      </c>
      <c r="M2459" s="16" t="str">
        <f>TEXT(Table1[[#This Row],[DATE]],"mmm")</f>
        <v>Sep</v>
      </c>
      <c r="N2459" s="7">
        <f t="shared" si="117"/>
        <v>2022</v>
      </c>
      <c r="O2459" s="7">
        <f>IF(COUNTIF(B$4:$B2459,B2459)=1,1,0)</f>
        <v>1</v>
      </c>
      <c r="P2459" s="8" t="s">
        <v>2919</v>
      </c>
      <c r="Q2459" s="9"/>
    </row>
    <row r="2460" spans="1:17" x14ac:dyDescent="0.25">
      <c r="A2460" s="17">
        <v>44818</v>
      </c>
      <c r="B2460" s="11" t="s">
        <v>2052</v>
      </c>
      <c r="C2460" s="11" t="s">
        <v>2926</v>
      </c>
      <c r="D2460" s="7">
        <v>6</v>
      </c>
      <c r="E2460" s="12">
        <f t="shared" si="115"/>
        <v>450</v>
      </c>
      <c r="F2460" s="13">
        <f t="shared" si="116"/>
        <v>2700</v>
      </c>
      <c r="G2460" s="14">
        <f>Data_input!$F2460*IF(Data_input!$E2460&lt;3000,70%,60%)</f>
        <v>1889.9999999999998</v>
      </c>
      <c r="H2460" s="14">
        <f>Data_input!$F2460*10%</f>
        <v>270</v>
      </c>
      <c r="I2460" s="14">
        <f>Data_input!$F2460*10%</f>
        <v>270</v>
      </c>
      <c r="J2460" s="14">
        <f>SUM(Table1[[#This Row],[COGS]:[OPERATIONAL COST]])</f>
        <v>2430</v>
      </c>
      <c r="K2460" s="14">
        <f>Data_input!$F2460-Data_input!$G2460-Data_input!$H2460-Data_input!$I2460</f>
        <v>270.00000000000023</v>
      </c>
      <c r="L2460" s="15" t="s">
        <v>2945</v>
      </c>
      <c r="M2460" s="16" t="str">
        <f>TEXT(Table1[[#This Row],[DATE]],"mmm")</f>
        <v>Sep</v>
      </c>
      <c r="N2460" s="7">
        <f t="shared" si="117"/>
        <v>2022</v>
      </c>
      <c r="O2460" s="7">
        <f>IF(COUNTIF(B$4:$B2460,B2460)=1,1,0)</f>
        <v>1</v>
      </c>
      <c r="P2460" s="8" t="s">
        <v>2919</v>
      </c>
      <c r="Q2460" s="9"/>
    </row>
    <row r="2461" spans="1:17" x14ac:dyDescent="0.25">
      <c r="A2461" s="17">
        <v>44818</v>
      </c>
      <c r="B2461" s="11" t="str">
        <f>B2460</f>
        <v>DH02056</v>
      </c>
      <c r="C2461" s="11" t="s">
        <v>2930</v>
      </c>
      <c r="D2461" s="7">
        <v>1</v>
      </c>
      <c r="E2461" s="12">
        <f t="shared" si="115"/>
        <v>4000</v>
      </c>
      <c r="F2461" s="13">
        <f t="shared" si="116"/>
        <v>4000</v>
      </c>
      <c r="G2461" s="14">
        <f>Data_input!$F2461*IF(Data_input!$E2461&lt;3000,70%,60%)</f>
        <v>2400</v>
      </c>
      <c r="H2461" s="14">
        <f>Data_input!$F2461*10%</f>
        <v>400</v>
      </c>
      <c r="I2461" s="14">
        <f>Data_input!$F2461*10%</f>
        <v>400</v>
      </c>
      <c r="J2461" s="14">
        <f>SUM(Table1[[#This Row],[COGS]:[OPERATIONAL COST]])</f>
        <v>3200</v>
      </c>
      <c r="K2461" s="14">
        <f>Data_input!$F2461-Data_input!$G2461-Data_input!$H2461-Data_input!$I2461</f>
        <v>800</v>
      </c>
      <c r="L2461" s="8" t="s">
        <v>2945</v>
      </c>
      <c r="M2461" s="16" t="str">
        <f>TEXT(Table1[[#This Row],[DATE]],"mmm")</f>
        <v>Sep</v>
      </c>
      <c r="N2461" s="7">
        <f t="shared" si="117"/>
        <v>2022</v>
      </c>
      <c r="O2461" s="7">
        <f>IF(COUNTIF(B$4:$B2461,B2461)=1,1,0)</f>
        <v>0</v>
      </c>
      <c r="P2461" s="8" t="s">
        <v>2919</v>
      </c>
      <c r="Q2461" s="9"/>
    </row>
    <row r="2462" spans="1:17" x14ac:dyDescent="0.25">
      <c r="A2462" s="17">
        <v>44818</v>
      </c>
      <c r="B2462" s="11" t="str">
        <f>B2461</f>
        <v>DH02056</v>
      </c>
      <c r="C2462" s="11" t="s">
        <v>2920</v>
      </c>
      <c r="D2462" s="7">
        <v>4</v>
      </c>
      <c r="E2462" s="12">
        <f t="shared" si="115"/>
        <v>1000</v>
      </c>
      <c r="F2462" s="13">
        <f t="shared" si="116"/>
        <v>4000</v>
      </c>
      <c r="G2462" s="14">
        <f>Data_input!$F2462*IF(Data_input!$E2462&lt;3000,70%,60%)</f>
        <v>2800</v>
      </c>
      <c r="H2462" s="14">
        <f>Data_input!$F2462*10%</f>
        <v>400</v>
      </c>
      <c r="I2462" s="14">
        <f>Data_input!$F2462*10%</f>
        <v>400</v>
      </c>
      <c r="J2462" s="14">
        <f>SUM(Table1[[#This Row],[COGS]:[OPERATIONAL COST]])</f>
        <v>3600</v>
      </c>
      <c r="K2462" s="14">
        <f>Data_input!$F2462-Data_input!$G2462-Data_input!$H2462-Data_input!$I2462</f>
        <v>400</v>
      </c>
      <c r="L2462" s="15" t="s">
        <v>2945</v>
      </c>
      <c r="M2462" s="16" t="str">
        <f>TEXT(Table1[[#This Row],[DATE]],"mmm")</f>
        <v>Sep</v>
      </c>
      <c r="N2462" s="7">
        <f t="shared" si="117"/>
        <v>2022</v>
      </c>
      <c r="O2462" s="7">
        <f>IF(COUNTIF(B$4:$B2462,B2462)=1,1,0)</f>
        <v>0</v>
      </c>
      <c r="P2462" s="8" t="s">
        <v>2919</v>
      </c>
      <c r="Q2462" s="9"/>
    </row>
    <row r="2463" spans="1:17" x14ac:dyDescent="0.25">
      <c r="A2463" s="17">
        <v>44819</v>
      </c>
      <c r="B2463" s="11" t="s">
        <v>2053</v>
      </c>
      <c r="C2463" s="11" t="s">
        <v>2924</v>
      </c>
      <c r="D2463" s="7">
        <v>1</v>
      </c>
      <c r="E2463" s="12">
        <f t="shared" si="115"/>
        <v>3500</v>
      </c>
      <c r="F2463" s="13">
        <f t="shared" si="116"/>
        <v>3500</v>
      </c>
      <c r="G2463" s="14">
        <f>Data_input!$F2463*IF(Data_input!$E2463&lt;3000,70%,60%)</f>
        <v>2100</v>
      </c>
      <c r="H2463" s="14">
        <f>Data_input!$F2463*10%</f>
        <v>350</v>
      </c>
      <c r="I2463" s="14">
        <f>Data_input!$F2463*10%</f>
        <v>350</v>
      </c>
      <c r="J2463" s="14">
        <f>SUM(Table1[[#This Row],[COGS]:[OPERATIONAL COST]])</f>
        <v>2800</v>
      </c>
      <c r="K2463" s="14">
        <f>Data_input!$F2463-Data_input!$G2463-Data_input!$H2463-Data_input!$I2463</f>
        <v>700</v>
      </c>
      <c r="L2463" s="8" t="s">
        <v>2944</v>
      </c>
      <c r="M2463" s="16" t="str">
        <f>TEXT(Table1[[#This Row],[DATE]],"mmm")</f>
        <v>Sep</v>
      </c>
      <c r="N2463" s="7">
        <f t="shared" si="117"/>
        <v>2022</v>
      </c>
      <c r="O2463" s="7">
        <f>IF(COUNTIF(B$4:$B2463,B2463)=1,1,0)</f>
        <v>1</v>
      </c>
      <c r="P2463" s="8" t="s">
        <v>2918</v>
      </c>
      <c r="Q2463" s="9"/>
    </row>
    <row r="2464" spans="1:17" x14ac:dyDescent="0.25">
      <c r="A2464" s="17">
        <v>44819</v>
      </c>
      <c r="B2464" s="11" t="s">
        <v>2054</v>
      </c>
      <c r="C2464" s="11" t="s">
        <v>2923</v>
      </c>
      <c r="D2464" s="7">
        <v>2</v>
      </c>
      <c r="E2464" s="12">
        <f t="shared" si="115"/>
        <v>2500</v>
      </c>
      <c r="F2464" s="13">
        <f t="shared" si="116"/>
        <v>5000</v>
      </c>
      <c r="G2464" s="14">
        <f>Data_input!$F2464*IF(Data_input!$E2464&lt;3000,70%,60%)</f>
        <v>3500</v>
      </c>
      <c r="H2464" s="14">
        <f>Data_input!$F2464*10%</f>
        <v>500</v>
      </c>
      <c r="I2464" s="14">
        <f>Data_input!$F2464*10%</f>
        <v>500</v>
      </c>
      <c r="J2464" s="14">
        <f>SUM(Table1[[#This Row],[COGS]:[OPERATIONAL COST]])</f>
        <v>4500</v>
      </c>
      <c r="K2464" s="14">
        <f>Data_input!$F2464-Data_input!$G2464-Data_input!$H2464-Data_input!$I2464</f>
        <v>500</v>
      </c>
      <c r="L2464" s="15" t="s">
        <v>2948</v>
      </c>
      <c r="M2464" s="16" t="str">
        <f>TEXT(Table1[[#This Row],[DATE]],"mmm")</f>
        <v>Sep</v>
      </c>
      <c r="N2464" s="7">
        <f t="shared" si="117"/>
        <v>2022</v>
      </c>
      <c r="O2464" s="7">
        <f>IF(COUNTIF(B$4:$B2464,B2464)=1,1,0)</f>
        <v>1</v>
      </c>
      <c r="P2464" s="8" t="s">
        <v>2919</v>
      </c>
      <c r="Q2464" s="9"/>
    </row>
    <row r="2465" spans="1:17" x14ac:dyDescent="0.25">
      <c r="A2465" s="17">
        <v>44819</v>
      </c>
      <c r="B2465" s="11" t="s">
        <v>2055</v>
      </c>
      <c r="C2465" s="11" t="s">
        <v>2923</v>
      </c>
      <c r="D2465" s="7">
        <v>1</v>
      </c>
      <c r="E2465" s="12">
        <f t="shared" si="115"/>
        <v>2500</v>
      </c>
      <c r="F2465" s="13">
        <f t="shared" si="116"/>
        <v>2500</v>
      </c>
      <c r="G2465" s="14">
        <f>Data_input!$F2465*IF(Data_input!$E2465&lt;3000,70%,60%)</f>
        <v>1750</v>
      </c>
      <c r="H2465" s="14">
        <f>Data_input!$F2465*10%</f>
        <v>250</v>
      </c>
      <c r="I2465" s="14">
        <f>Data_input!$F2465*10%</f>
        <v>250</v>
      </c>
      <c r="J2465" s="14">
        <f>SUM(Table1[[#This Row],[COGS]:[OPERATIONAL COST]])</f>
        <v>2250</v>
      </c>
      <c r="K2465" s="14">
        <f>Data_input!$F2465-Data_input!$G2465-Data_input!$H2465-Data_input!$I2465</f>
        <v>250</v>
      </c>
      <c r="L2465" s="8" t="s">
        <v>2944</v>
      </c>
      <c r="M2465" s="16" t="str">
        <f>TEXT(Table1[[#This Row],[DATE]],"mmm")</f>
        <v>Sep</v>
      </c>
      <c r="N2465" s="7">
        <f t="shared" si="117"/>
        <v>2022</v>
      </c>
      <c r="O2465" s="7">
        <f>IF(COUNTIF(B$4:$B2465,B2465)=1,1,0)</f>
        <v>1</v>
      </c>
      <c r="P2465" s="8" t="s">
        <v>2919</v>
      </c>
      <c r="Q2465" s="9"/>
    </row>
    <row r="2466" spans="1:17" x14ac:dyDescent="0.25">
      <c r="A2466" s="17">
        <v>44819</v>
      </c>
      <c r="B2466" s="11" t="s">
        <v>2056</v>
      </c>
      <c r="C2466" s="11" t="s">
        <v>2920</v>
      </c>
      <c r="D2466" s="7">
        <v>2</v>
      </c>
      <c r="E2466" s="12">
        <f t="shared" si="115"/>
        <v>1000</v>
      </c>
      <c r="F2466" s="13">
        <f t="shared" si="116"/>
        <v>2000</v>
      </c>
      <c r="G2466" s="14">
        <f>Data_input!$F2466*IF(Data_input!$E2466&lt;3000,70%,60%)</f>
        <v>1400</v>
      </c>
      <c r="H2466" s="14">
        <f>Data_input!$F2466*10%</f>
        <v>200</v>
      </c>
      <c r="I2466" s="14">
        <f>Data_input!$F2466*10%</f>
        <v>200</v>
      </c>
      <c r="J2466" s="14">
        <f>SUM(Table1[[#This Row],[COGS]:[OPERATIONAL COST]])</f>
        <v>1800</v>
      </c>
      <c r="K2466" s="14">
        <f>Data_input!$F2466-Data_input!$G2466-Data_input!$H2466-Data_input!$I2466</f>
        <v>200</v>
      </c>
      <c r="L2466" s="15" t="s">
        <v>2946</v>
      </c>
      <c r="M2466" s="16" t="str">
        <f>TEXT(Table1[[#This Row],[DATE]],"mmm")</f>
        <v>Sep</v>
      </c>
      <c r="N2466" s="7">
        <f t="shared" si="117"/>
        <v>2022</v>
      </c>
      <c r="O2466" s="7">
        <f>IF(COUNTIF(B$4:$B2466,B2466)=1,1,0)</f>
        <v>1</v>
      </c>
      <c r="P2466" s="8" t="s">
        <v>2919</v>
      </c>
      <c r="Q2466" s="9"/>
    </row>
    <row r="2467" spans="1:17" x14ac:dyDescent="0.25">
      <c r="A2467" s="17">
        <v>44819</v>
      </c>
      <c r="B2467" s="11" t="s">
        <v>2057</v>
      </c>
      <c r="C2467" s="11" t="s">
        <v>2923</v>
      </c>
      <c r="D2467" s="7">
        <v>4</v>
      </c>
      <c r="E2467" s="12">
        <f t="shared" si="115"/>
        <v>2500</v>
      </c>
      <c r="F2467" s="13">
        <f t="shared" si="116"/>
        <v>10000</v>
      </c>
      <c r="G2467" s="14">
        <f>Data_input!$F2467*IF(Data_input!$E2467&lt;3000,70%,60%)</f>
        <v>7000</v>
      </c>
      <c r="H2467" s="14">
        <f>Data_input!$F2467*10%</f>
        <v>1000</v>
      </c>
      <c r="I2467" s="14">
        <f>Data_input!$F2467*10%</f>
        <v>1000</v>
      </c>
      <c r="J2467" s="14">
        <f>SUM(Table1[[#This Row],[COGS]:[OPERATIONAL COST]])</f>
        <v>9000</v>
      </c>
      <c r="K2467" s="14">
        <f>Data_input!$F2467-Data_input!$G2467-Data_input!$H2467-Data_input!$I2467</f>
        <v>1000</v>
      </c>
      <c r="L2467" s="8" t="s">
        <v>2947</v>
      </c>
      <c r="M2467" s="16" t="str">
        <f>TEXT(Table1[[#This Row],[DATE]],"mmm")</f>
        <v>Sep</v>
      </c>
      <c r="N2467" s="7">
        <f t="shared" si="117"/>
        <v>2022</v>
      </c>
      <c r="O2467" s="7">
        <f>IF(COUNTIF(B$4:$B2467,B2467)=1,1,0)</f>
        <v>1</v>
      </c>
      <c r="P2467" s="8" t="s">
        <v>2919</v>
      </c>
      <c r="Q2467" s="9"/>
    </row>
    <row r="2468" spans="1:17" x14ac:dyDescent="0.25">
      <c r="A2468" s="17">
        <v>44819</v>
      </c>
      <c r="B2468" s="11" t="s">
        <v>2058</v>
      </c>
      <c r="C2468" s="11" t="s">
        <v>2924</v>
      </c>
      <c r="D2468" s="7">
        <v>1</v>
      </c>
      <c r="E2468" s="12">
        <f t="shared" si="115"/>
        <v>3500</v>
      </c>
      <c r="F2468" s="13">
        <f t="shared" si="116"/>
        <v>3500</v>
      </c>
      <c r="G2468" s="14">
        <f>Data_input!$F2468*IF(Data_input!$E2468&lt;3000,70%,60%)</f>
        <v>2100</v>
      </c>
      <c r="H2468" s="14">
        <f>Data_input!$F2468*10%</f>
        <v>350</v>
      </c>
      <c r="I2468" s="14">
        <f>Data_input!$F2468*10%</f>
        <v>350</v>
      </c>
      <c r="J2468" s="14">
        <f>SUM(Table1[[#This Row],[COGS]:[OPERATIONAL COST]])</f>
        <v>2800</v>
      </c>
      <c r="K2468" s="14">
        <f>Data_input!$F2468-Data_input!$G2468-Data_input!$H2468-Data_input!$I2468</f>
        <v>700</v>
      </c>
      <c r="L2468" s="15" t="s">
        <v>2945</v>
      </c>
      <c r="M2468" s="16" t="str">
        <f>TEXT(Table1[[#This Row],[DATE]],"mmm")</f>
        <v>Sep</v>
      </c>
      <c r="N2468" s="7">
        <f t="shared" si="117"/>
        <v>2022</v>
      </c>
      <c r="O2468" s="7">
        <f>IF(COUNTIF(B$4:$B2468,B2468)=1,1,0)</f>
        <v>1</v>
      </c>
      <c r="P2468" s="8" t="s">
        <v>2918</v>
      </c>
      <c r="Q2468" s="9"/>
    </row>
    <row r="2469" spans="1:17" x14ac:dyDescent="0.25">
      <c r="A2469" s="17">
        <v>44819</v>
      </c>
      <c r="B2469" s="11" t="s">
        <v>2059</v>
      </c>
      <c r="C2469" s="11" t="s">
        <v>2925</v>
      </c>
      <c r="D2469" s="7">
        <v>1</v>
      </c>
      <c r="E2469" s="12">
        <f t="shared" si="115"/>
        <v>1200</v>
      </c>
      <c r="F2469" s="13">
        <f t="shared" si="116"/>
        <v>1200</v>
      </c>
      <c r="G2469" s="14">
        <f>Data_input!$F2469*IF(Data_input!$E2469&lt;3000,70%,60%)</f>
        <v>840</v>
      </c>
      <c r="H2469" s="14">
        <f>Data_input!$F2469*10%</f>
        <v>120</v>
      </c>
      <c r="I2469" s="14">
        <f>Data_input!$F2469*10%</f>
        <v>120</v>
      </c>
      <c r="J2469" s="14">
        <f>SUM(Table1[[#This Row],[COGS]:[OPERATIONAL COST]])</f>
        <v>1080</v>
      </c>
      <c r="K2469" s="14">
        <f>Data_input!$F2469-Data_input!$G2469-Data_input!$H2469-Data_input!$I2469</f>
        <v>120</v>
      </c>
      <c r="L2469" s="8" t="s">
        <v>2943</v>
      </c>
      <c r="M2469" s="16" t="str">
        <f>TEXT(Table1[[#This Row],[DATE]],"mmm")</f>
        <v>Sep</v>
      </c>
      <c r="N2469" s="7">
        <f t="shared" si="117"/>
        <v>2022</v>
      </c>
      <c r="O2469" s="7">
        <f>IF(COUNTIF(B$4:$B2469,B2469)=1,1,0)</f>
        <v>1</v>
      </c>
      <c r="P2469" s="8" t="s">
        <v>2919</v>
      </c>
      <c r="Q2469" s="9"/>
    </row>
    <row r="2470" spans="1:17" x14ac:dyDescent="0.25">
      <c r="A2470" s="17">
        <v>44819</v>
      </c>
      <c r="B2470" s="11" t="s">
        <v>2060</v>
      </c>
      <c r="C2470" s="11" t="s">
        <v>2926</v>
      </c>
      <c r="D2470" s="7">
        <v>3</v>
      </c>
      <c r="E2470" s="12">
        <f t="shared" si="115"/>
        <v>450</v>
      </c>
      <c r="F2470" s="13">
        <f t="shared" si="116"/>
        <v>1350</v>
      </c>
      <c r="G2470" s="14">
        <f>Data_input!$F2470*IF(Data_input!$E2470&lt;3000,70%,60%)</f>
        <v>944.99999999999989</v>
      </c>
      <c r="H2470" s="14">
        <f>Data_input!$F2470*10%</f>
        <v>135</v>
      </c>
      <c r="I2470" s="14">
        <f>Data_input!$F2470*10%</f>
        <v>135</v>
      </c>
      <c r="J2470" s="14">
        <f>SUM(Table1[[#This Row],[COGS]:[OPERATIONAL COST]])</f>
        <v>1215</v>
      </c>
      <c r="K2470" s="14">
        <f>Data_input!$F2470-Data_input!$G2470-Data_input!$H2470-Data_input!$I2470</f>
        <v>135.00000000000011</v>
      </c>
      <c r="L2470" s="15" t="s">
        <v>2948</v>
      </c>
      <c r="M2470" s="16" t="str">
        <f>TEXT(Table1[[#This Row],[DATE]],"mmm")</f>
        <v>Sep</v>
      </c>
      <c r="N2470" s="7">
        <f t="shared" si="117"/>
        <v>2022</v>
      </c>
      <c r="O2470" s="7">
        <f>IF(COUNTIF(B$4:$B2470,B2470)=1,1,0)</f>
        <v>1</v>
      </c>
      <c r="P2470" s="8" t="s">
        <v>2918</v>
      </c>
      <c r="Q2470" s="9"/>
    </row>
    <row r="2471" spans="1:17" x14ac:dyDescent="0.25">
      <c r="A2471" s="17">
        <v>44820</v>
      </c>
      <c r="B2471" s="11" t="s">
        <v>2061</v>
      </c>
      <c r="C2471" s="11" t="s">
        <v>2927</v>
      </c>
      <c r="D2471" s="7">
        <v>2</v>
      </c>
      <c r="E2471" s="12">
        <f t="shared" si="115"/>
        <v>500</v>
      </c>
      <c r="F2471" s="13">
        <f t="shared" si="116"/>
        <v>1000</v>
      </c>
      <c r="G2471" s="14">
        <f>Data_input!$F2471*IF(Data_input!$E2471&lt;3000,70%,60%)</f>
        <v>700</v>
      </c>
      <c r="H2471" s="14">
        <f>Data_input!$F2471*10%</f>
        <v>100</v>
      </c>
      <c r="I2471" s="14">
        <f>Data_input!$F2471*10%</f>
        <v>100</v>
      </c>
      <c r="J2471" s="14">
        <f>SUM(Table1[[#This Row],[COGS]:[OPERATIONAL COST]])</f>
        <v>900</v>
      </c>
      <c r="K2471" s="14">
        <f>Data_input!$F2471-Data_input!$G2471-Data_input!$H2471-Data_input!$I2471</f>
        <v>100</v>
      </c>
      <c r="L2471" s="8" t="s">
        <v>2944</v>
      </c>
      <c r="M2471" s="16" t="str">
        <f>TEXT(Table1[[#This Row],[DATE]],"mmm")</f>
        <v>Sep</v>
      </c>
      <c r="N2471" s="7">
        <f t="shared" si="117"/>
        <v>2022</v>
      </c>
      <c r="O2471" s="7">
        <f>IF(COUNTIF(B$4:$B2471,B2471)=1,1,0)</f>
        <v>1</v>
      </c>
      <c r="P2471" s="8" t="s">
        <v>2919</v>
      </c>
      <c r="Q2471" s="9"/>
    </row>
    <row r="2472" spans="1:17" x14ac:dyDescent="0.25">
      <c r="A2472" s="17">
        <v>44820</v>
      </c>
      <c r="B2472" s="11" t="s">
        <v>2062</v>
      </c>
      <c r="C2472" s="11" t="s">
        <v>2928</v>
      </c>
      <c r="D2472" s="7">
        <v>3</v>
      </c>
      <c r="E2472" s="12">
        <f t="shared" si="115"/>
        <v>1000</v>
      </c>
      <c r="F2472" s="13">
        <f t="shared" si="116"/>
        <v>3000</v>
      </c>
      <c r="G2472" s="14">
        <f>Data_input!$F2472*IF(Data_input!$E2472&lt;3000,70%,60%)</f>
        <v>2100</v>
      </c>
      <c r="H2472" s="14">
        <f>Data_input!$F2472*10%</f>
        <v>300</v>
      </c>
      <c r="I2472" s="14">
        <f>Data_input!$F2472*10%</f>
        <v>300</v>
      </c>
      <c r="J2472" s="14">
        <f>SUM(Table1[[#This Row],[COGS]:[OPERATIONAL COST]])</f>
        <v>2700</v>
      </c>
      <c r="K2472" s="14">
        <f>Data_input!$F2472-Data_input!$G2472-Data_input!$H2472-Data_input!$I2472</f>
        <v>300</v>
      </c>
      <c r="L2472" s="15" t="s">
        <v>2945</v>
      </c>
      <c r="M2472" s="16" t="str">
        <f>TEXT(Table1[[#This Row],[DATE]],"mmm")</f>
        <v>Sep</v>
      </c>
      <c r="N2472" s="7">
        <f t="shared" si="117"/>
        <v>2022</v>
      </c>
      <c r="O2472" s="7">
        <f>IF(COUNTIF(B$4:$B2472,B2472)=1,1,0)</f>
        <v>1</v>
      </c>
      <c r="P2472" s="8" t="s">
        <v>2918</v>
      </c>
      <c r="Q2472" s="9"/>
    </row>
    <row r="2473" spans="1:17" x14ac:dyDescent="0.25">
      <c r="A2473" s="17">
        <v>44820</v>
      </c>
      <c r="B2473" s="11" t="s">
        <v>2063</v>
      </c>
      <c r="C2473" s="11" t="s">
        <v>2929</v>
      </c>
      <c r="D2473" s="7">
        <v>4</v>
      </c>
      <c r="E2473" s="12">
        <f t="shared" si="115"/>
        <v>3200</v>
      </c>
      <c r="F2473" s="13">
        <f t="shared" si="116"/>
        <v>12800</v>
      </c>
      <c r="G2473" s="14">
        <f>Data_input!$F2473*IF(Data_input!$E2473&lt;3000,70%,60%)</f>
        <v>7680</v>
      </c>
      <c r="H2473" s="14">
        <f>Data_input!$F2473*10%</f>
        <v>1280</v>
      </c>
      <c r="I2473" s="14">
        <f>Data_input!$F2473*10%</f>
        <v>1280</v>
      </c>
      <c r="J2473" s="14">
        <f>SUM(Table1[[#This Row],[COGS]:[OPERATIONAL COST]])</f>
        <v>10240</v>
      </c>
      <c r="K2473" s="14">
        <f>Data_input!$F2473-Data_input!$G2473-Data_input!$H2473-Data_input!$I2473</f>
        <v>2560</v>
      </c>
      <c r="L2473" s="8" t="s">
        <v>2943</v>
      </c>
      <c r="M2473" s="16" t="str">
        <f>TEXT(Table1[[#This Row],[DATE]],"mmm")</f>
        <v>Sep</v>
      </c>
      <c r="N2473" s="7">
        <f t="shared" si="117"/>
        <v>2022</v>
      </c>
      <c r="O2473" s="7">
        <f>IF(COUNTIF(B$4:$B2473,B2473)=1,1,0)</f>
        <v>1</v>
      </c>
      <c r="P2473" s="8" t="s">
        <v>2919</v>
      </c>
      <c r="Q2473" s="9"/>
    </row>
    <row r="2474" spans="1:17" x14ac:dyDescent="0.25">
      <c r="A2474" s="17">
        <v>44820</v>
      </c>
      <c r="B2474" s="11" t="s">
        <v>2064</v>
      </c>
      <c r="C2474" s="11" t="s">
        <v>2930</v>
      </c>
      <c r="D2474" s="7">
        <v>1</v>
      </c>
      <c r="E2474" s="12">
        <f t="shared" si="115"/>
        <v>4000</v>
      </c>
      <c r="F2474" s="13">
        <f t="shared" si="116"/>
        <v>4000</v>
      </c>
      <c r="G2474" s="14">
        <f>Data_input!$F2474*IF(Data_input!$E2474&lt;3000,70%,60%)</f>
        <v>2400</v>
      </c>
      <c r="H2474" s="14">
        <f>Data_input!$F2474*10%</f>
        <v>400</v>
      </c>
      <c r="I2474" s="14">
        <f>Data_input!$F2474*10%</f>
        <v>400</v>
      </c>
      <c r="J2474" s="14">
        <f>SUM(Table1[[#This Row],[COGS]:[OPERATIONAL COST]])</f>
        <v>3200</v>
      </c>
      <c r="K2474" s="14">
        <f>Data_input!$F2474-Data_input!$G2474-Data_input!$H2474-Data_input!$I2474</f>
        <v>800</v>
      </c>
      <c r="L2474" s="15" t="s">
        <v>2948</v>
      </c>
      <c r="M2474" s="16" t="str">
        <f>TEXT(Table1[[#This Row],[DATE]],"mmm")</f>
        <v>Sep</v>
      </c>
      <c r="N2474" s="7">
        <f t="shared" si="117"/>
        <v>2022</v>
      </c>
      <c r="O2474" s="7">
        <f>IF(COUNTIF(B$4:$B2474,B2474)=1,1,0)</f>
        <v>1</v>
      </c>
      <c r="P2474" s="8" t="s">
        <v>2919</v>
      </c>
      <c r="Q2474" s="9"/>
    </row>
    <row r="2475" spans="1:17" x14ac:dyDescent="0.25">
      <c r="A2475" s="17">
        <v>44820</v>
      </c>
      <c r="B2475" s="11" t="s">
        <v>2065</v>
      </c>
      <c r="C2475" s="11" t="s">
        <v>2930</v>
      </c>
      <c r="D2475" s="7">
        <v>1</v>
      </c>
      <c r="E2475" s="12">
        <f t="shared" si="115"/>
        <v>4000</v>
      </c>
      <c r="F2475" s="13">
        <f t="shared" si="116"/>
        <v>4000</v>
      </c>
      <c r="G2475" s="14">
        <f>Data_input!$F2475*IF(Data_input!$E2475&lt;3000,70%,60%)</f>
        <v>2400</v>
      </c>
      <c r="H2475" s="14">
        <f>Data_input!$F2475*10%</f>
        <v>400</v>
      </c>
      <c r="I2475" s="14">
        <f>Data_input!$F2475*10%</f>
        <v>400</v>
      </c>
      <c r="J2475" s="14">
        <f>SUM(Table1[[#This Row],[COGS]:[OPERATIONAL COST]])</f>
        <v>3200</v>
      </c>
      <c r="K2475" s="14">
        <f>Data_input!$F2475-Data_input!$G2475-Data_input!$H2475-Data_input!$I2475</f>
        <v>800</v>
      </c>
      <c r="L2475" s="8" t="s">
        <v>2944</v>
      </c>
      <c r="M2475" s="16" t="str">
        <f>TEXT(Table1[[#This Row],[DATE]],"mmm")</f>
        <v>Sep</v>
      </c>
      <c r="N2475" s="7">
        <f t="shared" si="117"/>
        <v>2022</v>
      </c>
      <c r="O2475" s="7">
        <f>IF(COUNTIF(B$4:$B2475,B2475)=1,1,0)</f>
        <v>1</v>
      </c>
      <c r="P2475" s="8" t="s">
        <v>2919</v>
      </c>
      <c r="Q2475" s="9"/>
    </row>
    <row r="2476" spans="1:17" x14ac:dyDescent="0.25">
      <c r="A2476" s="17">
        <v>44820</v>
      </c>
      <c r="B2476" s="11" t="s">
        <v>2066</v>
      </c>
      <c r="C2476" s="11" t="s">
        <v>2930</v>
      </c>
      <c r="D2476" s="7">
        <v>1</v>
      </c>
      <c r="E2476" s="12">
        <f t="shared" si="115"/>
        <v>4000</v>
      </c>
      <c r="F2476" s="13">
        <f t="shared" si="116"/>
        <v>4000</v>
      </c>
      <c r="G2476" s="14">
        <f>Data_input!$F2476*IF(Data_input!$E2476&lt;3000,70%,60%)</f>
        <v>2400</v>
      </c>
      <c r="H2476" s="14">
        <f>Data_input!$F2476*10%</f>
        <v>400</v>
      </c>
      <c r="I2476" s="14">
        <f>Data_input!$F2476*10%</f>
        <v>400</v>
      </c>
      <c r="J2476" s="14">
        <f>SUM(Table1[[#This Row],[COGS]:[OPERATIONAL COST]])</f>
        <v>3200</v>
      </c>
      <c r="K2476" s="14">
        <f>Data_input!$F2476-Data_input!$G2476-Data_input!$H2476-Data_input!$I2476</f>
        <v>800</v>
      </c>
      <c r="L2476" s="15" t="s">
        <v>2945</v>
      </c>
      <c r="M2476" s="16" t="str">
        <f>TEXT(Table1[[#This Row],[DATE]],"mmm")</f>
        <v>Sep</v>
      </c>
      <c r="N2476" s="7">
        <f t="shared" si="117"/>
        <v>2022</v>
      </c>
      <c r="O2476" s="7">
        <f>IF(COUNTIF(B$4:$B2476,B2476)=1,1,0)</f>
        <v>1</v>
      </c>
      <c r="P2476" s="8" t="s">
        <v>2918</v>
      </c>
      <c r="Q2476" s="9"/>
    </row>
    <row r="2477" spans="1:17" x14ac:dyDescent="0.25">
      <c r="A2477" s="17">
        <v>44820</v>
      </c>
      <c r="B2477" s="11" t="s">
        <v>2067</v>
      </c>
      <c r="C2477" s="11" t="s">
        <v>2924</v>
      </c>
      <c r="D2477" s="7">
        <v>1</v>
      </c>
      <c r="E2477" s="12">
        <f t="shared" si="115"/>
        <v>3500</v>
      </c>
      <c r="F2477" s="13">
        <f t="shared" si="116"/>
        <v>3500</v>
      </c>
      <c r="G2477" s="14">
        <f>Data_input!$F2477*IF(Data_input!$E2477&lt;3000,70%,60%)</f>
        <v>2100</v>
      </c>
      <c r="H2477" s="14">
        <f>Data_input!$F2477*10%</f>
        <v>350</v>
      </c>
      <c r="I2477" s="14">
        <f>Data_input!$F2477*10%</f>
        <v>350</v>
      </c>
      <c r="J2477" s="14">
        <f>SUM(Table1[[#This Row],[COGS]:[OPERATIONAL COST]])</f>
        <v>2800</v>
      </c>
      <c r="K2477" s="14">
        <f>Data_input!$F2477-Data_input!$G2477-Data_input!$H2477-Data_input!$I2477</f>
        <v>700</v>
      </c>
      <c r="L2477" s="8" t="s">
        <v>2943</v>
      </c>
      <c r="M2477" s="16" t="str">
        <f>TEXT(Table1[[#This Row],[DATE]],"mmm")</f>
        <v>Sep</v>
      </c>
      <c r="N2477" s="7">
        <f t="shared" si="117"/>
        <v>2022</v>
      </c>
      <c r="O2477" s="7">
        <f>IF(COUNTIF(B$4:$B2477,B2477)=1,1,0)</f>
        <v>1</v>
      </c>
      <c r="P2477" s="8" t="s">
        <v>2919</v>
      </c>
      <c r="Q2477" s="9"/>
    </row>
    <row r="2478" spans="1:17" x14ac:dyDescent="0.25">
      <c r="A2478" s="17">
        <v>44820</v>
      </c>
      <c r="B2478" s="11" t="s">
        <v>2068</v>
      </c>
      <c r="C2478" s="11" t="s">
        <v>2925</v>
      </c>
      <c r="D2478" s="7">
        <v>12</v>
      </c>
      <c r="E2478" s="12">
        <f t="shared" si="115"/>
        <v>1200</v>
      </c>
      <c r="F2478" s="13">
        <f t="shared" si="116"/>
        <v>14400</v>
      </c>
      <c r="G2478" s="14">
        <f>Data_input!$F2478*IF(Data_input!$E2478&lt;3000,70%,60%)</f>
        <v>10080</v>
      </c>
      <c r="H2478" s="14">
        <f>Data_input!$F2478*10%</f>
        <v>1440</v>
      </c>
      <c r="I2478" s="14">
        <f>Data_input!$F2478*10%</f>
        <v>1440</v>
      </c>
      <c r="J2478" s="14">
        <f>SUM(Table1[[#This Row],[COGS]:[OPERATIONAL COST]])</f>
        <v>12960</v>
      </c>
      <c r="K2478" s="14">
        <f>Data_input!$F2478-Data_input!$G2478-Data_input!$H2478-Data_input!$I2478</f>
        <v>1440</v>
      </c>
      <c r="L2478" s="15" t="s">
        <v>2944</v>
      </c>
      <c r="M2478" s="16" t="str">
        <f>TEXT(Table1[[#This Row],[DATE]],"mmm")</f>
        <v>Sep</v>
      </c>
      <c r="N2478" s="7">
        <f t="shared" si="117"/>
        <v>2022</v>
      </c>
      <c r="O2478" s="7">
        <f>IF(COUNTIF(B$4:$B2478,B2478)=1,1,0)</f>
        <v>1</v>
      </c>
      <c r="P2478" s="8" t="s">
        <v>2919</v>
      </c>
      <c r="Q2478" s="9"/>
    </row>
    <row r="2479" spans="1:17" x14ac:dyDescent="0.25">
      <c r="A2479" s="17">
        <v>44820</v>
      </c>
      <c r="B2479" s="11" t="str">
        <f>B2478</f>
        <v>DH02072</v>
      </c>
      <c r="C2479" s="11" t="s">
        <v>2926</v>
      </c>
      <c r="D2479" s="7">
        <v>5</v>
      </c>
      <c r="E2479" s="12">
        <f t="shared" si="115"/>
        <v>450</v>
      </c>
      <c r="F2479" s="13">
        <f t="shared" si="116"/>
        <v>2250</v>
      </c>
      <c r="G2479" s="14">
        <f>Data_input!$F2479*IF(Data_input!$E2479&lt;3000,70%,60%)</f>
        <v>1575</v>
      </c>
      <c r="H2479" s="14">
        <f>Data_input!$F2479*10%</f>
        <v>225</v>
      </c>
      <c r="I2479" s="14">
        <f>Data_input!$F2479*10%</f>
        <v>225</v>
      </c>
      <c r="J2479" s="14">
        <f>SUM(Table1[[#This Row],[COGS]:[OPERATIONAL COST]])</f>
        <v>2025</v>
      </c>
      <c r="K2479" s="14">
        <f>Data_input!$F2479-Data_input!$G2479-Data_input!$H2479-Data_input!$I2479</f>
        <v>225</v>
      </c>
      <c r="L2479" s="8" t="s">
        <v>2944</v>
      </c>
      <c r="M2479" s="16" t="str">
        <f>TEXT(Table1[[#This Row],[DATE]],"mmm")</f>
        <v>Sep</v>
      </c>
      <c r="N2479" s="7">
        <f t="shared" si="117"/>
        <v>2022</v>
      </c>
      <c r="O2479" s="7">
        <f>IF(COUNTIF(B$4:$B2479,B2479)=1,1,0)</f>
        <v>0</v>
      </c>
      <c r="P2479" s="8" t="s">
        <v>2919</v>
      </c>
      <c r="Q2479" s="9"/>
    </row>
    <row r="2480" spans="1:17" x14ac:dyDescent="0.25">
      <c r="A2480" s="17">
        <v>44820</v>
      </c>
      <c r="B2480" s="11" t="str">
        <f>B2479</f>
        <v>DH02072</v>
      </c>
      <c r="C2480" s="11" t="s">
        <v>2927</v>
      </c>
      <c r="D2480" s="7">
        <v>16</v>
      </c>
      <c r="E2480" s="12">
        <f t="shared" si="115"/>
        <v>500</v>
      </c>
      <c r="F2480" s="13">
        <f t="shared" si="116"/>
        <v>8000</v>
      </c>
      <c r="G2480" s="14">
        <f>Data_input!$F2480*IF(Data_input!$E2480&lt;3000,70%,60%)</f>
        <v>5600</v>
      </c>
      <c r="H2480" s="14">
        <f>Data_input!$F2480*10%</f>
        <v>800</v>
      </c>
      <c r="I2480" s="14">
        <f>Data_input!$F2480*10%</f>
        <v>800</v>
      </c>
      <c r="J2480" s="14">
        <f>SUM(Table1[[#This Row],[COGS]:[OPERATIONAL COST]])</f>
        <v>7200</v>
      </c>
      <c r="K2480" s="14">
        <f>Data_input!$F2480-Data_input!$G2480-Data_input!$H2480-Data_input!$I2480</f>
        <v>800</v>
      </c>
      <c r="L2480" s="15" t="s">
        <v>2944</v>
      </c>
      <c r="M2480" s="16" t="str">
        <f>TEXT(Table1[[#This Row],[DATE]],"mmm")</f>
        <v>Sep</v>
      </c>
      <c r="N2480" s="7">
        <f t="shared" si="117"/>
        <v>2022</v>
      </c>
      <c r="O2480" s="7">
        <f>IF(COUNTIF(B$4:$B2480,B2480)=1,1,0)</f>
        <v>0</v>
      </c>
      <c r="P2480" s="8" t="s">
        <v>2919</v>
      </c>
      <c r="Q2480" s="9"/>
    </row>
    <row r="2481" spans="1:17" x14ac:dyDescent="0.25">
      <c r="A2481" s="17">
        <v>44821</v>
      </c>
      <c r="B2481" s="11" t="s">
        <v>2069</v>
      </c>
      <c r="C2481" s="11" t="s">
        <v>2928</v>
      </c>
      <c r="D2481" s="7">
        <v>1</v>
      </c>
      <c r="E2481" s="12">
        <f t="shared" si="115"/>
        <v>1000</v>
      </c>
      <c r="F2481" s="13">
        <f t="shared" si="116"/>
        <v>1000</v>
      </c>
      <c r="G2481" s="14">
        <f>Data_input!$F2481*IF(Data_input!$E2481&lt;3000,70%,60%)</f>
        <v>700</v>
      </c>
      <c r="H2481" s="14">
        <f>Data_input!$F2481*10%</f>
        <v>100</v>
      </c>
      <c r="I2481" s="14">
        <f>Data_input!$F2481*10%</f>
        <v>100</v>
      </c>
      <c r="J2481" s="14">
        <f>SUM(Table1[[#This Row],[COGS]:[OPERATIONAL COST]])</f>
        <v>900</v>
      </c>
      <c r="K2481" s="14">
        <f>Data_input!$F2481-Data_input!$G2481-Data_input!$H2481-Data_input!$I2481</f>
        <v>100</v>
      </c>
      <c r="L2481" s="8" t="s">
        <v>2947</v>
      </c>
      <c r="M2481" s="16" t="str">
        <f>TEXT(Table1[[#This Row],[DATE]],"mmm")</f>
        <v>Sep</v>
      </c>
      <c r="N2481" s="7">
        <f t="shared" si="117"/>
        <v>2022</v>
      </c>
      <c r="O2481" s="7">
        <f>IF(COUNTIF(B$4:$B2481,B2481)=1,1,0)</f>
        <v>1</v>
      </c>
      <c r="P2481" s="8" t="s">
        <v>2919</v>
      </c>
      <c r="Q2481" s="9"/>
    </row>
    <row r="2482" spans="1:17" x14ac:dyDescent="0.25">
      <c r="A2482" s="17">
        <v>44821</v>
      </c>
      <c r="B2482" s="11" t="s">
        <v>2070</v>
      </c>
      <c r="C2482" s="11" t="s">
        <v>2928</v>
      </c>
      <c r="D2482" s="7">
        <v>1</v>
      </c>
      <c r="E2482" s="12">
        <f t="shared" si="115"/>
        <v>1000</v>
      </c>
      <c r="F2482" s="13">
        <f t="shared" si="116"/>
        <v>1000</v>
      </c>
      <c r="G2482" s="14">
        <f>Data_input!$F2482*IF(Data_input!$E2482&lt;3000,70%,60%)</f>
        <v>700</v>
      </c>
      <c r="H2482" s="14">
        <f>Data_input!$F2482*10%</f>
        <v>100</v>
      </c>
      <c r="I2482" s="14">
        <f>Data_input!$F2482*10%</f>
        <v>100</v>
      </c>
      <c r="J2482" s="14">
        <f>SUM(Table1[[#This Row],[COGS]:[OPERATIONAL COST]])</f>
        <v>900</v>
      </c>
      <c r="K2482" s="14">
        <f>Data_input!$F2482-Data_input!$G2482-Data_input!$H2482-Data_input!$I2482</f>
        <v>100</v>
      </c>
      <c r="L2482" s="15" t="s">
        <v>2945</v>
      </c>
      <c r="M2482" s="16" t="str">
        <f>TEXT(Table1[[#This Row],[DATE]],"mmm")</f>
        <v>Sep</v>
      </c>
      <c r="N2482" s="7">
        <f t="shared" si="117"/>
        <v>2022</v>
      </c>
      <c r="O2482" s="7">
        <f>IF(COUNTIF(B$4:$B2482,B2482)=1,1,0)</f>
        <v>1</v>
      </c>
      <c r="P2482" s="8" t="s">
        <v>2919</v>
      </c>
      <c r="Q2482" s="9"/>
    </row>
    <row r="2483" spans="1:17" x14ac:dyDescent="0.25">
      <c r="A2483" s="17">
        <v>44821</v>
      </c>
      <c r="B2483" s="11" t="s">
        <v>2071</v>
      </c>
      <c r="C2483" s="11" t="s">
        <v>2930</v>
      </c>
      <c r="D2483" s="7">
        <v>1</v>
      </c>
      <c r="E2483" s="12">
        <f t="shared" si="115"/>
        <v>4000</v>
      </c>
      <c r="F2483" s="13">
        <f t="shared" si="116"/>
        <v>4000</v>
      </c>
      <c r="G2483" s="14">
        <f>Data_input!$F2483*IF(Data_input!$E2483&lt;3000,70%,60%)</f>
        <v>2400</v>
      </c>
      <c r="H2483" s="14">
        <f>Data_input!$F2483*10%</f>
        <v>400</v>
      </c>
      <c r="I2483" s="14">
        <f>Data_input!$F2483*10%</f>
        <v>400</v>
      </c>
      <c r="J2483" s="14">
        <f>SUM(Table1[[#This Row],[COGS]:[OPERATIONAL COST]])</f>
        <v>3200</v>
      </c>
      <c r="K2483" s="14">
        <f>Data_input!$F2483-Data_input!$G2483-Data_input!$H2483-Data_input!$I2483</f>
        <v>800</v>
      </c>
      <c r="L2483" s="8" t="s">
        <v>2943</v>
      </c>
      <c r="M2483" s="16" t="str">
        <f>TEXT(Table1[[#This Row],[DATE]],"mmm")</f>
        <v>Sep</v>
      </c>
      <c r="N2483" s="7">
        <f t="shared" si="117"/>
        <v>2022</v>
      </c>
      <c r="O2483" s="7">
        <f>IF(COUNTIF(B$4:$B2483,B2483)=1,1,0)</f>
        <v>1</v>
      </c>
      <c r="P2483" s="8" t="s">
        <v>2919</v>
      </c>
      <c r="Q2483" s="9"/>
    </row>
    <row r="2484" spans="1:17" x14ac:dyDescent="0.25">
      <c r="A2484" s="17">
        <v>44821</v>
      </c>
      <c r="B2484" s="11" t="s">
        <v>2072</v>
      </c>
      <c r="C2484" s="11" t="s">
        <v>2920</v>
      </c>
      <c r="D2484" s="7">
        <v>5</v>
      </c>
      <c r="E2484" s="12">
        <f t="shared" si="115"/>
        <v>1000</v>
      </c>
      <c r="F2484" s="13">
        <f t="shared" si="116"/>
        <v>5000</v>
      </c>
      <c r="G2484" s="14">
        <f>Data_input!$F2484*IF(Data_input!$E2484&lt;3000,70%,60%)</f>
        <v>3500</v>
      </c>
      <c r="H2484" s="14">
        <f>Data_input!$F2484*10%</f>
        <v>500</v>
      </c>
      <c r="I2484" s="14">
        <f>Data_input!$F2484*10%</f>
        <v>500</v>
      </c>
      <c r="J2484" s="14">
        <f>SUM(Table1[[#This Row],[COGS]:[OPERATIONAL COST]])</f>
        <v>4500</v>
      </c>
      <c r="K2484" s="14">
        <f>Data_input!$F2484-Data_input!$G2484-Data_input!$H2484-Data_input!$I2484</f>
        <v>500</v>
      </c>
      <c r="L2484" s="15" t="s">
        <v>2948</v>
      </c>
      <c r="M2484" s="16" t="str">
        <f>TEXT(Table1[[#This Row],[DATE]],"mmm")</f>
        <v>Sep</v>
      </c>
      <c r="N2484" s="7">
        <f t="shared" si="117"/>
        <v>2022</v>
      </c>
      <c r="O2484" s="7">
        <f>IF(COUNTIF(B$4:$B2484,B2484)=1,1,0)</f>
        <v>1</v>
      </c>
      <c r="P2484" s="8" t="s">
        <v>2918</v>
      </c>
      <c r="Q2484" s="9"/>
    </row>
    <row r="2485" spans="1:17" x14ac:dyDescent="0.25">
      <c r="A2485" s="17">
        <v>44821</v>
      </c>
      <c r="B2485" s="11" t="s">
        <v>2073</v>
      </c>
      <c r="C2485" s="11" t="s">
        <v>2923</v>
      </c>
      <c r="D2485" s="7">
        <v>7</v>
      </c>
      <c r="E2485" s="12">
        <f t="shared" si="115"/>
        <v>2500</v>
      </c>
      <c r="F2485" s="13">
        <f t="shared" si="116"/>
        <v>17500</v>
      </c>
      <c r="G2485" s="14">
        <f>Data_input!$F2485*IF(Data_input!$E2485&lt;3000,70%,60%)</f>
        <v>12250</v>
      </c>
      <c r="H2485" s="14">
        <f>Data_input!$F2485*10%</f>
        <v>1750</v>
      </c>
      <c r="I2485" s="14">
        <f>Data_input!$F2485*10%</f>
        <v>1750</v>
      </c>
      <c r="J2485" s="14">
        <f>SUM(Table1[[#This Row],[COGS]:[OPERATIONAL COST]])</f>
        <v>15750</v>
      </c>
      <c r="K2485" s="14">
        <f>Data_input!$F2485-Data_input!$G2485-Data_input!$H2485-Data_input!$I2485</f>
        <v>1750</v>
      </c>
      <c r="L2485" s="8" t="s">
        <v>2944</v>
      </c>
      <c r="M2485" s="16" t="str">
        <f>TEXT(Table1[[#This Row],[DATE]],"mmm")</f>
        <v>Sep</v>
      </c>
      <c r="N2485" s="7">
        <f t="shared" si="117"/>
        <v>2022</v>
      </c>
      <c r="O2485" s="7">
        <f>IF(COUNTIF(B$4:$B2485,B2485)=1,1,0)</f>
        <v>1</v>
      </c>
      <c r="P2485" s="8" t="s">
        <v>2919</v>
      </c>
      <c r="Q2485" s="9"/>
    </row>
    <row r="2486" spans="1:17" x14ac:dyDescent="0.25">
      <c r="A2486" s="17">
        <v>44821</v>
      </c>
      <c r="B2486" s="11" t="s">
        <v>2074</v>
      </c>
      <c r="C2486" s="11" t="s">
        <v>2920</v>
      </c>
      <c r="D2486" s="7">
        <v>8</v>
      </c>
      <c r="E2486" s="12">
        <f t="shared" si="115"/>
        <v>1000</v>
      </c>
      <c r="F2486" s="13">
        <f t="shared" si="116"/>
        <v>8000</v>
      </c>
      <c r="G2486" s="14">
        <f>Data_input!$F2486*IF(Data_input!$E2486&lt;3000,70%,60%)</f>
        <v>5600</v>
      </c>
      <c r="H2486" s="14">
        <f>Data_input!$F2486*10%</f>
        <v>800</v>
      </c>
      <c r="I2486" s="14">
        <f>Data_input!$F2486*10%</f>
        <v>800</v>
      </c>
      <c r="J2486" s="14">
        <f>SUM(Table1[[#This Row],[COGS]:[OPERATIONAL COST]])</f>
        <v>7200</v>
      </c>
      <c r="K2486" s="14">
        <f>Data_input!$F2486-Data_input!$G2486-Data_input!$H2486-Data_input!$I2486</f>
        <v>800</v>
      </c>
      <c r="L2486" s="15" t="s">
        <v>2946</v>
      </c>
      <c r="M2486" s="16" t="str">
        <f>TEXT(Table1[[#This Row],[DATE]],"mmm")</f>
        <v>Sep</v>
      </c>
      <c r="N2486" s="7">
        <f t="shared" si="117"/>
        <v>2022</v>
      </c>
      <c r="O2486" s="7">
        <f>IF(COUNTIF(B$4:$B2486,B2486)=1,1,0)</f>
        <v>1</v>
      </c>
      <c r="P2486" s="8" t="s">
        <v>2919</v>
      </c>
      <c r="Q2486" s="9"/>
    </row>
    <row r="2487" spans="1:17" x14ac:dyDescent="0.25">
      <c r="A2487" s="17">
        <v>44821</v>
      </c>
      <c r="B2487" s="11" t="s">
        <v>2075</v>
      </c>
      <c r="C2487" s="11" t="s">
        <v>2923</v>
      </c>
      <c r="D2487" s="7">
        <v>1</v>
      </c>
      <c r="E2487" s="12">
        <f t="shared" si="115"/>
        <v>2500</v>
      </c>
      <c r="F2487" s="13">
        <f t="shared" si="116"/>
        <v>2500</v>
      </c>
      <c r="G2487" s="14">
        <f>Data_input!$F2487*IF(Data_input!$E2487&lt;3000,70%,60%)</f>
        <v>1750</v>
      </c>
      <c r="H2487" s="14">
        <f>Data_input!$F2487*10%</f>
        <v>250</v>
      </c>
      <c r="I2487" s="14">
        <f>Data_input!$F2487*10%</f>
        <v>250</v>
      </c>
      <c r="J2487" s="14">
        <f>SUM(Table1[[#This Row],[COGS]:[OPERATIONAL COST]])</f>
        <v>2250</v>
      </c>
      <c r="K2487" s="14">
        <f>Data_input!$F2487-Data_input!$G2487-Data_input!$H2487-Data_input!$I2487</f>
        <v>250</v>
      </c>
      <c r="L2487" s="8" t="s">
        <v>2947</v>
      </c>
      <c r="M2487" s="16" t="str">
        <f>TEXT(Table1[[#This Row],[DATE]],"mmm")</f>
        <v>Sep</v>
      </c>
      <c r="N2487" s="7">
        <f t="shared" si="117"/>
        <v>2022</v>
      </c>
      <c r="O2487" s="7">
        <f>IF(COUNTIF(B$4:$B2487,B2487)=1,1,0)</f>
        <v>1</v>
      </c>
      <c r="P2487" s="8" t="s">
        <v>2919</v>
      </c>
      <c r="Q2487" s="9"/>
    </row>
    <row r="2488" spans="1:17" x14ac:dyDescent="0.25">
      <c r="A2488" s="17">
        <v>44821</v>
      </c>
      <c r="B2488" s="11" t="s">
        <v>2076</v>
      </c>
      <c r="C2488" s="11" t="s">
        <v>2930</v>
      </c>
      <c r="D2488" s="7">
        <v>1</v>
      </c>
      <c r="E2488" s="12">
        <f t="shared" si="115"/>
        <v>4000</v>
      </c>
      <c r="F2488" s="13">
        <f t="shared" si="116"/>
        <v>4000</v>
      </c>
      <c r="G2488" s="14">
        <f>Data_input!$F2488*IF(Data_input!$E2488&lt;3000,70%,60%)</f>
        <v>2400</v>
      </c>
      <c r="H2488" s="14">
        <f>Data_input!$F2488*10%</f>
        <v>400</v>
      </c>
      <c r="I2488" s="14">
        <f>Data_input!$F2488*10%</f>
        <v>400</v>
      </c>
      <c r="J2488" s="14">
        <f>SUM(Table1[[#This Row],[COGS]:[OPERATIONAL COST]])</f>
        <v>3200</v>
      </c>
      <c r="K2488" s="14">
        <f>Data_input!$F2488-Data_input!$G2488-Data_input!$H2488-Data_input!$I2488</f>
        <v>800</v>
      </c>
      <c r="L2488" s="15" t="s">
        <v>2946</v>
      </c>
      <c r="M2488" s="16" t="str">
        <f>TEXT(Table1[[#This Row],[DATE]],"mmm")</f>
        <v>Sep</v>
      </c>
      <c r="N2488" s="7">
        <f t="shared" si="117"/>
        <v>2022</v>
      </c>
      <c r="O2488" s="7">
        <f>IF(COUNTIF(B$4:$B2488,B2488)=1,1,0)</f>
        <v>1</v>
      </c>
      <c r="P2488" s="8" t="s">
        <v>2918</v>
      </c>
      <c r="Q2488" s="9"/>
    </row>
    <row r="2489" spans="1:17" x14ac:dyDescent="0.25">
      <c r="A2489" s="17">
        <v>44822</v>
      </c>
      <c r="B2489" s="11" t="s">
        <v>2077</v>
      </c>
      <c r="C2489" s="11" t="s">
        <v>2924</v>
      </c>
      <c r="D2489" s="7">
        <v>1</v>
      </c>
      <c r="E2489" s="12">
        <f t="shared" si="115"/>
        <v>3500</v>
      </c>
      <c r="F2489" s="13">
        <f t="shared" si="116"/>
        <v>3500</v>
      </c>
      <c r="G2489" s="14">
        <f>Data_input!$F2489*IF(Data_input!$E2489&lt;3000,70%,60%)</f>
        <v>2100</v>
      </c>
      <c r="H2489" s="14">
        <f>Data_input!$F2489*10%</f>
        <v>350</v>
      </c>
      <c r="I2489" s="14">
        <f>Data_input!$F2489*10%</f>
        <v>350</v>
      </c>
      <c r="J2489" s="14">
        <f>SUM(Table1[[#This Row],[COGS]:[OPERATIONAL COST]])</f>
        <v>2800</v>
      </c>
      <c r="K2489" s="14">
        <f>Data_input!$F2489-Data_input!$G2489-Data_input!$H2489-Data_input!$I2489</f>
        <v>700</v>
      </c>
      <c r="L2489" s="8" t="s">
        <v>2947</v>
      </c>
      <c r="M2489" s="16" t="str">
        <f>TEXT(Table1[[#This Row],[DATE]],"mmm")</f>
        <v>Sep</v>
      </c>
      <c r="N2489" s="7">
        <f t="shared" si="117"/>
        <v>2022</v>
      </c>
      <c r="O2489" s="7">
        <f>IF(COUNTIF(B$4:$B2489,B2489)=1,1,0)</f>
        <v>1</v>
      </c>
      <c r="P2489" s="8" t="s">
        <v>2918</v>
      </c>
      <c r="Q2489" s="9"/>
    </row>
    <row r="2490" spans="1:17" x14ac:dyDescent="0.25">
      <c r="A2490" s="17">
        <v>44822</v>
      </c>
      <c r="B2490" s="11" t="s">
        <v>2078</v>
      </c>
      <c r="C2490" s="11" t="s">
        <v>2925</v>
      </c>
      <c r="D2490" s="7">
        <v>3</v>
      </c>
      <c r="E2490" s="12">
        <f t="shared" si="115"/>
        <v>1200</v>
      </c>
      <c r="F2490" s="13">
        <f t="shared" si="116"/>
        <v>3600</v>
      </c>
      <c r="G2490" s="14">
        <f>Data_input!$F2490*IF(Data_input!$E2490&lt;3000,70%,60%)</f>
        <v>2520</v>
      </c>
      <c r="H2490" s="14">
        <f>Data_input!$F2490*10%</f>
        <v>360</v>
      </c>
      <c r="I2490" s="14">
        <f>Data_input!$F2490*10%</f>
        <v>360</v>
      </c>
      <c r="J2490" s="14">
        <f>SUM(Table1[[#This Row],[COGS]:[OPERATIONAL COST]])</f>
        <v>3240</v>
      </c>
      <c r="K2490" s="14">
        <f>Data_input!$F2490-Data_input!$G2490-Data_input!$H2490-Data_input!$I2490</f>
        <v>360</v>
      </c>
      <c r="L2490" s="15" t="s">
        <v>2945</v>
      </c>
      <c r="M2490" s="16" t="str">
        <f>TEXT(Table1[[#This Row],[DATE]],"mmm")</f>
        <v>Sep</v>
      </c>
      <c r="N2490" s="7">
        <f t="shared" si="117"/>
        <v>2022</v>
      </c>
      <c r="O2490" s="7">
        <f>IF(COUNTIF(B$4:$B2490,B2490)=1,1,0)</f>
        <v>1</v>
      </c>
      <c r="P2490" s="8" t="s">
        <v>2919</v>
      </c>
      <c r="Q2490" s="9"/>
    </row>
    <row r="2491" spans="1:17" x14ac:dyDescent="0.25">
      <c r="A2491" s="17">
        <v>44822</v>
      </c>
      <c r="B2491" s="11" t="s">
        <v>2079</v>
      </c>
      <c r="C2491" s="11" t="s">
        <v>2926</v>
      </c>
      <c r="D2491" s="7">
        <v>4</v>
      </c>
      <c r="E2491" s="12">
        <f t="shared" si="115"/>
        <v>450</v>
      </c>
      <c r="F2491" s="13">
        <f t="shared" si="116"/>
        <v>1800</v>
      </c>
      <c r="G2491" s="14">
        <f>Data_input!$F2491*IF(Data_input!$E2491&lt;3000,70%,60%)</f>
        <v>1260</v>
      </c>
      <c r="H2491" s="14">
        <f>Data_input!$F2491*10%</f>
        <v>180</v>
      </c>
      <c r="I2491" s="14">
        <f>Data_input!$F2491*10%</f>
        <v>180</v>
      </c>
      <c r="J2491" s="14">
        <f>SUM(Table1[[#This Row],[COGS]:[OPERATIONAL COST]])</f>
        <v>1620</v>
      </c>
      <c r="K2491" s="14">
        <f>Data_input!$F2491-Data_input!$G2491-Data_input!$H2491-Data_input!$I2491</f>
        <v>180</v>
      </c>
      <c r="L2491" s="8" t="s">
        <v>2943</v>
      </c>
      <c r="M2491" s="16" t="str">
        <f>TEXT(Table1[[#This Row],[DATE]],"mmm")</f>
        <v>Sep</v>
      </c>
      <c r="N2491" s="7">
        <f t="shared" si="117"/>
        <v>2022</v>
      </c>
      <c r="O2491" s="7">
        <f>IF(COUNTIF(B$4:$B2491,B2491)=1,1,0)</f>
        <v>1</v>
      </c>
      <c r="P2491" s="8" t="s">
        <v>2918</v>
      </c>
      <c r="Q2491" s="9"/>
    </row>
    <row r="2492" spans="1:17" x14ac:dyDescent="0.25">
      <c r="A2492" s="17">
        <v>44822</v>
      </c>
      <c r="B2492" s="11" t="s">
        <v>2080</v>
      </c>
      <c r="C2492" s="11" t="s">
        <v>2920</v>
      </c>
      <c r="D2492" s="7">
        <v>4</v>
      </c>
      <c r="E2492" s="12">
        <f t="shared" si="115"/>
        <v>1000</v>
      </c>
      <c r="F2492" s="13">
        <f t="shared" si="116"/>
        <v>4000</v>
      </c>
      <c r="G2492" s="14">
        <f>Data_input!$F2492*IF(Data_input!$E2492&lt;3000,70%,60%)</f>
        <v>2800</v>
      </c>
      <c r="H2492" s="14">
        <f>Data_input!$F2492*10%</f>
        <v>400</v>
      </c>
      <c r="I2492" s="14">
        <f>Data_input!$F2492*10%</f>
        <v>400</v>
      </c>
      <c r="J2492" s="14">
        <f>SUM(Table1[[#This Row],[COGS]:[OPERATIONAL COST]])</f>
        <v>3600</v>
      </c>
      <c r="K2492" s="14">
        <f>Data_input!$F2492-Data_input!$G2492-Data_input!$H2492-Data_input!$I2492</f>
        <v>400</v>
      </c>
      <c r="L2492" s="15" t="s">
        <v>2948</v>
      </c>
      <c r="M2492" s="16" t="str">
        <f>TEXT(Table1[[#This Row],[DATE]],"mmm")</f>
        <v>Sep</v>
      </c>
      <c r="N2492" s="7">
        <f t="shared" si="117"/>
        <v>2022</v>
      </c>
      <c r="O2492" s="7">
        <f>IF(COUNTIF(B$4:$B2492,B2492)=1,1,0)</f>
        <v>1</v>
      </c>
      <c r="P2492" s="8" t="s">
        <v>2919</v>
      </c>
      <c r="Q2492" s="9"/>
    </row>
    <row r="2493" spans="1:17" x14ac:dyDescent="0.25">
      <c r="A2493" s="17">
        <v>44822</v>
      </c>
      <c r="B2493" s="11" t="s">
        <v>2081</v>
      </c>
      <c r="C2493" s="11" t="s">
        <v>2930</v>
      </c>
      <c r="D2493" s="7">
        <v>1</v>
      </c>
      <c r="E2493" s="12">
        <f t="shared" si="115"/>
        <v>4000</v>
      </c>
      <c r="F2493" s="13">
        <f t="shared" si="116"/>
        <v>4000</v>
      </c>
      <c r="G2493" s="14">
        <f>Data_input!$F2493*IF(Data_input!$E2493&lt;3000,70%,60%)</f>
        <v>2400</v>
      </c>
      <c r="H2493" s="14">
        <f>Data_input!$F2493*10%</f>
        <v>400</v>
      </c>
      <c r="I2493" s="14">
        <f>Data_input!$F2493*10%</f>
        <v>400</v>
      </c>
      <c r="J2493" s="14">
        <f>SUM(Table1[[#This Row],[COGS]:[OPERATIONAL COST]])</f>
        <v>3200</v>
      </c>
      <c r="K2493" s="14">
        <f>Data_input!$F2493-Data_input!$G2493-Data_input!$H2493-Data_input!$I2493</f>
        <v>800</v>
      </c>
      <c r="L2493" s="8" t="s">
        <v>2944</v>
      </c>
      <c r="M2493" s="16" t="str">
        <f>TEXT(Table1[[#This Row],[DATE]],"mmm")</f>
        <v>Sep</v>
      </c>
      <c r="N2493" s="7">
        <f t="shared" si="117"/>
        <v>2022</v>
      </c>
      <c r="O2493" s="7">
        <f>IF(COUNTIF(B$4:$B2493,B2493)=1,1,0)</f>
        <v>1</v>
      </c>
      <c r="P2493" s="8" t="s">
        <v>2919</v>
      </c>
      <c r="Q2493" s="9"/>
    </row>
    <row r="2494" spans="1:17" x14ac:dyDescent="0.25">
      <c r="A2494" s="17">
        <v>44822</v>
      </c>
      <c r="B2494" s="11" t="s">
        <v>2082</v>
      </c>
      <c r="C2494" s="11" t="s">
        <v>2923</v>
      </c>
      <c r="D2494" s="7">
        <v>1</v>
      </c>
      <c r="E2494" s="12">
        <f t="shared" si="115"/>
        <v>2500</v>
      </c>
      <c r="F2494" s="13">
        <f t="shared" si="116"/>
        <v>2500</v>
      </c>
      <c r="G2494" s="14">
        <f>Data_input!$F2494*IF(Data_input!$E2494&lt;3000,70%,60%)</f>
        <v>1750</v>
      </c>
      <c r="H2494" s="14">
        <f>Data_input!$F2494*10%</f>
        <v>250</v>
      </c>
      <c r="I2494" s="14">
        <f>Data_input!$F2494*10%</f>
        <v>250</v>
      </c>
      <c r="J2494" s="14">
        <f>SUM(Table1[[#This Row],[COGS]:[OPERATIONAL COST]])</f>
        <v>2250</v>
      </c>
      <c r="K2494" s="14">
        <f>Data_input!$F2494-Data_input!$G2494-Data_input!$H2494-Data_input!$I2494</f>
        <v>250</v>
      </c>
      <c r="L2494" s="15" t="s">
        <v>2945</v>
      </c>
      <c r="M2494" s="16" t="str">
        <f>TEXT(Table1[[#This Row],[DATE]],"mmm")</f>
        <v>Sep</v>
      </c>
      <c r="N2494" s="7">
        <f t="shared" si="117"/>
        <v>2022</v>
      </c>
      <c r="O2494" s="7">
        <f>IF(COUNTIF(B$4:$B2494,B2494)=1,1,0)</f>
        <v>1</v>
      </c>
      <c r="P2494" s="8" t="s">
        <v>2919</v>
      </c>
      <c r="Q2494" s="9"/>
    </row>
    <row r="2495" spans="1:17" x14ac:dyDescent="0.25">
      <c r="A2495" s="17">
        <v>44822</v>
      </c>
      <c r="B2495" s="11" t="s">
        <v>2083</v>
      </c>
      <c r="C2495" s="11" t="s">
        <v>2924</v>
      </c>
      <c r="D2495" s="7">
        <v>1</v>
      </c>
      <c r="E2495" s="12">
        <f t="shared" si="115"/>
        <v>3500</v>
      </c>
      <c r="F2495" s="13">
        <f t="shared" si="116"/>
        <v>3500</v>
      </c>
      <c r="G2495" s="14">
        <f>Data_input!$F2495*IF(Data_input!$E2495&lt;3000,70%,60%)</f>
        <v>2100</v>
      </c>
      <c r="H2495" s="14">
        <f>Data_input!$F2495*10%</f>
        <v>350</v>
      </c>
      <c r="I2495" s="14">
        <f>Data_input!$F2495*10%</f>
        <v>350</v>
      </c>
      <c r="J2495" s="14">
        <f>SUM(Table1[[#This Row],[COGS]:[OPERATIONAL COST]])</f>
        <v>2800</v>
      </c>
      <c r="K2495" s="14">
        <f>Data_input!$F2495-Data_input!$G2495-Data_input!$H2495-Data_input!$I2495</f>
        <v>700</v>
      </c>
      <c r="L2495" s="8" t="s">
        <v>2943</v>
      </c>
      <c r="M2495" s="16" t="str">
        <f>TEXT(Table1[[#This Row],[DATE]],"mmm")</f>
        <v>Sep</v>
      </c>
      <c r="N2495" s="7">
        <f t="shared" si="117"/>
        <v>2022</v>
      </c>
      <c r="O2495" s="7">
        <f>IF(COUNTIF(B$4:$B2495,B2495)=1,1,0)</f>
        <v>1</v>
      </c>
      <c r="P2495" s="8" t="s">
        <v>2919</v>
      </c>
      <c r="Q2495" s="9"/>
    </row>
    <row r="2496" spans="1:17" x14ac:dyDescent="0.25">
      <c r="A2496" s="17">
        <v>44822</v>
      </c>
      <c r="B2496" s="11" t="s">
        <v>2084</v>
      </c>
      <c r="C2496" s="11" t="s">
        <v>2928</v>
      </c>
      <c r="D2496" s="7">
        <v>2</v>
      </c>
      <c r="E2496" s="12">
        <f t="shared" si="115"/>
        <v>1000</v>
      </c>
      <c r="F2496" s="13">
        <f t="shared" si="116"/>
        <v>2000</v>
      </c>
      <c r="G2496" s="14">
        <f>Data_input!$F2496*IF(Data_input!$E2496&lt;3000,70%,60%)</f>
        <v>1400</v>
      </c>
      <c r="H2496" s="14">
        <f>Data_input!$F2496*10%</f>
        <v>200</v>
      </c>
      <c r="I2496" s="14">
        <f>Data_input!$F2496*10%</f>
        <v>200</v>
      </c>
      <c r="J2496" s="14">
        <f>SUM(Table1[[#This Row],[COGS]:[OPERATIONAL COST]])</f>
        <v>1800</v>
      </c>
      <c r="K2496" s="14">
        <f>Data_input!$F2496-Data_input!$G2496-Data_input!$H2496-Data_input!$I2496</f>
        <v>200</v>
      </c>
      <c r="L2496" s="15" t="s">
        <v>2943</v>
      </c>
      <c r="M2496" s="16" t="str">
        <f>TEXT(Table1[[#This Row],[DATE]],"mmm")</f>
        <v>Sep</v>
      </c>
      <c r="N2496" s="7">
        <f t="shared" si="117"/>
        <v>2022</v>
      </c>
      <c r="O2496" s="7">
        <f>IF(COUNTIF(B$4:$B2496,B2496)=1,1,0)</f>
        <v>1</v>
      </c>
      <c r="P2496" s="8" t="s">
        <v>2919</v>
      </c>
      <c r="Q2496" s="9"/>
    </row>
    <row r="2497" spans="1:17" x14ac:dyDescent="0.25">
      <c r="A2497" s="17">
        <v>44822</v>
      </c>
      <c r="B2497" s="11" t="str">
        <f>B2496</f>
        <v>DH02088</v>
      </c>
      <c r="C2497" s="11" t="s">
        <v>2926</v>
      </c>
      <c r="D2497" s="7">
        <v>2</v>
      </c>
      <c r="E2497" s="12">
        <f t="shared" si="115"/>
        <v>450</v>
      </c>
      <c r="F2497" s="13">
        <f t="shared" si="116"/>
        <v>900</v>
      </c>
      <c r="G2497" s="14">
        <f>Data_input!$F2497*IF(Data_input!$E2497&lt;3000,70%,60%)</f>
        <v>630</v>
      </c>
      <c r="H2497" s="14">
        <f>Data_input!$F2497*10%</f>
        <v>90</v>
      </c>
      <c r="I2497" s="14">
        <f>Data_input!$F2497*10%</f>
        <v>90</v>
      </c>
      <c r="J2497" s="14">
        <f>SUM(Table1[[#This Row],[COGS]:[OPERATIONAL COST]])</f>
        <v>810</v>
      </c>
      <c r="K2497" s="14">
        <f>Data_input!$F2497-Data_input!$G2497-Data_input!$H2497-Data_input!$I2497</f>
        <v>90</v>
      </c>
      <c r="L2497" s="8" t="s">
        <v>2943</v>
      </c>
      <c r="M2497" s="16" t="str">
        <f>TEXT(Table1[[#This Row],[DATE]],"mmm")</f>
        <v>Sep</v>
      </c>
      <c r="N2497" s="7">
        <f t="shared" si="117"/>
        <v>2022</v>
      </c>
      <c r="O2497" s="7">
        <f>IF(COUNTIF(B$4:$B2497,B2497)=1,1,0)</f>
        <v>0</v>
      </c>
      <c r="P2497" s="8" t="s">
        <v>2919</v>
      </c>
      <c r="Q2497" s="9"/>
    </row>
    <row r="2498" spans="1:17" x14ac:dyDescent="0.25">
      <c r="A2498" s="17">
        <v>44822</v>
      </c>
      <c r="B2498" s="11" t="str">
        <f>B2497</f>
        <v>DH02088</v>
      </c>
      <c r="C2498" s="11" t="s">
        <v>2927</v>
      </c>
      <c r="D2498" s="7">
        <v>3</v>
      </c>
      <c r="E2498" s="12">
        <f t="shared" si="115"/>
        <v>500</v>
      </c>
      <c r="F2498" s="13">
        <f t="shared" si="116"/>
        <v>1500</v>
      </c>
      <c r="G2498" s="14">
        <f>Data_input!$F2498*IF(Data_input!$E2498&lt;3000,70%,60%)</f>
        <v>1050</v>
      </c>
      <c r="H2498" s="14">
        <f>Data_input!$F2498*10%</f>
        <v>150</v>
      </c>
      <c r="I2498" s="14">
        <f>Data_input!$F2498*10%</f>
        <v>150</v>
      </c>
      <c r="J2498" s="14">
        <f>SUM(Table1[[#This Row],[COGS]:[OPERATIONAL COST]])</f>
        <v>1350</v>
      </c>
      <c r="K2498" s="14">
        <f>Data_input!$F2498-Data_input!$G2498-Data_input!$H2498-Data_input!$I2498</f>
        <v>150</v>
      </c>
      <c r="L2498" s="15" t="s">
        <v>2943</v>
      </c>
      <c r="M2498" s="16" t="str">
        <f>TEXT(Table1[[#This Row],[DATE]],"mmm")</f>
        <v>Sep</v>
      </c>
      <c r="N2498" s="7">
        <f t="shared" si="117"/>
        <v>2022</v>
      </c>
      <c r="O2498" s="7">
        <f>IF(COUNTIF(B$4:$B2498,B2498)=1,1,0)</f>
        <v>0</v>
      </c>
      <c r="P2498" s="8" t="s">
        <v>2919</v>
      </c>
      <c r="Q2498" s="9"/>
    </row>
    <row r="2499" spans="1:17" x14ac:dyDescent="0.25">
      <c r="A2499" s="17">
        <v>44823</v>
      </c>
      <c r="B2499" s="11" t="s">
        <v>2085</v>
      </c>
      <c r="C2499" s="11" t="s">
        <v>2927</v>
      </c>
      <c r="D2499" s="7">
        <v>8</v>
      </c>
      <c r="E2499" s="12">
        <f t="shared" si="115"/>
        <v>500</v>
      </c>
      <c r="F2499" s="13">
        <f t="shared" si="116"/>
        <v>4000</v>
      </c>
      <c r="G2499" s="14">
        <f>Data_input!$F2499*IF(Data_input!$E2499&lt;3000,70%,60%)</f>
        <v>2800</v>
      </c>
      <c r="H2499" s="14">
        <f>Data_input!$F2499*10%</f>
        <v>400</v>
      </c>
      <c r="I2499" s="14">
        <f>Data_input!$F2499*10%</f>
        <v>400</v>
      </c>
      <c r="J2499" s="14">
        <f>SUM(Table1[[#This Row],[COGS]:[OPERATIONAL COST]])</f>
        <v>3600</v>
      </c>
      <c r="K2499" s="14">
        <f>Data_input!$F2499-Data_input!$G2499-Data_input!$H2499-Data_input!$I2499</f>
        <v>400</v>
      </c>
      <c r="L2499" s="8" t="s">
        <v>2947</v>
      </c>
      <c r="M2499" s="16" t="str">
        <f>TEXT(Table1[[#This Row],[DATE]],"mmm")</f>
        <v>Sep</v>
      </c>
      <c r="N2499" s="7">
        <f t="shared" si="117"/>
        <v>2022</v>
      </c>
      <c r="O2499" s="7">
        <f>IF(COUNTIF(B$4:$B2499,B2499)=1,1,0)</f>
        <v>1</v>
      </c>
      <c r="P2499" s="8" t="s">
        <v>2919</v>
      </c>
      <c r="Q2499" s="9"/>
    </row>
    <row r="2500" spans="1:17" x14ac:dyDescent="0.25">
      <c r="A2500" s="17">
        <v>44823</v>
      </c>
      <c r="B2500" s="11" t="s">
        <v>2086</v>
      </c>
      <c r="C2500" s="11" t="s">
        <v>2920</v>
      </c>
      <c r="D2500" s="7">
        <v>9</v>
      </c>
      <c r="E2500" s="12">
        <f t="shared" ref="E2500:E2563" si="118">VLOOKUP(C2500,$R$4:$S$12,2,FALSE)</f>
        <v>1000</v>
      </c>
      <c r="F2500" s="13">
        <f t="shared" ref="F2500:F2563" si="119">D2500*E2500</f>
        <v>9000</v>
      </c>
      <c r="G2500" s="14">
        <f>Data_input!$F2500*IF(Data_input!$E2500&lt;3000,70%,60%)</f>
        <v>6300</v>
      </c>
      <c r="H2500" s="14">
        <f>Data_input!$F2500*10%</f>
        <v>900</v>
      </c>
      <c r="I2500" s="14">
        <f>Data_input!$F2500*10%</f>
        <v>900</v>
      </c>
      <c r="J2500" s="14">
        <f>SUM(Table1[[#This Row],[COGS]:[OPERATIONAL COST]])</f>
        <v>8100</v>
      </c>
      <c r="K2500" s="14">
        <f>Data_input!$F2500-Data_input!$G2500-Data_input!$H2500-Data_input!$I2500</f>
        <v>900</v>
      </c>
      <c r="L2500" s="15" t="s">
        <v>2945</v>
      </c>
      <c r="M2500" s="16" t="str">
        <f>TEXT(Table1[[#This Row],[DATE]],"mmm")</f>
        <v>Sep</v>
      </c>
      <c r="N2500" s="7">
        <f t="shared" ref="N2500:N2563" si="120">YEAR(A2500)</f>
        <v>2022</v>
      </c>
      <c r="O2500" s="7">
        <f>IF(COUNTIF(B$4:$B2500,B2500)=1,1,0)</f>
        <v>1</v>
      </c>
      <c r="P2500" s="8" t="s">
        <v>2918</v>
      </c>
      <c r="Q2500" s="9"/>
    </row>
    <row r="2501" spans="1:17" x14ac:dyDescent="0.25">
      <c r="A2501" s="17">
        <v>44823</v>
      </c>
      <c r="B2501" s="11" t="s">
        <v>2087</v>
      </c>
      <c r="C2501" s="11" t="s">
        <v>2924</v>
      </c>
      <c r="D2501" s="7">
        <v>1</v>
      </c>
      <c r="E2501" s="12">
        <f t="shared" si="118"/>
        <v>3500</v>
      </c>
      <c r="F2501" s="13">
        <f t="shared" si="119"/>
        <v>3500</v>
      </c>
      <c r="G2501" s="14">
        <f>Data_input!$F2501*IF(Data_input!$E2501&lt;3000,70%,60%)</f>
        <v>2100</v>
      </c>
      <c r="H2501" s="14">
        <f>Data_input!$F2501*10%</f>
        <v>350</v>
      </c>
      <c r="I2501" s="14">
        <f>Data_input!$F2501*10%</f>
        <v>350</v>
      </c>
      <c r="J2501" s="14">
        <f>SUM(Table1[[#This Row],[COGS]:[OPERATIONAL COST]])</f>
        <v>2800</v>
      </c>
      <c r="K2501" s="14">
        <f>Data_input!$F2501-Data_input!$G2501-Data_input!$H2501-Data_input!$I2501</f>
        <v>700</v>
      </c>
      <c r="L2501" s="8" t="s">
        <v>2943</v>
      </c>
      <c r="M2501" s="16" t="str">
        <f>TEXT(Table1[[#This Row],[DATE]],"mmm")</f>
        <v>Sep</v>
      </c>
      <c r="N2501" s="7">
        <f t="shared" si="120"/>
        <v>2022</v>
      </c>
      <c r="O2501" s="7">
        <f>IF(COUNTIF(B$4:$B2501,B2501)=1,1,0)</f>
        <v>1</v>
      </c>
      <c r="P2501" s="8" t="s">
        <v>2919</v>
      </c>
      <c r="Q2501" s="9"/>
    </row>
    <row r="2502" spans="1:17" x14ac:dyDescent="0.25">
      <c r="A2502" s="17">
        <v>44823</v>
      </c>
      <c r="B2502" s="11" t="s">
        <v>2088</v>
      </c>
      <c r="C2502" s="11" t="s">
        <v>2923</v>
      </c>
      <c r="D2502" s="7">
        <v>3</v>
      </c>
      <c r="E2502" s="12">
        <f t="shared" si="118"/>
        <v>2500</v>
      </c>
      <c r="F2502" s="13">
        <f t="shared" si="119"/>
        <v>7500</v>
      </c>
      <c r="G2502" s="14">
        <f>Data_input!$F2502*IF(Data_input!$E2502&lt;3000,70%,60%)</f>
        <v>5250</v>
      </c>
      <c r="H2502" s="14">
        <f>Data_input!$F2502*10%</f>
        <v>750</v>
      </c>
      <c r="I2502" s="14">
        <f>Data_input!$F2502*10%</f>
        <v>750</v>
      </c>
      <c r="J2502" s="14">
        <f>SUM(Table1[[#This Row],[COGS]:[OPERATIONAL COST]])</f>
        <v>6750</v>
      </c>
      <c r="K2502" s="14">
        <f>Data_input!$F2502-Data_input!$G2502-Data_input!$H2502-Data_input!$I2502</f>
        <v>750</v>
      </c>
      <c r="L2502" s="15" t="s">
        <v>2948</v>
      </c>
      <c r="M2502" s="16" t="str">
        <f>TEXT(Table1[[#This Row],[DATE]],"mmm")</f>
        <v>Sep</v>
      </c>
      <c r="N2502" s="7">
        <f t="shared" si="120"/>
        <v>2022</v>
      </c>
      <c r="O2502" s="7">
        <f>IF(COUNTIF(B$4:$B2502,B2502)=1,1,0)</f>
        <v>1</v>
      </c>
      <c r="P2502" s="8" t="s">
        <v>2919</v>
      </c>
      <c r="Q2502" s="9"/>
    </row>
    <row r="2503" spans="1:17" x14ac:dyDescent="0.25">
      <c r="A2503" s="17">
        <v>44823</v>
      </c>
      <c r="B2503" s="11" t="s">
        <v>2089</v>
      </c>
      <c r="C2503" s="11" t="s">
        <v>2929</v>
      </c>
      <c r="D2503" s="7">
        <v>6</v>
      </c>
      <c r="E2503" s="12">
        <f t="shared" si="118"/>
        <v>3200</v>
      </c>
      <c r="F2503" s="13">
        <f t="shared" si="119"/>
        <v>19200</v>
      </c>
      <c r="G2503" s="14">
        <f>Data_input!$F2503*IF(Data_input!$E2503&lt;3000,70%,60%)</f>
        <v>11520</v>
      </c>
      <c r="H2503" s="14">
        <f>Data_input!$F2503*10%</f>
        <v>1920</v>
      </c>
      <c r="I2503" s="14">
        <f>Data_input!$F2503*10%</f>
        <v>1920</v>
      </c>
      <c r="J2503" s="14">
        <f>SUM(Table1[[#This Row],[COGS]:[OPERATIONAL COST]])</f>
        <v>15360</v>
      </c>
      <c r="K2503" s="14">
        <f>Data_input!$F2503-Data_input!$G2503-Data_input!$H2503-Data_input!$I2503</f>
        <v>3840</v>
      </c>
      <c r="L2503" s="8" t="s">
        <v>2944</v>
      </c>
      <c r="M2503" s="16" t="str">
        <f>TEXT(Table1[[#This Row],[DATE]],"mmm")</f>
        <v>Sep</v>
      </c>
      <c r="N2503" s="7">
        <f t="shared" si="120"/>
        <v>2022</v>
      </c>
      <c r="O2503" s="7">
        <f>IF(COUNTIF(B$4:$B2503,B2503)=1,1,0)</f>
        <v>1</v>
      </c>
      <c r="P2503" s="8" t="s">
        <v>2919</v>
      </c>
      <c r="Q2503" s="9"/>
    </row>
    <row r="2504" spans="1:17" x14ac:dyDescent="0.25">
      <c r="A2504" s="17">
        <v>44823</v>
      </c>
      <c r="B2504" s="11" t="s">
        <v>2090</v>
      </c>
      <c r="C2504" s="11" t="s">
        <v>2929</v>
      </c>
      <c r="D2504" s="7">
        <v>15</v>
      </c>
      <c r="E2504" s="12">
        <f t="shared" si="118"/>
        <v>3200</v>
      </c>
      <c r="F2504" s="13">
        <f t="shared" si="119"/>
        <v>48000</v>
      </c>
      <c r="G2504" s="14">
        <f>Data_input!$F2504*IF(Data_input!$E2504&lt;3000,70%,60%)</f>
        <v>28800</v>
      </c>
      <c r="H2504" s="14">
        <f>Data_input!$F2504*10%</f>
        <v>4800</v>
      </c>
      <c r="I2504" s="14">
        <f>Data_input!$F2504*10%</f>
        <v>4800</v>
      </c>
      <c r="J2504" s="14">
        <f>SUM(Table1[[#This Row],[COGS]:[OPERATIONAL COST]])</f>
        <v>38400</v>
      </c>
      <c r="K2504" s="14">
        <f>Data_input!$F2504-Data_input!$G2504-Data_input!$H2504-Data_input!$I2504</f>
        <v>9600</v>
      </c>
      <c r="L2504" s="15" t="s">
        <v>2946</v>
      </c>
      <c r="M2504" s="16" t="str">
        <f>TEXT(Table1[[#This Row],[DATE]],"mmm")</f>
        <v>Sep</v>
      </c>
      <c r="N2504" s="7">
        <f t="shared" si="120"/>
        <v>2022</v>
      </c>
      <c r="O2504" s="7">
        <f>IF(COUNTIF(B$4:$B2504,B2504)=1,1,0)</f>
        <v>1</v>
      </c>
      <c r="P2504" s="8" t="s">
        <v>2919</v>
      </c>
      <c r="Q2504" s="9"/>
    </row>
    <row r="2505" spans="1:17" x14ac:dyDescent="0.25">
      <c r="A2505" s="17">
        <v>44823</v>
      </c>
      <c r="B2505" s="11" t="s">
        <v>2091</v>
      </c>
      <c r="C2505" s="11" t="s">
        <v>2924</v>
      </c>
      <c r="D2505" s="7">
        <v>1</v>
      </c>
      <c r="E2505" s="12">
        <f t="shared" si="118"/>
        <v>3500</v>
      </c>
      <c r="F2505" s="13">
        <f t="shared" si="119"/>
        <v>3500</v>
      </c>
      <c r="G2505" s="14">
        <f>Data_input!$F2505*IF(Data_input!$E2505&lt;3000,70%,60%)</f>
        <v>2100</v>
      </c>
      <c r="H2505" s="14">
        <f>Data_input!$F2505*10%</f>
        <v>350</v>
      </c>
      <c r="I2505" s="14">
        <f>Data_input!$F2505*10%</f>
        <v>350</v>
      </c>
      <c r="J2505" s="14">
        <f>SUM(Table1[[#This Row],[COGS]:[OPERATIONAL COST]])</f>
        <v>2800</v>
      </c>
      <c r="K2505" s="14">
        <f>Data_input!$F2505-Data_input!$G2505-Data_input!$H2505-Data_input!$I2505</f>
        <v>700</v>
      </c>
      <c r="L2505" s="8" t="s">
        <v>2947</v>
      </c>
      <c r="M2505" s="16" t="str">
        <f>TEXT(Table1[[#This Row],[DATE]],"mmm")</f>
        <v>Sep</v>
      </c>
      <c r="N2505" s="7">
        <f t="shared" si="120"/>
        <v>2022</v>
      </c>
      <c r="O2505" s="7">
        <f>IF(COUNTIF(B$4:$B2505,B2505)=1,1,0)</f>
        <v>1</v>
      </c>
      <c r="P2505" s="8" t="s">
        <v>2919</v>
      </c>
      <c r="Q2505" s="9"/>
    </row>
    <row r="2506" spans="1:17" x14ac:dyDescent="0.25">
      <c r="A2506" s="17">
        <v>44823</v>
      </c>
      <c r="B2506" s="11" t="s">
        <v>2092</v>
      </c>
      <c r="C2506" s="11" t="s">
        <v>2927</v>
      </c>
      <c r="D2506" s="7">
        <v>7</v>
      </c>
      <c r="E2506" s="12">
        <f t="shared" si="118"/>
        <v>500</v>
      </c>
      <c r="F2506" s="13">
        <f t="shared" si="119"/>
        <v>3500</v>
      </c>
      <c r="G2506" s="14">
        <f>Data_input!$F2506*IF(Data_input!$E2506&lt;3000,70%,60%)</f>
        <v>2450</v>
      </c>
      <c r="H2506" s="14">
        <f>Data_input!$F2506*10%</f>
        <v>350</v>
      </c>
      <c r="I2506" s="14">
        <f>Data_input!$F2506*10%</f>
        <v>350</v>
      </c>
      <c r="J2506" s="14">
        <f>SUM(Table1[[#This Row],[COGS]:[OPERATIONAL COST]])</f>
        <v>3150</v>
      </c>
      <c r="K2506" s="14">
        <f>Data_input!$F2506-Data_input!$G2506-Data_input!$H2506-Data_input!$I2506</f>
        <v>350</v>
      </c>
      <c r="L2506" s="15" t="s">
        <v>2948</v>
      </c>
      <c r="M2506" s="16" t="str">
        <f>TEXT(Table1[[#This Row],[DATE]],"mmm")</f>
        <v>Sep</v>
      </c>
      <c r="N2506" s="7">
        <f t="shared" si="120"/>
        <v>2022</v>
      </c>
      <c r="O2506" s="7">
        <f>IF(COUNTIF(B$4:$B2506,B2506)=1,1,0)</f>
        <v>1</v>
      </c>
      <c r="P2506" s="8" t="s">
        <v>2918</v>
      </c>
      <c r="Q2506" s="9"/>
    </row>
    <row r="2507" spans="1:17" x14ac:dyDescent="0.25">
      <c r="A2507" s="17">
        <v>44823</v>
      </c>
      <c r="B2507" s="11" t="str">
        <f>B2506</f>
        <v>DH02096</v>
      </c>
      <c r="C2507" s="11" t="s">
        <v>2923</v>
      </c>
      <c r="D2507" s="7">
        <v>4</v>
      </c>
      <c r="E2507" s="12">
        <f t="shared" si="118"/>
        <v>2500</v>
      </c>
      <c r="F2507" s="13">
        <f t="shared" si="119"/>
        <v>10000</v>
      </c>
      <c r="G2507" s="14">
        <f>Data_input!$F2507*IF(Data_input!$E2507&lt;3000,70%,60%)</f>
        <v>7000</v>
      </c>
      <c r="H2507" s="14">
        <f>Data_input!$F2507*10%</f>
        <v>1000</v>
      </c>
      <c r="I2507" s="14">
        <f>Data_input!$F2507*10%</f>
        <v>1000</v>
      </c>
      <c r="J2507" s="14">
        <f>SUM(Table1[[#This Row],[COGS]:[OPERATIONAL COST]])</f>
        <v>9000</v>
      </c>
      <c r="K2507" s="14">
        <f>Data_input!$F2507-Data_input!$G2507-Data_input!$H2507-Data_input!$I2507</f>
        <v>1000</v>
      </c>
      <c r="L2507" s="8" t="s">
        <v>2948</v>
      </c>
      <c r="M2507" s="16" t="str">
        <f>TEXT(Table1[[#This Row],[DATE]],"mmm")</f>
        <v>Sep</v>
      </c>
      <c r="N2507" s="7">
        <f t="shared" si="120"/>
        <v>2022</v>
      </c>
      <c r="O2507" s="7">
        <f>IF(COUNTIF(B$4:$B2507,B2507)=1,1,0)</f>
        <v>0</v>
      </c>
      <c r="P2507" s="8" t="s">
        <v>2918</v>
      </c>
      <c r="Q2507" s="9"/>
    </row>
    <row r="2508" spans="1:17" x14ac:dyDescent="0.25">
      <c r="A2508" s="17">
        <v>44823</v>
      </c>
      <c r="B2508" s="11" t="str">
        <f>B2507</f>
        <v>DH02096</v>
      </c>
      <c r="C2508" s="11" t="s">
        <v>2925</v>
      </c>
      <c r="D2508" s="7">
        <v>1</v>
      </c>
      <c r="E2508" s="12">
        <f t="shared" si="118"/>
        <v>1200</v>
      </c>
      <c r="F2508" s="13">
        <f t="shared" si="119"/>
        <v>1200</v>
      </c>
      <c r="G2508" s="14">
        <f>Data_input!$F2508*IF(Data_input!$E2508&lt;3000,70%,60%)</f>
        <v>840</v>
      </c>
      <c r="H2508" s="14">
        <f>Data_input!$F2508*10%</f>
        <v>120</v>
      </c>
      <c r="I2508" s="14">
        <f>Data_input!$F2508*10%</f>
        <v>120</v>
      </c>
      <c r="J2508" s="14">
        <f>SUM(Table1[[#This Row],[COGS]:[OPERATIONAL COST]])</f>
        <v>1080</v>
      </c>
      <c r="K2508" s="14">
        <f>Data_input!$F2508-Data_input!$G2508-Data_input!$H2508-Data_input!$I2508</f>
        <v>120</v>
      </c>
      <c r="L2508" s="15" t="s">
        <v>2948</v>
      </c>
      <c r="M2508" s="16" t="str">
        <f>TEXT(Table1[[#This Row],[DATE]],"mmm")</f>
        <v>Sep</v>
      </c>
      <c r="N2508" s="7">
        <f t="shared" si="120"/>
        <v>2022</v>
      </c>
      <c r="O2508" s="7">
        <f>IF(COUNTIF(B$4:$B2508,B2508)=1,1,0)</f>
        <v>0</v>
      </c>
      <c r="P2508" s="8" t="s">
        <v>2918</v>
      </c>
      <c r="Q2508" s="9"/>
    </row>
    <row r="2509" spans="1:17" x14ac:dyDescent="0.25">
      <c r="A2509" s="17">
        <v>44823</v>
      </c>
      <c r="B2509" s="11" t="str">
        <f>B2508</f>
        <v>DH02096</v>
      </c>
      <c r="C2509" s="11" t="s">
        <v>2920</v>
      </c>
      <c r="D2509" s="7">
        <v>5</v>
      </c>
      <c r="E2509" s="12">
        <f t="shared" si="118"/>
        <v>1000</v>
      </c>
      <c r="F2509" s="13">
        <f t="shared" si="119"/>
        <v>5000</v>
      </c>
      <c r="G2509" s="14">
        <f>Data_input!$F2509*IF(Data_input!$E2509&lt;3000,70%,60%)</f>
        <v>3500</v>
      </c>
      <c r="H2509" s="14">
        <f>Data_input!$F2509*10%</f>
        <v>500</v>
      </c>
      <c r="I2509" s="14">
        <f>Data_input!$F2509*10%</f>
        <v>500</v>
      </c>
      <c r="J2509" s="14">
        <f>SUM(Table1[[#This Row],[COGS]:[OPERATIONAL COST]])</f>
        <v>4500</v>
      </c>
      <c r="K2509" s="14">
        <f>Data_input!$F2509-Data_input!$G2509-Data_input!$H2509-Data_input!$I2509</f>
        <v>500</v>
      </c>
      <c r="L2509" s="8" t="s">
        <v>2948</v>
      </c>
      <c r="M2509" s="16" t="str">
        <f>TEXT(Table1[[#This Row],[DATE]],"mmm")</f>
        <v>Sep</v>
      </c>
      <c r="N2509" s="7">
        <f t="shared" si="120"/>
        <v>2022</v>
      </c>
      <c r="O2509" s="7">
        <f>IF(COUNTIF(B$4:$B2509,B2509)=1,1,0)</f>
        <v>0</v>
      </c>
      <c r="P2509" s="8" t="s">
        <v>2918</v>
      </c>
      <c r="Q2509" s="9"/>
    </row>
    <row r="2510" spans="1:17" x14ac:dyDescent="0.25">
      <c r="A2510" s="17">
        <v>44823</v>
      </c>
      <c r="B2510" s="11" t="str">
        <f>B2509</f>
        <v>DH02096</v>
      </c>
      <c r="C2510" s="11" t="s">
        <v>2930</v>
      </c>
      <c r="D2510" s="7">
        <v>1</v>
      </c>
      <c r="E2510" s="12">
        <f t="shared" si="118"/>
        <v>4000</v>
      </c>
      <c r="F2510" s="13">
        <f t="shared" si="119"/>
        <v>4000</v>
      </c>
      <c r="G2510" s="14">
        <f>Data_input!$F2510*IF(Data_input!$E2510&lt;3000,70%,60%)</f>
        <v>2400</v>
      </c>
      <c r="H2510" s="14">
        <f>Data_input!$F2510*10%</f>
        <v>400</v>
      </c>
      <c r="I2510" s="14">
        <f>Data_input!$F2510*10%</f>
        <v>400</v>
      </c>
      <c r="J2510" s="14">
        <f>SUM(Table1[[#This Row],[COGS]:[OPERATIONAL COST]])</f>
        <v>3200</v>
      </c>
      <c r="K2510" s="14">
        <f>Data_input!$F2510-Data_input!$G2510-Data_input!$H2510-Data_input!$I2510</f>
        <v>800</v>
      </c>
      <c r="L2510" s="15" t="s">
        <v>2948</v>
      </c>
      <c r="M2510" s="16" t="str">
        <f>TEXT(Table1[[#This Row],[DATE]],"mmm")</f>
        <v>Sep</v>
      </c>
      <c r="N2510" s="7">
        <f t="shared" si="120"/>
        <v>2022</v>
      </c>
      <c r="O2510" s="7">
        <f>IF(COUNTIF(B$4:$B2510,B2510)=1,1,0)</f>
        <v>0</v>
      </c>
      <c r="P2510" s="8" t="s">
        <v>2918</v>
      </c>
      <c r="Q2510" s="9"/>
    </row>
    <row r="2511" spans="1:17" x14ac:dyDescent="0.25">
      <c r="A2511" s="17">
        <v>44823</v>
      </c>
      <c r="B2511" s="11" t="str">
        <f>B2510</f>
        <v>DH02096</v>
      </c>
      <c r="C2511" s="11" t="s">
        <v>2923</v>
      </c>
      <c r="D2511" s="7">
        <v>1</v>
      </c>
      <c r="E2511" s="12">
        <f t="shared" si="118"/>
        <v>2500</v>
      </c>
      <c r="F2511" s="13">
        <f t="shared" si="119"/>
        <v>2500</v>
      </c>
      <c r="G2511" s="14">
        <f>Data_input!$F2511*IF(Data_input!$E2511&lt;3000,70%,60%)</f>
        <v>1750</v>
      </c>
      <c r="H2511" s="14">
        <f>Data_input!$F2511*10%</f>
        <v>250</v>
      </c>
      <c r="I2511" s="14">
        <f>Data_input!$F2511*10%</f>
        <v>250</v>
      </c>
      <c r="J2511" s="14">
        <f>SUM(Table1[[#This Row],[COGS]:[OPERATIONAL COST]])</f>
        <v>2250</v>
      </c>
      <c r="K2511" s="14">
        <f>Data_input!$F2511-Data_input!$G2511-Data_input!$H2511-Data_input!$I2511</f>
        <v>250</v>
      </c>
      <c r="L2511" s="8" t="s">
        <v>2948</v>
      </c>
      <c r="M2511" s="16" t="str">
        <f>TEXT(Table1[[#This Row],[DATE]],"mmm")</f>
        <v>Sep</v>
      </c>
      <c r="N2511" s="7">
        <f t="shared" si="120"/>
        <v>2022</v>
      </c>
      <c r="O2511" s="7">
        <f>IF(COUNTIF(B$4:$B2511,B2511)=1,1,0)</f>
        <v>0</v>
      </c>
      <c r="P2511" s="8" t="s">
        <v>2918</v>
      </c>
      <c r="Q2511" s="9"/>
    </row>
    <row r="2512" spans="1:17" x14ac:dyDescent="0.25">
      <c r="A2512" s="17">
        <v>44824</v>
      </c>
      <c r="B2512" s="11" t="s">
        <v>2093</v>
      </c>
      <c r="C2512" s="11" t="s">
        <v>2924</v>
      </c>
      <c r="D2512" s="7">
        <v>1</v>
      </c>
      <c r="E2512" s="12">
        <f t="shared" si="118"/>
        <v>3500</v>
      </c>
      <c r="F2512" s="13">
        <f t="shared" si="119"/>
        <v>3500</v>
      </c>
      <c r="G2512" s="14">
        <f>Data_input!$F2512*IF(Data_input!$E2512&lt;3000,70%,60%)</f>
        <v>2100</v>
      </c>
      <c r="H2512" s="14">
        <f>Data_input!$F2512*10%</f>
        <v>350</v>
      </c>
      <c r="I2512" s="14">
        <f>Data_input!$F2512*10%</f>
        <v>350</v>
      </c>
      <c r="J2512" s="14">
        <f>SUM(Table1[[#This Row],[COGS]:[OPERATIONAL COST]])</f>
        <v>2800</v>
      </c>
      <c r="K2512" s="14">
        <f>Data_input!$F2512-Data_input!$G2512-Data_input!$H2512-Data_input!$I2512</f>
        <v>700</v>
      </c>
      <c r="L2512" s="15" t="s">
        <v>2948</v>
      </c>
      <c r="M2512" s="16" t="str">
        <f>TEXT(Table1[[#This Row],[DATE]],"mmm")</f>
        <v>Sep</v>
      </c>
      <c r="N2512" s="7">
        <f t="shared" si="120"/>
        <v>2022</v>
      </c>
      <c r="O2512" s="7">
        <f>IF(COUNTIF(B$4:$B2512,B2512)=1,1,0)</f>
        <v>1</v>
      </c>
      <c r="P2512" s="8" t="s">
        <v>2919</v>
      </c>
      <c r="Q2512" s="9"/>
    </row>
    <row r="2513" spans="1:17" x14ac:dyDescent="0.25">
      <c r="A2513" s="17">
        <v>44824</v>
      </c>
      <c r="B2513" s="11" t="s">
        <v>2094</v>
      </c>
      <c r="C2513" s="11" t="s">
        <v>2928</v>
      </c>
      <c r="D2513" s="7">
        <v>1</v>
      </c>
      <c r="E2513" s="12">
        <f t="shared" si="118"/>
        <v>1000</v>
      </c>
      <c r="F2513" s="13">
        <f t="shared" si="119"/>
        <v>1000</v>
      </c>
      <c r="G2513" s="14">
        <f>Data_input!$F2513*IF(Data_input!$E2513&lt;3000,70%,60%)</f>
        <v>700</v>
      </c>
      <c r="H2513" s="14">
        <f>Data_input!$F2513*10%</f>
        <v>100</v>
      </c>
      <c r="I2513" s="14">
        <f>Data_input!$F2513*10%</f>
        <v>100</v>
      </c>
      <c r="J2513" s="14">
        <f>SUM(Table1[[#This Row],[COGS]:[OPERATIONAL COST]])</f>
        <v>900</v>
      </c>
      <c r="K2513" s="14">
        <f>Data_input!$F2513-Data_input!$G2513-Data_input!$H2513-Data_input!$I2513</f>
        <v>100</v>
      </c>
      <c r="L2513" s="8" t="s">
        <v>2944</v>
      </c>
      <c r="M2513" s="16" t="str">
        <f>TEXT(Table1[[#This Row],[DATE]],"mmm")</f>
        <v>Sep</v>
      </c>
      <c r="N2513" s="7">
        <f t="shared" si="120"/>
        <v>2022</v>
      </c>
      <c r="O2513" s="7">
        <f>IF(COUNTIF(B$4:$B2513,B2513)=1,1,0)</f>
        <v>1</v>
      </c>
      <c r="P2513" s="8" t="s">
        <v>2919</v>
      </c>
      <c r="Q2513" s="9"/>
    </row>
    <row r="2514" spans="1:17" x14ac:dyDescent="0.25">
      <c r="A2514" s="17">
        <v>44824</v>
      </c>
      <c r="B2514" s="11" t="s">
        <v>2095</v>
      </c>
      <c r="C2514" s="11" t="s">
        <v>2920</v>
      </c>
      <c r="D2514" s="7">
        <v>5</v>
      </c>
      <c r="E2514" s="12">
        <f t="shared" si="118"/>
        <v>1000</v>
      </c>
      <c r="F2514" s="13">
        <f t="shared" si="119"/>
        <v>5000</v>
      </c>
      <c r="G2514" s="14">
        <f>Data_input!$F2514*IF(Data_input!$E2514&lt;3000,70%,60%)</f>
        <v>3500</v>
      </c>
      <c r="H2514" s="14">
        <f>Data_input!$F2514*10%</f>
        <v>500</v>
      </c>
      <c r="I2514" s="14">
        <f>Data_input!$F2514*10%</f>
        <v>500</v>
      </c>
      <c r="J2514" s="14">
        <f>SUM(Table1[[#This Row],[COGS]:[OPERATIONAL COST]])</f>
        <v>4500</v>
      </c>
      <c r="K2514" s="14">
        <f>Data_input!$F2514-Data_input!$G2514-Data_input!$H2514-Data_input!$I2514</f>
        <v>500</v>
      </c>
      <c r="L2514" s="15" t="s">
        <v>2945</v>
      </c>
      <c r="M2514" s="16" t="str">
        <f>TEXT(Table1[[#This Row],[DATE]],"mmm")</f>
        <v>Sep</v>
      </c>
      <c r="N2514" s="7">
        <f t="shared" si="120"/>
        <v>2022</v>
      </c>
      <c r="O2514" s="7">
        <f>IF(COUNTIF(B$4:$B2514,B2514)=1,1,0)</f>
        <v>1</v>
      </c>
      <c r="P2514" s="8" t="s">
        <v>2918</v>
      </c>
      <c r="Q2514" s="9"/>
    </row>
    <row r="2515" spans="1:17" x14ac:dyDescent="0.25">
      <c r="A2515" s="17">
        <v>44824</v>
      </c>
      <c r="B2515" s="11" t="s">
        <v>2096</v>
      </c>
      <c r="C2515" s="11" t="s">
        <v>2923</v>
      </c>
      <c r="D2515" s="7">
        <v>1</v>
      </c>
      <c r="E2515" s="12">
        <f t="shared" si="118"/>
        <v>2500</v>
      </c>
      <c r="F2515" s="13">
        <f t="shared" si="119"/>
        <v>2500</v>
      </c>
      <c r="G2515" s="14">
        <f>Data_input!$F2515*IF(Data_input!$E2515&lt;3000,70%,60%)</f>
        <v>1750</v>
      </c>
      <c r="H2515" s="14">
        <f>Data_input!$F2515*10%</f>
        <v>250</v>
      </c>
      <c r="I2515" s="14">
        <f>Data_input!$F2515*10%</f>
        <v>250</v>
      </c>
      <c r="J2515" s="14">
        <f>SUM(Table1[[#This Row],[COGS]:[OPERATIONAL COST]])</f>
        <v>2250</v>
      </c>
      <c r="K2515" s="14">
        <f>Data_input!$F2515-Data_input!$G2515-Data_input!$H2515-Data_input!$I2515</f>
        <v>250</v>
      </c>
      <c r="L2515" s="8" t="s">
        <v>2943</v>
      </c>
      <c r="M2515" s="16" t="str">
        <f>TEXT(Table1[[#This Row],[DATE]],"mmm")</f>
        <v>Sep</v>
      </c>
      <c r="N2515" s="7">
        <f t="shared" si="120"/>
        <v>2022</v>
      </c>
      <c r="O2515" s="7">
        <f>IF(COUNTIF(B$4:$B2515,B2515)=1,1,0)</f>
        <v>1</v>
      </c>
      <c r="P2515" s="8" t="s">
        <v>2919</v>
      </c>
      <c r="Q2515" s="9"/>
    </row>
    <row r="2516" spans="1:17" x14ac:dyDescent="0.25">
      <c r="A2516" s="17">
        <v>44824</v>
      </c>
      <c r="B2516" s="11" t="s">
        <v>2097</v>
      </c>
      <c r="C2516" s="11" t="s">
        <v>2920</v>
      </c>
      <c r="D2516" s="7">
        <v>3</v>
      </c>
      <c r="E2516" s="12">
        <f t="shared" si="118"/>
        <v>1000</v>
      </c>
      <c r="F2516" s="13">
        <f t="shared" si="119"/>
        <v>3000</v>
      </c>
      <c r="G2516" s="14">
        <f>Data_input!$F2516*IF(Data_input!$E2516&lt;3000,70%,60%)</f>
        <v>2100</v>
      </c>
      <c r="H2516" s="14">
        <f>Data_input!$F2516*10%</f>
        <v>300</v>
      </c>
      <c r="I2516" s="14">
        <f>Data_input!$F2516*10%</f>
        <v>300</v>
      </c>
      <c r="J2516" s="14">
        <f>SUM(Table1[[#This Row],[COGS]:[OPERATIONAL COST]])</f>
        <v>2700</v>
      </c>
      <c r="K2516" s="14">
        <f>Data_input!$F2516-Data_input!$G2516-Data_input!$H2516-Data_input!$I2516</f>
        <v>300</v>
      </c>
      <c r="L2516" s="15" t="s">
        <v>2948</v>
      </c>
      <c r="M2516" s="16" t="str">
        <f>TEXT(Table1[[#This Row],[DATE]],"mmm")</f>
        <v>Sep</v>
      </c>
      <c r="N2516" s="7">
        <f t="shared" si="120"/>
        <v>2022</v>
      </c>
      <c r="O2516" s="7">
        <f>IF(COUNTIF(B$4:$B2516,B2516)=1,1,0)</f>
        <v>1</v>
      </c>
      <c r="P2516" s="8" t="s">
        <v>2919</v>
      </c>
      <c r="Q2516" s="9"/>
    </row>
    <row r="2517" spans="1:17" x14ac:dyDescent="0.25">
      <c r="A2517" s="17">
        <v>44824</v>
      </c>
      <c r="B2517" s="11" t="s">
        <v>2098</v>
      </c>
      <c r="C2517" s="11" t="s">
        <v>2920</v>
      </c>
      <c r="D2517" s="7">
        <v>5</v>
      </c>
      <c r="E2517" s="12">
        <f t="shared" si="118"/>
        <v>1000</v>
      </c>
      <c r="F2517" s="13">
        <f t="shared" si="119"/>
        <v>5000</v>
      </c>
      <c r="G2517" s="14">
        <f>Data_input!$F2517*IF(Data_input!$E2517&lt;3000,70%,60%)</f>
        <v>3500</v>
      </c>
      <c r="H2517" s="14">
        <f>Data_input!$F2517*10%</f>
        <v>500</v>
      </c>
      <c r="I2517" s="14">
        <f>Data_input!$F2517*10%</f>
        <v>500</v>
      </c>
      <c r="J2517" s="14">
        <f>SUM(Table1[[#This Row],[COGS]:[OPERATIONAL COST]])</f>
        <v>4500</v>
      </c>
      <c r="K2517" s="14">
        <f>Data_input!$F2517-Data_input!$G2517-Data_input!$H2517-Data_input!$I2517</f>
        <v>500</v>
      </c>
      <c r="L2517" s="8" t="s">
        <v>2944</v>
      </c>
      <c r="M2517" s="16" t="str">
        <f>TEXT(Table1[[#This Row],[DATE]],"mmm")</f>
        <v>Sep</v>
      </c>
      <c r="N2517" s="7">
        <f t="shared" si="120"/>
        <v>2022</v>
      </c>
      <c r="O2517" s="7">
        <f>IF(COUNTIF(B$4:$B2517,B2517)=1,1,0)</f>
        <v>1</v>
      </c>
      <c r="P2517" s="8" t="s">
        <v>2919</v>
      </c>
      <c r="Q2517" s="9"/>
    </row>
    <row r="2518" spans="1:17" x14ac:dyDescent="0.25">
      <c r="A2518" s="17">
        <v>44824</v>
      </c>
      <c r="B2518" s="11" t="s">
        <v>2099</v>
      </c>
      <c r="C2518" s="11" t="s">
        <v>2923</v>
      </c>
      <c r="D2518" s="7">
        <v>1</v>
      </c>
      <c r="E2518" s="12">
        <f t="shared" si="118"/>
        <v>2500</v>
      </c>
      <c r="F2518" s="13">
        <f t="shared" si="119"/>
        <v>2500</v>
      </c>
      <c r="G2518" s="14">
        <f>Data_input!$F2518*IF(Data_input!$E2518&lt;3000,70%,60%)</f>
        <v>1750</v>
      </c>
      <c r="H2518" s="14">
        <f>Data_input!$F2518*10%</f>
        <v>250</v>
      </c>
      <c r="I2518" s="14">
        <f>Data_input!$F2518*10%</f>
        <v>250</v>
      </c>
      <c r="J2518" s="14">
        <f>SUM(Table1[[#This Row],[COGS]:[OPERATIONAL COST]])</f>
        <v>2250</v>
      </c>
      <c r="K2518" s="14">
        <f>Data_input!$F2518-Data_input!$G2518-Data_input!$H2518-Data_input!$I2518</f>
        <v>250</v>
      </c>
      <c r="L2518" s="15" t="s">
        <v>2948</v>
      </c>
      <c r="M2518" s="16" t="str">
        <f>TEXT(Table1[[#This Row],[DATE]],"mmm")</f>
        <v>Sep</v>
      </c>
      <c r="N2518" s="7">
        <f t="shared" si="120"/>
        <v>2022</v>
      </c>
      <c r="O2518" s="7">
        <f>IF(COUNTIF(B$4:$B2518,B2518)=1,1,0)</f>
        <v>1</v>
      </c>
      <c r="P2518" s="8" t="s">
        <v>2919</v>
      </c>
      <c r="Q2518" s="9"/>
    </row>
    <row r="2519" spans="1:17" x14ac:dyDescent="0.25">
      <c r="A2519" s="17">
        <v>44824</v>
      </c>
      <c r="B2519" s="11" t="s">
        <v>2100</v>
      </c>
      <c r="C2519" s="11" t="s">
        <v>2924</v>
      </c>
      <c r="D2519" s="7">
        <v>1</v>
      </c>
      <c r="E2519" s="12">
        <f t="shared" si="118"/>
        <v>3500</v>
      </c>
      <c r="F2519" s="13">
        <f t="shared" si="119"/>
        <v>3500</v>
      </c>
      <c r="G2519" s="14">
        <f>Data_input!$F2519*IF(Data_input!$E2519&lt;3000,70%,60%)</f>
        <v>2100</v>
      </c>
      <c r="H2519" s="14">
        <f>Data_input!$F2519*10%</f>
        <v>350</v>
      </c>
      <c r="I2519" s="14">
        <f>Data_input!$F2519*10%</f>
        <v>350</v>
      </c>
      <c r="J2519" s="14">
        <f>SUM(Table1[[#This Row],[COGS]:[OPERATIONAL COST]])</f>
        <v>2800</v>
      </c>
      <c r="K2519" s="14">
        <f>Data_input!$F2519-Data_input!$G2519-Data_input!$H2519-Data_input!$I2519</f>
        <v>700</v>
      </c>
      <c r="L2519" s="8" t="s">
        <v>2948</v>
      </c>
      <c r="M2519" s="16" t="str">
        <f>TEXT(Table1[[#This Row],[DATE]],"mmm")</f>
        <v>Sep</v>
      </c>
      <c r="N2519" s="7">
        <f t="shared" si="120"/>
        <v>2022</v>
      </c>
      <c r="O2519" s="7">
        <f>IF(COUNTIF(B$4:$B2519,B2519)=1,1,0)</f>
        <v>1</v>
      </c>
      <c r="P2519" s="8" t="s">
        <v>2919</v>
      </c>
      <c r="Q2519" s="9"/>
    </row>
    <row r="2520" spans="1:17" x14ac:dyDescent="0.25">
      <c r="A2520" s="17">
        <v>44824</v>
      </c>
      <c r="B2520" s="11" t="str">
        <f>B2519</f>
        <v>DH02104</v>
      </c>
      <c r="C2520" s="11" t="s">
        <v>2925</v>
      </c>
      <c r="D2520" s="7">
        <v>3</v>
      </c>
      <c r="E2520" s="12">
        <f t="shared" si="118"/>
        <v>1200</v>
      </c>
      <c r="F2520" s="13">
        <f t="shared" si="119"/>
        <v>3600</v>
      </c>
      <c r="G2520" s="14">
        <f>Data_input!$F2520*IF(Data_input!$E2520&lt;3000,70%,60%)</f>
        <v>2520</v>
      </c>
      <c r="H2520" s="14">
        <f>Data_input!$F2520*10%</f>
        <v>360</v>
      </c>
      <c r="I2520" s="14">
        <f>Data_input!$F2520*10%</f>
        <v>360</v>
      </c>
      <c r="J2520" s="14">
        <f>SUM(Table1[[#This Row],[COGS]:[OPERATIONAL COST]])</f>
        <v>3240</v>
      </c>
      <c r="K2520" s="14">
        <f>Data_input!$F2520-Data_input!$G2520-Data_input!$H2520-Data_input!$I2520</f>
        <v>360</v>
      </c>
      <c r="L2520" s="15" t="s">
        <v>2948</v>
      </c>
      <c r="M2520" s="16" t="str">
        <f>TEXT(Table1[[#This Row],[DATE]],"mmm")</f>
        <v>Sep</v>
      </c>
      <c r="N2520" s="7">
        <f t="shared" si="120"/>
        <v>2022</v>
      </c>
      <c r="O2520" s="7">
        <f>IF(COUNTIF(B$4:$B2520,B2520)=1,1,0)</f>
        <v>0</v>
      </c>
      <c r="P2520" s="8" t="s">
        <v>2919</v>
      </c>
      <c r="Q2520" s="9"/>
    </row>
    <row r="2521" spans="1:17" x14ac:dyDescent="0.25">
      <c r="A2521" s="17">
        <v>44824</v>
      </c>
      <c r="B2521" s="11" t="str">
        <f>B2520</f>
        <v>DH02104</v>
      </c>
      <c r="C2521" s="11" t="s">
        <v>2926</v>
      </c>
      <c r="D2521" s="7">
        <v>2</v>
      </c>
      <c r="E2521" s="12">
        <f t="shared" si="118"/>
        <v>450</v>
      </c>
      <c r="F2521" s="13">
        <f t="shared" si="119"/>
        <v>900</v>
      </c>
      <c r="G2521" s="14">
        <f>Data_input!$F2521*IF(Data_input!$E2521&lt;3000,70%,60%)</f>
        <v>630</v>
      </c>
      <c r="H2521" s="14">
        <f>Data_input!$F2521*10%</f>
        <v>90</v>
      </c>
      <c r="I2521" s="14">
        <f>Data_input!$F2521*10%</f>
        <v>90</v>
      </c>
      <c r="J2521" s="14">
        <f>SUM(Table1[[#This Row],[COGS]:[OPERATIONAL COST]])</f>
        <v>810</v>
      </c>
      <c r="K2521" s="14">
        <f>Data_input!$F2521-Data_input!$G2521-Data_input!$H2521-Data_input!$I2521</f>
        <v>90</v>
      </c>
      <c r="L2521" s="8" t="s">
        <v>2948</v>
      </c>
      <c r="M2521" s="16" t="str">
        <f>TEXT(Table1[[#This Row],[DATE]],"mmm")</f>
        <v>Sep</v>
      </c>
      <c r="N2521" s="7">
        <f t="shared" si="120"/>
        <v>2022</v>
      </c>
      <c r="O2521" s="7">
        <f>IF(COUNTIF(B$4:$B2521,B2521)=1,1,0)</f>
        <v>0</v>
      </c>
      <c r="P2521" s="8" t="s">
        <v>2919</v>
      </c>
      <c r="Q2521" s="9"/>
    </row>
    <row r="2522" spans="1:17" x14ac:dyDescent="0.25">
      <c r="A2522" s="17">
        <v>44825</v>
      </c>
      <c r="B2522" s="11" t="s">
        <v>2101</v>
      </c>
      <c r="C2522" s="11" t="s">
        <v>2927</v>
      </c>
      <c r="D2522" s="7">
        <v>1</v>
      </c>
      <c r="E2522" s="12">
        <f t="shared" si="118"/>
        <v>500</v>
      </c>
      <c r="F2522" s="13">
        <f t="shared" si="119"/>
        <v>500</v>
      </c>
      <c r="G2522" s="14">
        <f>Data_input!$F2522*IF(Data_input!$E2522&lt;3000,70%,60%)</f>
        <v>350</v>
      </c>
      <c r="H2522" s="14">
        <f>Data_input!$F2522*10%</f>
        <v>50</v>
      </c>
      <c r="I2522" s="14">
        <f>Data_input!$F2522*10%</f>
        <v>50</v>
      </c>
      <c r="J2522" s="14">
        <f>SUM(Table1[[#This Row],[COGS]:[OPERATIONAL COST]])</f>
        <v>450</v>
      </c>
      <c r="K2522" s="14">
        <f>Data_input!$F2522-Data_input!$G2522-Data_input!$H2522-Data_input!$I2522</f>
        <v>50</v>
      </c>
      <c r="L2522" s="15" t="s">
        <v>2945</v>
      </c>
      <c r="M2522" s="16" t="str">
        <f>TEXT(Table1[[#This Row],[DATE]],"mmm")</f>
        <v>Sep</v>
      </c>
      <c r="N2522" s="7">
        <f t="shared" si="120"/>
        <v>2022</v>
      </c>
      <c r="O2522" s="7">
        <f>IF(COUNTIF(B$4:$B2522,B2522)=1,1,0)</f>
        <v>1</v>
      </c>
      <c r="P2522" s="8" t="s">
        <v>2918</v>
      </c>
      <c r="Q2522" s="9"/>
    </row>
    <row r="2523" spans="1:17" x14ac:dyDescent="0.25">
      <c r="A2523" s="17">
        <v>44825</v>
      </c>
      <c r="B2523" s="11" t="s">
        <v>2102</v>
      </c>
      <c r="C2523" s="11" t="s">
        <v>2928</v>
      </c>
      <c r="D2523" s="7">
        <v>4</v>
      </c>
      <c r="E2523" s="12">
        <f t="shared" si="118"/>
        <v>1000</v>
      </c>
      <c r="F2523" s="13">
        <f t="shared" si="119"/>
        <v>4000</v>
      </c>
      <c r="G2523" s="14">
        <f>Data_input!$F2523*IF(Data_input!$E2523&lt;3000,70%,60%)</f>
        <v>2800</v>
      </c>
      <c r="H2523" s="14">
        <f>Data_input!$F2523*10%</f>
        <v>400</v>
      </c>
      <c r="I2523" s="14">
        <f>Data_input!$F2523*10%</f>
        <v>400</v>
      </c>
      <c r="J2523" s="14">
        <f>SUM(Table1[[#This Row],[COGS]:[OPERATIONAL COST]])</f>
        <v>3600</v>
      </c>
      <c r="K2523" s="14">
        <f>Data_input!$F2523-Data_input!$G2523-Data_input!$H2523-Data_input!$I2523</f>
        <v>400</v>
      </c>
      <c r="L2523" s="8" t="s">
        <v>2943</v>
      </c>
      <c r="M2523" s="16" t="str">
        <f>TEXT(Table1[[#This Row],[DATE]],"mmm")</f>
        <v>Sep</v>
      </c>
      <c r="N2523" s="7">
        <f t="shared" si="120"/>
        <v>2022</v>
      </c>
      <c r="O2523" s="7">
        <f>IF(COUNTIF(B$4:$B2523,B2523)=1,1,0)</f>
        <v>1</v>
      </c>
      <c r="P2523" s="8" t="s">
        <v>2919</v>
      </c>
      <c r="Q2523" s="9"/>
    </row>
    <row r="2524" spans="1:17" x14ac:dyDescent="0.25">
      <c r="A2524" s="17">
        <v>44825</v>
      </c>
      <c r="B2524" s="11" t="s">
        <v>2103</v>
      </c>
      <c r="C2524" s="11" t="s">
        <v>2929</v>
      </c>
      <c r="D2524" s="7">
        <v>10</v>
      </c>
      <c r="E2524" s="12">
        <f t="shared" si="118"/>
        <v>3200</v>
      </c>
      <c r="F2524" s="13">
        <f t="shared" si="119"/>
        <v>32000</v>
      </c>
      <c r="G2524" s="14">
        <f>Data_input!$F2524*IF(Data_input!$E2524&lt;3000,70%,60%)</f>
        <v>19200</v>
      </c>
      <c r="H2524" s="14">
        <f>Data_input!$F2524*10%</f>
        <v>3200</v>
      </c>
      <c r="I2524" s="14">
        <f>Data_input!$F2524*10%</f>
        <v>3200</v>
      </c>
      <c r="J2524" s="14">
        <f>SUM(Table1[[#This Row],[COGS]:[OPERATIONAL COST]])</f>
        <v>25600</v>
      </c>
      <c r="K2524" s="14">
        <f>Data_input!$F2524-Data_input!$G2524-Data_input!$H2524-Data_input!$I2524</f>
        <v>6400</v>
      </c>
      <c r="L2524" s="15" t="s">
        <v>2948</v>
      </c>
      <c r="M2524" s="16" t="str">
        <f>TEXT(Table1[[#This Row],[DATE]],"mmm")</f>
        <v>Sep</v>
      </c>
      <c r="N2524" s="7">
        <f t="shared" si="120"/>
        <v>2022</v>
      </c>
      <c r="O2524" s="7">
        <f>IF(COUNTIF(B$4:$B2524,B2524)=1,1,0)</f>
        <v>1</v>
      </c>
      <c r="P2524" s="8" t="s">
        <v>2919</v>
      </c>
      <c r="Q2524" s="9"/>
    </row>
    <row r="2525" spans="1:17" x14ac:dyDescent="0.25">
      <c r="A2525" s="17">
        <v>44825</v>
      </c>
      <c r="B2525" s="11" t="s">
        <v>2104</v>
      </c>
      <c r="C2525" s="11" t="s">
        <v>2930</v>
      </c>
      <c r="D2525" s="7">
        <v>1</v>
      </c>
      <c r="E2525" s="12">
        <f t="shared" si="118"/>
        <v>4000</v>
      </c>
      <c r="F2525" s="13">
        <f t="shared" si="119"/>
        <v>4000</v>
      </c>
      <c r="G2525" s="14">
        <f>Data_input!$F2525*IF(Data_input!$E2525&lt;3000,70%,60%)</f>
        <v>2400</v>
      </c>
      <c r="H2525" s="14">
        <f>Data_input!$F2525*10%</f>
        <v>400</v>
      </c>
      <c r="I2525" s="14">
        <f>Data_input!$F2525*10%</f>
        <v>400</v>
      </c>
      <c r="J2525" s="14">
        <f>SUM(Table1[[#This Row],[COGS]:[OPERATIONAL COST]])</f>
        <v>3200</v>
      </c>
      <c r="K2525" s="14">
        <f>Data_input!$F2525-Data_input!$G2525-Data_input!$H2525-Data_input!$I2525</f>
        <v>800</v>
      </c>
      <c r="L2525" s="8" t="s">
        <v>2944</v>
      </c>
      <c r="M2525" s="16" t="str">
        <f>TEXT(Table1[[#This Row],[DATE]],"mmm")</f>
        <v>Sep</v>
      </c>
      <c r="N2525" s="7">
        <f t="shared" si="120"/>
        <v>2022</v>
      </c>
      <c r="O2525" s="7">
        <f>IF(COUNTIF(B$4:$B2525,B2525)=1,1,0)</f>
        <v>1</v>
      </c>
      <c r="P2525" s="8" t="s">
        <v>2919</v>
      </c>
      <c r="Q2525" s="9"/>
    </row>
    <row r="2526" spans="1:17" x14ac:dyDescent="0.25">
      <c r="A2526" s="17">
        <v>44825</v>
      </c>
      <c r="B2526" s="11" t="s">
        <v>2105</v>
      </c>
      <c r="C2526" s="11" t="s">
        <v>2930</v>
      </c>
      <c r="D2526" s="7">
        <v>1</v>
      </c>
      <c r="E2526" s="12">
        <f t="shared" si="118"/>
        <v>4000</v>
      </c>
      <c r="F2526" s="13">
        <f t="shared" si="119"/>
        <v>4000</v>
      </c>
      <c r="G2526" s="14">
        <f>Data_input!$F2526*IF(Data_input!$E2526&lt;3000,70%,60%)</f>
        <v>2400</v>
      </c>
      <c r="H2526" s="14">
        <f>Data_input!$F2526*10%</f>
        <v>400</v>
      </c>
      <c r="I2526" s="14">
        <f>Data_input!$F2526*10%</f>
        <v>400</v>
      </c>
      <c r="J2526" s="14">
        <f>SUM(Table1[[#This Row],[COGS]:[OPERATIONAL COST]])</f>
        <v>3200</v>
      </c>
      <c r="K2526" s="14">
        <f>Data_input!$F2526-Data_input!$G2526-Data_input!$H2526-Data_input!$I2526</f>
        <v>800</v>
      </c>
      <c r="L2526" s="15" t="s">
        <v>2945</v>
      </c>
      <c r="M2526" s="16" t="str">
        <f>TEXT(Table1[[#This Row],[DATE]],"mmm")</f>
        <v>Sep</v>
      </c>
      <c r="N2526" s="7">
        <f t="shared" si="120"/>
        <v>2022</v>
      </c>
      <c r="O2526" s="7">
        <f>IF(COUNTIF(B$4:$B2526,B2526)=1,1,0)</f>
        <v>1</v>
      </c>
      <c r="P2526" s="8" t="s">
        <v>2919</v>
      </c>
      <c r="Q2526" s="9"/>
    </row>
    <row r="2527" spans="1:17" x14ac:dyDescent="0.25">
      <c r="A2527" s="17">
        <v>44825</v>
      </c>
      <c r="B2527" s="11" t="s">
        <v>2106</v>
      </c>
      <c r="C2527" s="11" t="s">
        <v>2930</v>
      </c>
      <c r="D2527" s="7">
        <v>1</v>
      </c>
      <c r="E2527" s="12">
        <f t="shared" si="118"/>
        <v>4000</v>
      </c>
      <c r="F2527" s="13">
        <f t="shared" si="119"/>
        <v>4000</v>
      </c>
      <c r="G2527" s="14">
        <f>Data_input!$F2527*IF(Data_input!$E2527&lt;3000,70%,60%)</f>
        <v>2400</v>
      </c>
      <c r="H2527" s="14">
        <f>Data_input!$F2527*10%</f>
        <v>400</v>
      </c>
      <c r="I2527" s="14">
        <f>Data_input!$F2527*10%</f>
        <v>400</v>
      </c>
      <c r="J2527" s="14">
        <f>SUM(Table1[[#This Row],[COGS]:[OPERATIONAL COST]])</f>
        <v>3200</v>
      </c>
      <c r="K2527" s="14">
        <f>Data_input!$F2527-Data_input!$G2527-Data_input!$H2527-Data_input!$I2527</f>
        <v>800</v>
      </c>
      <c r="L2527" s="8" t="s">
        <v>2943</v>
      </c>
      <c r="M2527" s="16" t="str">
        <f>TEXT(Table1[[#This Row],[DATE]],"mmm")</f>
        <v>Sep</v>
      </c>
      <c r="N2527" s="7">
        <f t="shared" si="120"/>
        <v>2022</v>
      </c>
      <c r="O2527" s="7">
        <f>IF(COUNTIF(B$4:$B2527,B2527)=1,1,0)</f>
        <v>1</v>
      </c>
      <c r="P2527" s="8" t="s">
        <v>2918</v>
      </c>
      <c r="Q2527" s="9"/>
    </row>
    <row r="2528" spans="1:17" x14ac:dyDescent="0.25">
      <c r="A2528" s="17">
        <v>44825</v>
      </c>
      <c r="B2528" s="11" t="s">
        <v>2107</v>
      </c>
      <c r="C2528" s="11" t="s">
        <v>2924</v>
      </c>
      <c r="D2528" s="7">
        <v>1</v>
      </c>
      <c r="E2528" s="12">
        <f t="shared" si="118"/>
        <v>3500</v>
      </c>
      <c r="F2528" s="13">
        <f t="shared" si="119"/>
        <v>3500</v>
      </c>
      <c r="G2528" s="14">
        <f>Data_input!$F2528*IF(Data_input!$E2528&lt;3000,70%,60%)</f>
        <v>2100</v>
      </c>
      <c r="H2528" s="14">
        <f>Data_input!$F2528*10%</f>
        <v>350</v>
      </c>
      <c r="I2528" s="14">
        <f>Data_input!$F2528*10%</f>
        <v>350</v>
      </c>
      <c r="J2528" s="14">
        <f>SUM(Table1[[#This Row],[COGS]:[OPERATIONAL COST]])</f>
        <v>2800</v>
      </c>
      <c r="K2528" s="14">
        <f>Data_input!$F2528-Data_input!$G2528-Data_input!$H2528-Data_input!$I2528</f>
        <v>700</v>
      </c>
      <c r="L2528" s="15" t="s">
        <v>2948</v>
      </c>
      <c r="M2528" s="16" t="str">
        <f>TEXT(Table1[[#This Row],[DATE]],"mmm")</f>
        <v>Sep</v>
      </c>
      <c r="N2528" s="7">
        <f t="shared" si="120"/>
        <v>2022</v>
      </c>
      <c r="O2528" s="7">
        <f>IF(COUNTIF(B$4:$B2528,B2528)=1,1,0)</f>
        <v>1</v>
      </c>
      <c r="P2528" s="8" t="s">
        <v>2919</v>
      </c>
      <c r="Q2528" s="9"/>
    </row>
    <row r="2529" spans="1:17" x14ac:dyDescent="0.25">
      <c r="A2529" s="17">
        <v>44825</v>
      </c>
      <c r="B2529" s="11" t="s">
        <v>2108</v>
      </c>
      <c r="C2529" s="11" t="s">
        <v>2925</v>
      </c>
      <c r="D2529" s="7">
        <v>1</v>
      </c>
      <c r="E2529" s="12">
        <f t="shared" si="118"/>
        <v>1200</v>
      </c>
      <c r="F2529" s="13">
        <f t="shared" si="119"/>
        <v>1200</v>
      </c>
      <c r="G2529" s="14">
        <f>Data_input!$F2529*IF(Data_input!$E2529&lt;3000,70%,60%)</f>
        <v>840</v>
      </c>
      <c r="H2529" s="14">
        <f>Data_input!$F2529*10%</f>
        <v>120</v>
      </c>
      <c r="I2529" s="14">
        <f>Data_input!$F2529*10%</f>
        <v>120</v>
      </c>
      <c r="J2529" s="14">
        <f>SUM(Table1[[#This Row],[COGS]:[OPERATIONAL COST]])</f>
        <v>1080</v>
      </c>
      <c r="K2529" s="14">
        <f>Data_input!$F2529-Data_input!$G2529-Data_input!$H2529-Data_input!$I2529</f>
        <v>120</v>
      </c>
      <c r="L2529" s="8" t="s">
        <v>2944</v>
      </c>
      <c r="M2529" s="16" t="str">
        <f>TEXT(Table1[[#This Row],[DATE]],"mmm")</f>
        <v>Sep</v>
      </c>
      <c r="N2529" s="7">
        <f t="shared" si="120"/>
        <v>2022</v>
      </c>
      <c r="O2529" s="7">
        <f>IF(COUNTIF(B$4:$B2529,B2529)=1,1,0)</f>
        <v>1</v>
      </c>
      <c r="P2529" s="8" t="s">
        <v>2918</v>
      </c>
      <c r="Q2529" s="9"/>
    </row>
    <row r="2530" spans="1:17" x14ac:dyDescent="0.25">
      <c r="A2530" s="17">
        <v>44826</v>
      </c>
      <c r="B2530" s="11" t="s">
        <v>2109</v>
      </c>
      <c r="C2530" s="11" t="s">
        <v>2926</v>
      </c>
      <c r="D2530" s="7">
        <v>1</v>
      </c>
      <c r="E2530" s="12">
        <f t="shared" si="118"/>
        <v>450</v>
      </c>
      <c r="F2530" s="13">
        <f t="shared" si="119"/>
        <v>450</v>
      </c>
      <c r="G2530" s="14">
        <f>Data_input!$F2530*IF(Data_input!$E2530&lt;3000,70%,60%)</f>
        <v>315</v>
      </c>
      <c r="H2530" s="14">
        <f>Data_input!$F2530*10%</f>
        <v>45</v>
      </c>
      <c r="I2530" s="14">
        <f>Data_input!$F2530*10%</f>
        <v>45</v>
      </c>
      <c r="J2530" s="14">
        <f>SUM(Table1[[#This Row],[COGS]:[OPERATIONAL COST]])</f>
        <v>405</v>
      </c>
      <c r="K2530" s="14">
        <f>Data_input!$F2530-Data_input!$G2530-Data_input!$H2530-Data_input!$I2530</f>
        <v>45</v>
      </c>
      <c r="L2530" s="15" t="s">
        <v>2945</v>
      </c>
      <c r="M2530" s="16" t="str">
        <f>TEXT(Table1[[#This Row],[DATE]],"mmm")</f>
        <v>Sep</v>
      </c>
      <c r="N2530" s="7">
        <f t="shared" si="120"/>
        <v>2022</v>
      </c>
      <c r="O2530" s="7">
        <f>IF(COUNTIF(B$4:$B2530,B2530)=1,1,0)</f>
        <v>1</v>
      </c>
      <c r="P2530" s="8" t="s">
        <v>2919</v>
      </c>
      <c r="Q2530" s="9"/>
    </row>
    <row r="2531" spans="1:17" x14ac:dyDescent="0.25">
      <c r="A2531" s="17">
        <v>44826</v>
      </c>
      <c r="B2531" s="11" t="s">
        <v>2110</v>
      </c>
      <c r="C2531" s="11" t="s">
        <v>2927</v>
      </c>
      <c r="D2531" s="7">
        <v>1</v>
      </c>
      <c r="E2531" s="12">
        <f t="shared" si="118"/>
        <v>500</v>
      </c>
      <c r="F2531" s="13">
        <f t="shared" si="119"/>
        <v>500</v>
      </c>
      <c r="G2531" s="14">
        <f>Data_input!$F2531*IF(Data_input!$E2531&lt;3000,70%,60%)</f>
        <v>350</v>
      </c>
      <c r="H2531" s="14">
        <f>Data_input!$F2531*10%</f>
        <v>50</v>
      </c>
      <c r="I2531" s="14">
        <f>Data_input!$F2531*10%</f>
        <v>50</v>
      </c>
      <c r="J2531" s="14">
        <f>SUM(Table1[[#This Row],[COGS]:[OPERATIONAL COST]])</f>
        <v>450</v>
      </c>
      <c r="K2531" s="14">
        <f>Data_input!$F2531-Data_input!$G2531-Data_input!$H2531-Data_input!$I2531</f>
        <v>50</v>
      </c>
      <c r="L2531" s="8" t="s">
        <v>2943</v>
      </c>
      <c r="M2531" s="16" t="str">
        <f>TEXT(Table1[[#This Row],[DATE]],"mmm")</f>
        <v>Sep</v>
      </c>
      <c r="N2531" s="7">
        <f t="shared" si="120"/>
        <v>2022</v>
      </c>
      <c r="O2531" s="7">
        <f>IF(COUNTIF(B$4:$B2531,B2531)=1,1,0)</f>
        <v>1</v>
      </c>
      <c r="P2531" s="8" t="s">
        <v>2919</v>
      </c>
      <c r="Q2531" s="9"/>
    </row>
    <row r="2532" spans="1:17" x14ac:dyDescent="0.25">
      <c r="A2532" s="17">
        <v>44826</v>
      </c>
      <c r="B2532" s="11" t="s">
        <v>2111</v>
      </c>
      <c r="C2532" s="11" t="s">
        <v>2928</v>
      </c>
      <c r="D2532" s="7">
        <v>1</v>
      </c>
      <c r="E2532" s="12">
        <f t="shared" si="118"/>
        <v>1000</v>
      </c>
      <c r="F2532" s="13">
        <f t="shared" si="119"/>
        <v>1000</v>
      </c>
      <c r="G2532" s="14">
        <f>Data_input!$F2532*IF(Data_input!$E2532&lt;3000,70%,60%)</f>
        <v>700</v>
      </c>
      <c r="H2532" s="14">
        <f>Data_input!$F2532*10%</f>
        <v>100</v>
      </c>
      <c r="I2532" s="14">
        <f>Data_input!$F2532*10%</f>
        <v>100</v>
      </c>
      <c r="J2532" s="14">
        <f>SUM(Table1[[#This Row],[COGS]:[OPERATIONAL COST]])</f>
        <v>900</v>
      </c>
      <c r="K2532" s="14">
        <f>Data_input!$F2532-Data_input!$G2532-Data_input!$H2532-Data_input!$I2532</f>
        <v>100</v>
      </c>
      <c r="L2532" s="15" t="s">
        <v>2948</v>
      </c>
      <c r="M2532" s="16" t="str">
        <f>TEXT(Table1[[#This Row],[DATE]],"mmm")</f>
        <v>Sep</v>
      </c>
      <c r="N2532" s="7">
        <f t="shared" si="120"/>
        <v>2022</v>
      </c>
      <c r="O2532" s="7">
        <f>IF(COUNTIF(B$4:$B2532,B2532)=1,1,0)</f>
        <v>1</v>
      </c>
      <c r="P2532" s="8" t="s">
        <v>2919</v>
      </c>
      <c r="Q2532" s="9"/>
    </row>
    <row r="2533" spans="1:17" x14ac:dyDescent="0.25">
      <c r="A2533" s="17">
        <v>44826</v>
      </c>
      <c r="B2533" s="11" t="s">
        <v>2112</v>
      </c>
      <c r="C2533" s="11" t="s">
        <v>2928</v>
      </c>
      <c r="D2533" s="7">
        <v>5</v>
      </c>
      <c r="E2533" s="12">
        <f t="shared" si="118"/>
        <v>1000</v>
      </c>
      <c r="F2533" s="13">
        <f t="shared" si="119"/>
        <v>5000</v>
      </c>
      <c r="G2533" s="14">
        <f>Data_input!$F2533*IF(Data_input!$E2533&lt;3000,70%,60%)</f>
        <v>3500</v>
      </c>
      <c r="H2533" s="14">
        <f>Data_input!$F2533*10%</f>
        <v>500</v>
      </c>
      <c r="I2533" s="14">
        <f>Data_input!$F2533*10%</f>
        <v>500</v>
      </c>
      <c r="J2533" s="14">
        <f>SUM(Table1[[#This Row],[COGS]:[OPERATIONAL COST]])</f>
        <v>4500</v>
      </c>
      <c r="K2533" s="14">
        <f>Data_input!$F2533-Data_input!$G2533-Data_input!$H2533-Data_input!$I2533</f>
        <v>500</v>
      </c>
      <c r="L2533" s="8" t="s">
        <v>2944</v>
      </c>
      <c r="M2533" s="16" t="str">
        <f>TEXT(Table1[[#This Row],[DATE]],"mmm")</f>
        <v>Sep</v>
      </c>
      <c r="N2533" s="7">
        <f t="shared" si="120"/>
        <v>2022</v>
      </c>
      <c r="O2533" s="7">
        <f>IF(COUNTIF(B$4:$B2533,B2533)=1,1,0)</f>
        <v>1</v>
      </c>
      <c r="P2533" s="8" t="s">
        <v>2919</v>
      </c>
      <c r="Q2533" s="9"/>
    </row>
    <row r="2534" spans="1:17" x14ac:dyDescent="0.25">
      <c r="A2534" s="17">
        <v>44826</v>
      </c>
      <c r="B2534" s="11" t="s">
        <v>2113</v>
      </c>
      <c r="C2534" s="11" t="s">
        <v>2930</v>
      </c>
      <c r="D2534" s="7">
        <v>1</v>
      </c>
      <c r="E2534" s="12">
        <f t="shared" si="118"/>
        <v>4000</v>
      </c>
      <c r="F2534" s="13">
        <f t="shared" si="119"/>
        <v>4000</v>
      </c>
      <c r="G2534" s="14">
        <f>Data_input!$F2534*IF(Data_input!$E2534&lt;3000,70%,60%)</f>
        <v>2400</v>
      </c>
      <c r="H2534" s="14">
        <f>Data_input!$F2534*10%</f>
        <v>400</v>
      </c>
      <c r="I2534" s="14">
        <f>Data_input!$F2534*10%</f>
        <v>400</v>
      </c>
      <c r="J2534" s="14">
        <f>SUM(Table1[[#This Row],[COGS]:[OPERATIONAL COST]])</f>
        <v>3200</v>
      </c>
      <c r="K2534" s="14">
        <f>Data_input!$F2534-Data_input!$G2534-Data_input!$H2534-Data_input!$I2534</f>
        <v>800</v>
      </c>
      <c r="L2534" s="15" t="s">
        <v>2946</v>
      </c>
      <c r="M2534" s="16" t="str">
        <f>TEXT(Table1[[#This Row],[DATE]],"mmm")</f>
        <v>Sep</v>
      </c>
      <c r="N2534" s="7">
        <f t="shared" si="120"/>
        <v>2022</v>
      </c>
      <c r="O2534" s="7">
        <f>IF(COUNTIF(B$4:$B2534,B2534)=1,1,0)</f>
        <v>1</v>
      </c>
      <c r="P2534" s="8" t="s">
        <v>2919</v>
      </c>
      <c r="Q2534" s="9"/>
    </row>
    <row r="2535" spans="1:17" x14ac:dyDescent="0.25">
      <c r="A2535" s="17">
        <v>44826</v>
      </c>
      <c r="B2535" s="11" t="s">
        <v>2114</v>
      </c>
      <c r="C2535" s="11" t="s">
        <v>2920</v>
      </c>
      <c r="D2535" s="7">
        <v>3</v>
      </c>
      <c r="E2535" s="12">
        <f t="shared" si="118"/>
        <v>1000</v>
      </c>
      <c r="F2535" s="13">
        <f t="shared" si="119"/>
        <v>3000</v>
      </c>
      <c r="G2535" s="14">
        <f>Data_input!$F2535*IF(Data_input!$E2535&lt;3000,70%,60%)</f>
        <v>2100</v>
      </c>
      <c r="H2535" s="14">
        <f>Data_input!$F2535*10%</f>
        <v>300</v>
      </c>
      <c r="I2535" s="14">
        <f>Data_input!$F2535*10%</f>
        <v>300</v>
      </c>
      <c r="J2535" s="14">
        <f>SUM(Table1[[#This Row],[COGS]:[OPERATIONAL COST]])</f>
        <v>2700</v>
      </c>
      <c r="K2535" s="14">
        <f>Data_input!$F2535-Data_input!$G2535-Data_input!$H2535-Data_input!$I2535</f>
        <v>300</v>
      </c>
      <c r="L2535" s="8" t="s">
        <v>2947</v>
      </c>
      <c r="M2535" s="16" t="str">
        <f>TEXT(Table1[[#This Row],[DATE]],"mmm")</f>
        <v>Sep</v>
      </c>
      <c r="N2535" s="7">
        <f t="shared" si="120"/>
        <v>2022</v>
      </c>
      <c r="O2535" s="7">
        <f>IF(COUNTIF(B$4:$B2535,B2535)=1,1,0)</f>
        <v>1</v>
      </c>
      <c r="P2535" s="8" t="s">
        <v>2919</v>
      </c>
      <c r="Q2535" s="9"/>
    </row>
    <row r="2536" spans="1:17" x14ac:dyDescent="0.25">
      <c r="A2536" s="17">
        <v>44826</v>
      </c>
      <c r="B2536" s="11" t="s">
        <v>2115</v>
      </c>
      <c r="C2536" s="11" t="s">
        <v>2923</v>
      </c>
      <c r="D2536" s="7">
        <v>5</v>
      </c>
      <c r="E2536" s="12">
        <f t="shared" si="118"/>
        <v>2500</v>
      </c>
      <c r="F2536" s="13">
        <f t="shared" si="119"/>
        <v>12500</v>
      </c>
      <c r="G2536" s="14">
        <f>Data_input!$F2536*IF(Data_input!$E2536&lt;3000,70%,60%)</f>
        <v>8750</v>
      </c>
      <c r="H2536" s="14">
        <f>Data_input!$F2536*10%</f>
        <v>1250</v>
      </c>
      <c r="I2536" s="14">
        <f>Data_input!$F2536*10%</f>
        <v>1250</v>
      </c>
      <c r="J2536" s="14">
        <f>SUM(Table1[[#This Row],[COGS]:[OPERATIONAL COST]])</f>
        <v>11250</v>
      </c>
      <c r="K2536" s="14">
        <f>Data_input!$F2536-Data_input!$G2536-Data_input!$H2536-Data_input!$I2536</f>
        <v>1250</v>
      </c>
      <c r="L2536" s="15" t="s">
        <v>2945</v>
      </c>
      <c r="M2536" s="16" t="str">
        <f>TEXT(Table1[[#This Row],[DATE]],"mmm")</f>
        <v>Sep</v>
      </c>
      <c r="N2536" s="7">
        <f t="shared" si="120"/>
        <v>2022</v>
      </c>
      <c r="O2536" s="7">
        <f>IF(COUNTIF(B$4:$B2536,B2536)=1,1,0)</f>
        <v>1</v>
      </c>
      <c r="P2536" s="8" t="s">
        <v>2919</v>
      </c>
      <c r="Q2536" s="9"/>
    </row>
    <row r="2537" spans="1:17" x14ac:dyDescent="0.25">
      <c r="A2537" s="17">
        <v>44826</v>
      </c>
      <c r="B2537" s="11" t="s">
        <v>2116</v>
      </c>
      <c r="C2537" s="11" t="s">
        <v>2920</v>
      </c>
      <c r="D2537" s="7">
        <v>1</v>
      </c>
      <c r="E2537" s="12">
        <f t="shared" si="118"/>
        <v>1000</v>
      </c>
      <c r="F2537" s="13">
        <f t="shared" si="119"/>
        <v>1000</v>
      </c>
      <c r="G2537" s="14">
        <f>Data_input!$F2537*IF(Data_input!$E2537&lt;3000,70%,60%)</f>
        <v>700</v>
      </c>
      <c r="H2537" s="14">
        <f>Data_input!$F2537*10%</f>
        <v>100</v>
      </c>
      <c r="I2537" s="14">
        <f>Data_input!$F2537*10%</f>
        <v>100</v>
      </c>
      <c r="J2537" s="14">
        <f>SUM(Table1[[#This Row],[COGS]:[OPERATIONAL COST]])</f>
        <v>900</v>
      </c>
      <c r="K2537" s="14">
        <f>Data_input!$F2537-Data_input!$G2537-Data_input!$H2537-Data_input!$I2537</f>
        <v>100</v>
      </c>
      <c r="L2537" s="8" t="s">
        <v>2945</v>
      </c>
      <c r="M2537" s="16" t="str">
        <f>TEXT(Table1[[#This Row],[DATE]],"mmm")</f>
        <v>Sep</v>
      </c>
      <c r="N2537" s="7">
        <f t="shared" si="120"/>
        <v>2022</v>
      </c>
      <c r="O2537" s="7">
        <f>IF(COUNTIF(B$4:$B2537,B2537)=1,1,0)</f>
        <v>1</v>
      </c>
      <c r="P2537" s="8" t="s">
        <v>2919</v>
      </c>
      <c r="Q2537" s="9"/>
    </row>
    <row r="2538" spans="1:17" x14ac:dyDescent="0.25">
      <c r="A2538" s="17">
        <v>44826</v>
      </c>
      <c r="B2538" s="11" t="str">
        <f>B2537</f>
        <v>DH02120</v>
      </c>
      <c r="C2538" s="11" t="s">
        <v>2923</v>
      </c>
      <c r="D2538" s="7">
        <v>1</v>
      </c>
      <c r="E2538" s="12">
        <f t="shared" si="118"/>
        <v>2500</v>
      </c>
      <c r="F2538" s="13">
        <f t="shared" si="119"/>
        <v>2500</v>
      </c>
      <c r="G2538" s="14">
        <f>Data_input!$F2538*IF(Data_input!$E2538&lt;3000,70%,60%)</f>
        <v>1750</v>
      </c>
      <c r="H2538" s="14">
        <f>Data_input!$F2538*10%</f>
        <v>250</v>
      </c>
      <c r="I2538" s="14">
        <f>Data_input!$F2538*10%</f>
        <v>250</v>
      </c>
      <c r="J2538" s="14">
        <f>SUM(Table1[[#This Row],[COGS]:[OPERATIONAL COST]])</f>
        <v>2250</v>
      </c>
      <c r="K2538" s="14">
        <f>Data_input!$F2538-Data_input!$G2538-Data_input!$H2538-Data_input!$I2538</f>
        <v>250</v>
      </c>
      <c r="L2538" s="15" t="s">
        <v>2945</v>
      </c>
      <c r="M2538" s="16" t="str">
        <f>TEXT(Table1[[#This Row],[DATE]],"mmm")</f>
        <v>Sep</v>
      </c>
      <c r="N2538" s="7">
        <f t="shared" si="120"/>
        <v>2022</v>
      </c>
      <c r="O2538" s="7">
        <f>IF(COUNTIF(B$4:$B2538,B2538)=1,1,0)</f>
        <v>0</v>
      </c>
      <c r="P2538" s="8" t="s">
        <v>2919</v>
      </c>
      <c r="Q2538" s="9"/>
    </row>
    <row r="2539" spans="1:17" x14ac:dyDescent="0.25">
      <c r="A2539" s="17">
        <v>44826</v>
      </c>
      <c r="B2539" s="11" t="str">
        <f>B2538</f>
        <v>DH02120</v>
      </c>
      <c r="C2539" s="11" t="s">
        <v>2930</v>
      </c>
      <c r="D2539" s="7">
        <v>1</v>
      </c>
      <c r="E2539" s="12">
        <f t="shared" si="118"/>
        <v>4000</v>
      </c>
      <c r="F2539" s="13">
        <f t="shared" si="119"/>
        <v>4000</v>
      </c>
      <c r="G2539" s="14">
        <f>Data_input!$F2539*IF(Data_input!$E2539&lt;3000,70%,60%)</f>
        <v>2400</v>
      </c>
      <c r="H2539" s="14">
        <f>Data_input!$F2539*10%</f>
        <v>400</v>
      </c>
      <c r="I2539" s="14">
        <f>Data_input!$F2539*10%</f>
        <v>400</v>
      </c>
      <c r="J2539" s="14">
        <f>SUM(Table1[[#This Row],[COGS]:[OPERATIONAL COST]])</f>
        <v>3200</v>
      </c>
      <c r="K2539" s="14">
        <f>Data_input!$F2539-Data_input!$G2539-Data_input!$H2539-Data_input!$I2539</f>
        <v>800</v>
      </c>
      <c r="L2539" s="8" t="s">
        <v>2945</v>
      </c>
      <c r="M2539" s="16" t="str">
        <f>TEXT(Table1[[#This Row],[DATE]],"mmm")</f>
        <v>Sep</v>
      </c>
      <c r="N2539" s="7">
        <f t="shared" si="120"/>
        <v>2022</v>
      </c>
      <c r="O2539" s="7">
        <f>IF(COUNTIF(B$4:$B2539,B2539)=1,1,0)</f>
        <v>0</v>
      </c>
      <c r="P2539" s="8" t="s">
        <v>2919</v>
      </c>
      <c r="Q2539" s="9"/>
    </row>
    <row r="2540" spans="1:17" x14ac:dyDescent="0.25">
      <c r="A2540" s="17">
        <v>44827</v>
      </c>
      <c r="B2540" s="11" t="s">
        <v>2117</v>
      </c>
      <c r="C2540" s="11" t="s">
        <v>2924</v>
      </c>
      <c r="D2540" s="7">
        <v>1</v>
      </c>
      <c r="E2540" s="12">
        <f t="shared" si="118"/>
        <v>3500</v>
      </c>
      <c r="F2540" s="13">
        <f t="shared" si="119"/>
        <v>3500</v>
      </c>
      <c r="G2540" s="14">
        <f>Data_input!$F2540*IF(Data_input!$E2540&lt;3000,70%,60%)</f>
        <v>2100</v>
      </c>
      <c r="H2540" s="14">
        <f>Data_input!$F2540*10%</f>
        <v>350</v>
      </c>
      <c r="I2540" s="14">
        <f>Data_input!$F2540*10%</f>
        <v>350</v>
      </c>
      <c r="J2540" s="14">
        <f>SUM(Table1[[#This Row],[COGS]:[OPERATIONAL COST]])</f>
        <v>2800</v>
      </c>
      <c r="K2540" s="14">
        <f>Data_input!$F2540-Data_input!$G2540-Data_input!$H2540-Data_input!$I2540</f>
        <v>700</v>
      </c>
      <c r="L2540" s="15" t="s">
        <v>2946</v>
      </c>
      <c r="M2540" s="16" t="str">
        <f>TEXT(Table1[[#This Row],[DATE]],"mmm")</f>
        <v>Sep</v>
      </c>
      <c r="N2540" s="7">
        <f t="shared" si="120"/>
        <v>2022</v>
      </c>
      <c r="O2540" s="7">
        <f>IF(COUNTIF(B$4:$B2540,B2540)=1,1,0)</f>
        <v>1</v>
      </c>
      <c r="P2540" s="8" t="s">
        <v>2918</v>
      </c>
      <c r="Q2540" s="9"/>
    </row>
    <row r="2541" spans="1:17" x14ac:dyDescent="0.25">
      <c r="A2541" s="17">
        <v>44827</v>
      </c>
      <c r="B2541" s="11" t="s">
        <v>2118</v>
      </c>
      <c r="C2541" s="11" t="s">
        <v>2925</v>
      </c>
      <c r="D2541" s="7">
        <v>1</v>
      </c>
      <c r="E2541" s="12">
        <f t="shared" si="118"/>
        <v>1200</v>
      </c>
      <c r="F2541" s="13">
        <f t="shared" si="119"/>
        <v>1200</v>
      </c>
      <c r="G2541" s="14">
        <f>Data_input!$F2541*IF(Data_input!$E2541&lt;3000,70%,60%)</f>
        <v>840</v>
      </c>
      <c r="H2541" s="14">
        <f>Data_input!$F2541*10%</f>
        <v>120</v>
      </c>
      <c r="I2541" s="14">
        <f>Data_input!$F2541*10%</f>
        <v>120</v>
      </c>
      <c r="J2541" s="14">
        <f>SUM(Table1[[#This Row],[COGS]:[OPERATIONAL COST]])</f>
        <v>1080</v>
      </c>
      <c r="K2541" s="14">
        <f>Data_input!$F2541-Data_input!$G2541-Data_input!$H2541-Data_input!$I2541</f>
        <v>120</v>
      </c>
      <c r="L2541" s="8" t="s">
        <v>2947</v>
      </c>
      <c r="M2541" s="16" t="str">
        <f>TEXT(Table1[[#This Row],[DATE]],"mmm")</f>
        <v>Sep</v>
      </c>
      <c r="N2541" s="7">
        <f t="shared" si="120"/>
        <v>2022</v>
      </c>
      <c r="O2541" s="7">
        <f>IF(COUNTIF(B$4:$B2541,B2541)=1,1,0)</f>
        <v>1</v>
      </c>
      <c r="P2541" s="8" t="s">
        <v>2919</v>
      </c>
      <c r="Q2541" s="9"/>
    </row>
    <row r="2542" spans="1:17" x14ac:dyDescent="0.25">
      <c r="A2542" s="17">
        <v>44827</v>
      </c>
      <c r="B2542" s="11" t="s">
        <v>2119</v>
      </c>
      <c r="C2542" s="11" t="s">
        <v>2926</v>
      </c>
      <c r="D2542" s="7">
        <v>4</v>
      </c>
      <c r="E2542" s="12">
        <f t="shared" si="118"/>
        <v>450</v>
      </c>
      <c r="F2542" s="13">
        <f t="shared" si="119"/>
        <v>1800</v>
      </c>
      <c r="G2542" s="14">
        <f>Data_input!$F2542*IF(Data_input!$E2542&lt;3000,70%,60%)</f>
        <v>1260</v>
      </c>
      <c r="H2542" s="14">
        <f>Data_input!$F2542*10%</f>
        <v>180</v>
      </c>
      <c r="I2542" s="14">
        <f>Data_input!$F2542*10%</f>
        <v>180</v>
      </c>
      <c r="J2542" s="14">
        <f>SUM(Table1[[#This Row],[COGS]:[OPERATIONAL COST]])</f>
        <v>1620</v>
      </c>
      <c r="K2542" s="14">
        <f>Data_input!$F2542-Data_input!$G2542-Data_input!$H2542-Data_input!$I2542</f>
        <v>180</v>
      </c>
      <c r="L2542" s="15" t="s">
        <v>2946</v>
      </c>
      <c r="M2542" s="16" t="str">
        <f>TEXT(Table1[[#This Row],[DATE]],"mmm")</f>
        <v>Sep</v>
      </c>
      <c r="N2542" s="7">
        <f t="shared" si="120"/>
        <v>2022</v>
      </c>
      <c r="O2542" s="7">
        <f>IF(COUNTIF(B$4:$B2542,B2542)=1,1,0)</f>
        <v>1</v>
      </c>
      <c r="P2542" s="8" t="s">
        <v>2919</v>
      </c>
      <c r="Q2542" s="9"/>
    </row>
    <row r="2543" spans="1:17" x14ac:dyDescent="0.25">
      <c r="A2543" s="17">
        <v>44827</v>
      </c>
      <c r="B2543" s="11" t="s">
        <v>2120</v>
      </c>
      <c r="C2543" s="11" t="s">
        <v>2920</v>
      </c>
      <c r="D2543" s="7">
        <v>2</v>
      </c>
      <c r="E2543" s="12">
        <f t="shared" si="118"/>
        <v>1000</v>
      </c>
      <c r="F2543" s="13">
        <f t="shared" si="119"/>
        <v>2000</v>
      </c>
      <c r="G2543" s="14">
        <f>Data_input!$F2543*IF(Data_input!$E2543&lt;3000,70%,60%)</f>
        <v>1400</v>
      </c>
      <c r="H2543" s="14">
        <f>Data_input!$F2543*10%</f>
        <v>200</v>
      </c>
      <c r="I2543" s="14">
        <f>Data_input!$F2543*10%</f>
        <v>200</v>
      </c>
      <c r="J2543" s="14">
        <f>SUM(Table1[[#This Row],[COGS]:[OPERATIONAL COST]])</f>
        <v>1800</v>
      </c>
      <c r="K2543" s="14">
        <f>Data_input!$F2543-Data_input!$G2543-Data_input!$H2543-Data_input!$I2543</f>
        <v>200</v>
      </c>
      <c r="L2543" s="8" t="s">
        <v>2947</v>
      </c>
      <c r="M2543" s="16" t="str">
        <f>TEXT(Table1[[#This Row],[DATE]],"mmm")</f>
        <v>Sep</v>
      </c>
      <c r="N2543" s="7">
        <f t="shared" si="120"/>
        <v>2022</v>
      </c>
      <c r="O2543" s="7">
        <f>IF(COUNTIF(B$4:$B2543,B2543)=1,1,0)</f>
        <v>1</v>
      </c>
      <c r="P2543" s="8" t="s">
        <v>2918</v>
      </c>
      <c r="Q2543" s="9"/>
    </row>
    <row r="2544" spans="1:17" x14ac:dyDescent="0.25">
      <c r="A2544" s="17">
        <v>44827</v>
      </c>
      <c r="B2544" s="11" t="s">
        <v>2121</v>
      </c>
      <c r="C2544" s="11" t="s">
        <v>2930</v>
      </c>
      <c r="D2544" s="7">
        <v>1</v>
      </c>
      <c r="E2544" s="12">
        <f t="shared" si="118"/>
        <v>4000</v>
      </c>
      <c r="F2544" s="13">
        <f t="shared" si="119"/>
        <v>4000</v>
      </c>
      <c r="G2544" s="14">
        <f>Data_input!$F2544*IF(Data_input!$E2544&lt;3000,70%,60%)</f>
        <v>2400</v>
      </c>
      <c r="H2544" s="14">
        <f>Data_input!$F2544*10%</f>
        <v>400</v>
      </c>
      <c r="I2544" s="14">
        <f>Data_input!$F2544*10%</f>
        <v>400</v>
      </c>
      <c r="J2544" s="14">
        <f>SUM(Table1[[#This Row],[COGS]:[OPERATIONAL COST]])</f>
        <v>3200</v>
      </c>
      <c r="K2544" s="14">
        <f>Data_input!$F2544-Data_input!$G2544-Data_input!$H2544-Data_input!$I2544</f>
        <v>800</v>
      </c>
      <c r="L2544" s="15" t="s">
        <v>2945</v>
      </c>
      <c r="M2544" s="16" t="str">
        <f>TEXT(Table1[[#This Row],[DATE]],"mmm")</f>
        <v>Sep</v>
      </c>
      <c r="N2544" s="7">
        <f t="shared" si="120"/>
        <v>2022</v>
      </c>
      <c r="O2544" s="7">
        <f>IF(COUNTIF(B$4:$B2544,B2544)=1,1,0)</f>
        <v>1</v>
      </c>
      <c r="P2544" s="8" t="s">
        <v>2919</v>
      </c>
      <c r="Q2544" s="9"/>
    </row>
    <row r="2545" spans="1:17" x14ac:dyDescent="0.25">
      <c r="A2545" s="17">
        <v>44827</v>
      </c>
      <c r="B2545" s="11" t="s">
        <v>2122</v>
      </c>
      <c r="C2545" s="11" t="s">
        <v>2923</v>
      </c>
      <c r="D2545" s="7">
        <v>3</v>
      </c>
      <c r="E2545" s="12">
        <f t="shared" si="118"/>
        <v>2500</v>
      </c>
      <c r="F2545" s="13">
        <f t="shared" si="119"/>
        <v>7500</v>
      </c>
      <c r="G2545" s="14">
        <f>Data_input!$F2545*IF(Data_input!$E2545&lt;3000,70%,60%)</f>
        <v>5250</v>
      </c>
      <c r="H2545" s="14">
        <f>Data_input!$F2545*10%</f>
        <v>750</v>
      </c>
      <c r="I2545" s="14">
        <f>Data_input!$F2545*10%</f>
        <v>750</v>
      </c>
      <c r="J2545" s="14">
        <f>SUM(Table1[[#This Row],[COGS]:[OPERATIONAL COST]])</f>
        <v>6750</v>
      </c>
      <c r="K2545" s="14">
        <f>Data_input!$F2545-Data_input!$G2545-Data_input!$H2545-Data_input!$I2545</f>
        <v>750</v>
      </c>
      <c r="L2545" s="8" t="s">
        <v>2943</v>
      </c>
      <c r="M2545" s="16" t="str">
        <f>TEXT(Table1[[#This Row],[DATE]],"mmm")</f>
        <v>Sep</v>
      </c>
      <c r="N2545" s="7">
        <f t="shared" si="120"/>
        <v>2022</v>
      </c>
      <c r="O2545" s="7">
        <f>IF(COUNTIF(B$4:$B2545,B2545)=1,1,0)</f>
        <v>1</v>
      </c>
      <c r="P2545" s="8" t="s">
        <v>2919</v>
      </c>
      <c r="Q2545" s="9"/>
    </row>
    <row r="2546" spans="1:17" x14ac:dyDescent="0.25">
      <c r="A2546" s="17">
        <v>44827</v>
      </c>
      <c r="B2546" s="11" t="s">
        <v>2123</v>
      </c>
      <c r="C2546" s="11" t="s">
        <v>2924</v>
      </c>
      <c r="D2546" s="7">
        <v>1</v>
      </c>
      <c r="E2546" s="12">
        <f t="shared" si="118"/>
        <v>3500</v>
      </c>
      <c r="F2546" s="13">
        <f t="shared" si="119"/>
        <v>3500</v>
      </c>
      <c r="G2546" s="14">
        <f>Data_input!$F2546*IF(Data_input!$E2546&lt;3000,70%,60%)</f>
        <v>2100</v>
      </c>
      <c r="H2546" s="14">
        <f>Data_input!$F2546*10%</f>
        <v>350</v>
      </c>
      <c r="I2546" s="14">
        <f>Data_input!$F2546*10%</f>
        <v>350</v>
      </c>
      <c r="J2546" s="14">
        <f>SUM(Table1[[#This Row],[COGS]:[OPERATIONAL COST]])</f>
        <v>2800</v>
      </c>
      <c r="K2546" s="14">
        <f>Data_input!$F2546-Data_input!$G2546-Data_input!$H2546-Data_input!$I2546</f>
        <v>700</v>
      </c>
      <c r="L2546" s="15" t="s">
        <v>2948</v>
      </c>
      <c r="M2546" s="16" t="str">
        <f>TEXT(Table1[[#This Row],[DATE]],"mmm")</f>
        <v>Sep</v>
      </c>
      <c r="N2546" s="7">
        <f t="shared" si="120"/>
        <v>2022</v>
      </c>
      <c r="O2546" s="7">
        <f>IF(COUNTIF(B$4:$B2546,B2546)=1,1,0)</f>
        <v>1</v>
      </c>
      <c r="P2546" s="8" t="s">
        <v>2919</v>
      </c>
      <c r="Q2546" s="9"/>
    </row>
    <row r="2547" spans="1:17" x14ac:dyDescent="0.25">
      <c r="A2547" s="17">
        <v>44827</v>
      </c>
      <c r="B2547" s="11" t="s">
        <v>2124</v>
      </c>
      <c r="C2547" s="11" t="s">
        <v>2928</v>
      </c>
      <c r="D2547" s="7">
        <v>2</v>
      </c>
      <c r="E2547" s="12">
        <f t="shared" si="118"/>
        <v>1000</v>
      </c>
      <c r="F2547" s="13">
        <f t="shared" si="119"/>
        <v>2000</v>
      </c>
      <c r="G2547" s="14">
        <f>Data_input!$F2547*IF(Data_input!$E2547&lt;3000,70%,60%)</f>
        <v>1400</v>
      </c>
      <c r="H2547" s="14">
        <f>Data_input!$F2547*10%</f>
        <v>200</v>
      </c>
      <c r="I2547" s="14">
        <f>Data_input!$F2547*10%</f>
        <v>200</v>
      </c>
      <c r="J2547" s="14">
        <f>SUM(Table1[[#This Row],[COGS]:[OPERATIONAL COST]])</f>
        <v>1800</v>
      </c>
      <c r="K2547" s="14">
        <f>Data_input!$F2547-Data_input!$G2547-Data_input!$H2547-Data_input!$I2547</f>
        <v>200</v>
      </c>
      <c r="L2547" s="8" t="s">
        <v>2944</v>
      </c>
      <c r="M2547" s="16" t="str">
        <f>TEXT(Table1[[#This Row],[DATE]],"mmm")</f>
        <v>Sep</v>
      </c>
      <c r="N2547" s="7">
        <f t="shared" si="120"/>
        <v>2022</v>
      </c>
      <c r="O2547" s="7">
        <f>IF(COUNTIF(B$4:$B2547,B2547)=1,1,0)</f>
        <v>1</v>
      </c>
      <c r="P2547" s="8" t="s">
        <v>2919</v>
      </c>
      <c r="Q2547" s="9"/>
    </row>
    <row r="2548" spans="1:17" x14ac:dyDescent="0.25">
      <c r="A2548" s="17">
        <v>44828</v>
      </c>
      <c r="B2548" s="11" t="s">
        <v>2125</v>
      </c>
      <c r="C2548" s="11" t="s">
        <v>2926</v>
      </c>
      <c r="D2548" s="7">
        <v>4</v>
      </c>
      <c r="E2548" s="12">
        <f t="shared" si="118"/>
        <v>450</v>
      </c>
      <c r="F2548" s="13">
        <f t="shared" si="119"/>
        <v>1800</v>
      </c>
      <c r="G2548" s="14">
        <f>Data_input!$F2548*IF(Data_input!$E2548&lt;3000,70%,60%)</f>
        <v>1260</v>
      </c>
      <c r="H2548" s="14">
        <f>Data_input!$F2548*10%</f>
        <v>180</v>
      </c>
      <c r="I2548" s="14">
        <f>Data_input!$F2548*10%</f>
        <v>180</v>
      </c>
      <c r="J2548" s="14">
        <f>SUM(Table1[[#This Row],[COGS]:[OPERATIONAL COST]])</f>
        <v>1620</v>
      </c>
      <c r="K2548" s="14">
        <f>Data_input!$F2548-Data_input!$G2548-Data_input!$H2548-Data_input!$I2548</f>
        <v>180</v>
      </c>
      <c r="L2548" s="15" t="s">
        <v>2948</v>
      </c>
      <c r="M2548" s="16" t="str">
        <f>TEXT(Table1[[#This Row],[DATE]],"mmm")</f>
        <v>Sep</v>
      </c>
      <c r="N2548" s="7">
        <f t="shared" si="120"/>
        <v>2022</v>
      </c>
      <c r="O2548" s="7">
        <f>IF(COUNTIF(B$4:$B2548,B2548)=1,1,0)</f>
        <v>1</v>
      </c>
      <c r="P2548" s="8" t="s">
        <v>2919</v>
      </c>
      <c r="Q2548" s="9"/>
    </row>
    <row r="2549" spans="1:17" x14ac:dyDescent="0.25">
      <c r="A2549" s="17">
        <v>44828</v>
      </c>
      <c r="B2549" s="11" t="s">
        <v>2126</v>
      </c>
      <c r="C2549" s="11" t="s">
        <v>2927</v>
      </c>
      <c r="D2549" s="7">
        <v>5</v>
      </c>
      <c r="E2549" s="12">
        <f t="shared" si="118"/>
        <v>500</v>
      </c>
      <c r="F2549" s="13">
        <f t="shared" si="119"/>
        <v>2500</v>
      </c>
      <c r="G2549" s="14">
        <f>Data_input!$F2549*IF(Data_input!$E2549&lt;3000,70%,60%)</f>
        <v>1750</v>
      </c>
      <c r="H2549" s="14">
        <f>Data_input!$F2549*10%</f>
        <v>250</v>
      </c>
      <c r="I2549" s="14">
        <f>Data_input!$F2549*10%</f>
        <v>250</v>
      </c>
      <c r="J2549" s="14">
        <f>SUM(Table1[[#This Row],[COGS]:[OPERATIONAL COST]])</f>
        <v>2250</v>
      </c>
      <c r="K2549" s="14">
        <f>Data_input!$F2549-Data_input!$G2549-Data_input!$H2549-Data_input!$I2549</f>
        <v>250</v>
      </c>
      <c r="L2549" s="8" t="s">
        <v>2944</v>
      </c>
      <c r="M2549" s="16" t="str">
        <f>TEXT(Table1[[#This Row],[DATE]],"mmm")</f>
        <v>Sep</v>
      </c>
      <c r="N2549" s="7">
        <f t="shared" si="120"/>
        <v>2022</v>
      </c>
      <c r="O2549" s="7">
        <f>IF(COUNTIF(B$4:$B2549,B2549)=1,1,0)</f>
        <v>1</v>
      </c>
      <c r="P2549" s="8" t="s">
        <v>2919</v>
      </c>
      <c r="Q2549" s="9"/>
    </row>
    <row r="2550" spans="1:17" x14ac:dyDescent="0.25">
      <c r="A2550" s="17">
        <v>44828</v>
      </c>
      <c r="B2550" s="11" t="s">
        <v>2127</v>
      </c>
      <c r="C2550" s="11" t="s">
        <v>2927</v>
      </c>
      <c r="D2550" s="7">
        <v>8</v>
      </c>
      <c r="E2550" s="12">
        <f t="shared" si="118"/>
        <v>500</v>
      </c>
      <c r="F2550" s="13">
        <f t="shared" si="119"/>
        <v>4000</v>
      </c>
      <c r="G2550" s="14">
        <f>Data_input!$F2550*IF(Data_input!$E2550&lt;3000,70%,60%)</f>
        <v>2800</v>
      </c>
      <c r="H2550" s="14">
        <f>Data_input!$F2550*10%</f>
        <v>400</v>
      </c>
      <c r="I2550" s="14">
        <f>Data_input!$F2550*10%</f>
        <v>400</v>
      </c>
      <c r="J2550" s="14">
        <f>SUM(Table1[[#This Row],[COGS]:[OPERATIONAL COST]])</f>
        <v>3600</v>
      </c>
      <c r="K2550" s="14">
        <f>Data_input!$F2550-Data_input!$G2550-Data_input!$H2550-Data_input!$I2550</f>
        <v>400</v>
      </c>
      <c r="L2550" s="15" t="s">
        <v>2946</v>
      </c>
      <c r="M2550" s="16" t="str">
        <f>TEXT(Table1[[#This Row],[DATE]],"mmm")</f>
        <v>Sep</v>
      </c>
      <c r="N2550" s="7">
        <f t="shared" si="120"/>
        <v>2022</v>
      </c>
      <c r="O2550" s="7">
        <f>IF(COUNTIF(B$4:$B2550,B2550)=1,1,0)</f>
        <v>1</v>
      </c>
      <c r="P2550" s="8" t="s">
        <v>2919</v>
      </c>
      <c r="Q2550" s="9"/>
    </row>
    <row r="2551" spans="1:17" x14ac:dyDescent="0.25">
      <c r="A2551" s="17">
        <v>44828</v>
      </c>
      <c r="B2551" s="11" t="s">
        <v>2128</v>
      </c>
      <c r="C2551" s="11" t="s">
        <v>2920</v>
      </c>
      <c r="D2551" s="7">
        <v>2</v>
      </c>
      <c r="E2551" s="12">
        <f t="shared" si="118"/>
        <v>1000</v>
      </c>
      <c r="F2551" s="13">
        <f t="shared" si="119"/>
        <v>2000</v>
      </c>
      <c r="G2551" s="14">
        <f>Data_input!$F2551*IF(Data_input!$E2551&lt;3000,70%,60%)</f>
        <v>1400</v>
      </c>
      <c r="H2551" s="14">
        <f>Data_input!$F2551*10%</f>
        <v>200</v>
      </c>
      <c r="I2551" s="14">
        <f>Data_input!$F2551*10%</f>
        <v>200</v>
      </c>
      <c r="J2551" s="14">
        <f>SUM(Table1[[#This Row],[COGS]:[OPERATIONAL COST]])</f>
        <v>1800</v>
      </c>
      <c r="K2551" s="14">
        <f>Data_input!$F2551-Data_input!$G2551-Data_input!$H2551-Data_input!$I2551</f>
        <v>200</v>
      </c>
      <c r="L2551" s="8" t="s">
        <v>2947</v>
      </c>
      <c r="M2551" s="16" t="str">
        <f>TEXT(Table1[[#This Row],[DATE]],"mmm")</f>
        <v>Sep</v>
      </c>
      <c r="N2551" s="7">
        <f t="shared" si="120"/>
        <v>2022</v>
      </c>
      <c r="O2551" s="7">
        <f>IF(COUNTIF(B$4:$B2551,B2551)=1,1,0)</f>
        <v>1</v>
      </c>
      <c r="P2551" s="8" t="s">
        <v>2919</v>
      </c>
      <c r="Q2551" s="9"/>
    </row>
    <row r="2552" spans="1:17" x14ac:dyDescent="0.25">
      <c r="A2552" s="17">
        <v>44828</v>
      </c>
      <c r="B2552" s="11" t="s">
        <v>2129</v>
      </c>
      <c r="C2552" s="11" t="s">
        <v>2924</v>
      </c>
      <c r="D2552" s="7">
        <v>1</v>
      </c>
      <c r="E2552" s="12">
        <f t="shared" si="118"/>
        <v>3500</v>
      </c>
      <c r="F2552" s="13">
        <f t="shared" si="119"/>
        <v>3500</v>
      </c>
      <c r="G2552" s="14">
        <f>Data_input!$F2552*IF(Data_input!$E2552&lt;3000,70%,60%)</f>
        <v>2100</v>
      </c>
      <c r="H2552" s="14">
        <f>Data_input!$F2552*10%</f>
        <v>350</v>
      </c>
      <c r="I2552" s="14">
        <f>Data_input!$F2552*10%</f>
        <v>350</v>
      </c>
      <c r="J2552" s="14">
        <f>SUM(Table1[[#This Row],[COGS]:[OPERATIONAL COST]])</f>
        <v>2800</v>
      </c>
      <c r="K2552" s="14">
        <f>Data_input!$F2552-Data_input!$G2552-Data_input!$H2552-Data_input!$I2552</f>
        <v>700</v>
      </c>
      <c r="L2552" s="15" t="s">
        <v>2948</v>
      </c>
      <c r="M2552" s="16" t="str">
        <f>TEXT(Table1[[#This Row],[DATE]],"mmm")</f>
        <v>Sep</v>
      </c>
      <c r="N2552" s="7">
        <f t="shared" si="120"/>
        <v>2022</v>
      </c>
      <c r="O2552" s="7">
        <f>IF(COUNTIF(B$4:$B2552,B2552)=1,1,0)</f>
        <v>1</v>
      </c>
      <c r="P2552" s="8" t="s">
        <v>2919</v>
      </c>
      <c r="Q2552" s="9"/>
    </row>
    <row r="2553" spans="1:17" x14ac:dyDescent="0.25">
      <c r="A2553" s="17">
        <v>44828</v>
      </c>
      <c r="B2553" s="11" t="s">
        <v>2130</v>
      </c>
      <c r="C2553" s="11" t="s">
        <v>2923</v>
      </c>
      <c r="D2553" s="7">
        <v>7</v>
      </c>
      <c r="E2553" s="12">
        <f t="shared" si="118"/>
        <v>2500</v>
      </c>
      <c r="F2553" s="13">
        <f t="shared" si="119"/>
        <v>17500</v>
      </c>
      <c r="G2553" s="14">
        <f>Data_input!$F2553*IF(Data_input!$E2553&lt;3000,70%,60%)</f>
        <v>12250</v>
      </c>
      <c r="H2553" s="14">
        <f>Data_input!$F2553*10%</f>
        <v>1750</v>
      </c>
      <c r="I2553" s="14">
        <f>Data_input!$F2553*10%</f>
        <v>1750</v>
      </c>
      <c r="J2553" s="14">
        <f>SUM(Table1[[#This Row],[COGS]:[OPERATIONAL COST]])</f>
        <v>15750</v>
      </c>
      <c r="K2553" s="14">
        <f>Data_input!$F2553-Data_input!$G2553-Data_input!$H2553-Data_input!$I2553</f>
        <v>1750</v>
      </c>
      <c r="L2553" s="8" t="s">
        <v>2944</v>
      </c>
      <c r="M2553" s="16" t="str">
        <f>TEXT(Table1[[#This Row],[DATE]],"mmm")</f>
        <v>Sep</v>
      </c>
      <c r="N2553" s="7">
        <f t="shared" si="120"/>
        <v>2022</v>
      </c>
      <c r="O2553" s="7">
        <f>IF(COUNTIF(B$4:$B2553,B2553)=1,1,0)</f>
        <v>1</v>
      </c>
      <c r="P2553" s="8" t="s">
        <v>2919</v>
      </c>
      <c r="Q2553" s="9"/>
    </row>
    <row r="2554" spans="1:17" x14ac:dyDescent="0.25">
      <c r="A2554" s="17">
        <v>44828</v>
      </c>
      <c r="B2554" s="11" t="s">
        <v>2131</v>
      </c>
      <c r="C2554" s="11" t="s">
        <v>2929</v>
      </c>
      <c r="D2554" s="7">
        <v>8</v>
      </c>
      <c r="E2554" s="12">
        <f t="shared" si="118"/>
        <v>3200</v>
      </c>
      <c r="F2554" s="13">
        <f t="shared" si="119"/>
        <v>25600</v>
      </c>
      <c r="G2554" s="14">
        <f>Data_input!$F2554*IF(Data_input!$E2554&lt;3000,70%,60%)</f>
        <v>15360</v>
      </c>
      <c r="H2554" s="14">
        <f>Data_input!$F2554*10%</f>
        <v>2560</v>
      </c>
      <c r="I2554" s="14">
        <f>Data_input!$F2554*10%</f>
        <v>2560</v>
      </c>
      <c r="J2554" s="14">
        <f>SUM(Table1[[#This Row],[COGS]:[OPERATIONAL COST]])</f>
        <v>20480</v>
      </c>
      <c r="K2554" s="14">
        <f>Data_input!$F2554-Data_input!$G2554-Data_input!$H2554-Data_input!$I2554</f>
        <v>5120</v>
      </c>
      <c r="L2554" s="15" t="s">
        <v>2946</v>
      </c>
      <c r="M2554" s="16" t="str">
        <f>TEXT(Table1[[#This Row],[DATE]],"mmm")</f>
        <v>Sep</v>
      </c>
      <c r="N2554" s="7">
        <f t="shared" si="120"/>
        <v>2022</v>
      </c>
      <c r="O2554" s="7">
        <f>IF(COUNTIF(B$4:$B2554,B2554)=1,1,0)</f>
        <v>1</v>
      </c>
      <c r="P2554" s="8" t="s">
        <v>2918</v>
      </c>
      <c r="Q2554" s="9"/>
    </row>
    <row r="2555" spans="1:17" x14ac:dyDescent="0.25">
      <c r="A2555" s="17">
        <v>44828</v>
      </c>
      <c r="B2555" s="11" t="s">
        <v>2132</v>
      </c>
      <c r="C2555" s="11" t="s">
        <v>2929</v>
      </c>
      <c r="D2555" s="7">
        <v>1</v>
      </c>
      <c r="E2555" s="12">
        <f t="shared" si="118"/>
        <v>3200</v>
      </c>
      <c r="F2555" s="13">
        <f t="shared" si="119"/>
        <v>3200</v>
      </c>
      <c r="G2555" s="14">
        <f>Data_input!$F2555*IF(Data_input!$E2555&lt;3000,70%,60%)</f>
        <v>1920</v>
      </c>
      <c r="H2555" s="14">
        <f>Data_input!$F2555*10%</f>
        <v>320</v>
      </c>
      <c r="I2555" s="14">
        <f>Data_input!$F2555*10%</f>
        <v>320</v>
      </c>
      <c r="J2555" s="14">
        <f>SUM(Table1[[#This Row],[COGS]:[OPERATIONAL COST]])</f>
        <v>2560</v>
      </c>
      <c r="K2555" s="14">
        <f>Data_input!$F2555-Data_input!$G2555-Data_input!$H2555-Data_input!$I2555</f>
        <v>640</v>
      </c>
      <c r="L2555" s="8" t="s">
        <v>2944</v>
      </c>
      <c r="M2555" s="16" t="str">
        <f>TEXT(Table1[[#This Row],[DATE]],"mmm")</f>
        <v>Sep</v>
      </c>
      <c r="N2555" s="7">
        <f t="shared" si="120"/>
        <v>2022</v>
      </c>
      <c r="O2555" s="7">
        <f>IF(COUNTIF(B$4:$B2555,B2555)=1,1,0)</f>
        <v>1</v>
      </c>
      <c r="P2555" s="8" t="s">
        <v>2919</v>
      </c>
      <c r="Q2555" s="9"/>
    </row>
    <row r="2556" spans="1:17" x14ac:dyDescent="0.25">
      <c r="A2556" s="17">
        <v>44828</v>
      </c>
      <c r="B2556" s="11" t="str">
        <f>B2555</f>
        <v>DH02136</v>
      </c>
      <c r="C2556" s="11" t="s">
        <v>2924</v>
      </c>
      <c r="D2556" s="7">
        <v>1</v>
      </c>
      <c r="E2556" s="12">
        <f t="shared" si="118"/>
        <v>3500</v>
      </c>
      <c r="F2556" s="13">
        <f t="shared" si="119"/>
        <v>3500</v>
      </c>
      <c r="G2556" s="14">
        <f>Data_input!$F2556*IF(Data_input!$E2556&lt;3000,70%,60%)</f>
        <v>2100</v>
      </c>
      <c r="H2556" s="14">
        <f>Data_input!$F2556*10%</f>
        <v>350</v>
      </c>
      <c r="I2556" s="14">
        <f>Data_input!$F2556*10%</f>
        <v>350</v>
      </c>
      <c r="J2556" s="14">
        <f>SUM(Table1[[#This Row],[COGS]:[OPERATIONAL COST]])</f>
        <v>2800</v>
      </c>
      <c r="K2556" s="14">
        <f>Data_input!$F2556-Data_input!$G2556-Data_input!$H2556-Data_input!$I2556</f>
        <v>700</v>
      </c>
      <c r="L2556" s="15" t="s">
        <v>2944</v>
      </c>
      <c r="M2556" s="16" t="str">
        <f>TEXT(Table1[[#This Row],[DATE]],"mmm")</f>
        <v>Sep</v>
      </c>
      <c r="N2556" s="7">
        <f t="shared" si="120"/>
        <v>2022</v>
      </c>
      <c r="O2556" s="7">
        <f>IF(COUNTIF(B$4:$B2556,B2556)=1,1,0)</f>
        <v>0</v>
      </c>
      <c r="P2556" s="8" t="s">
        <v>2919</v>
      </c>
      <c r="Q2556" s="9"/>
    </row>
    <row r="2557" spans="1:17" x14ac:dyDescent="0.25">
      <c r="A2557" s="17">
        <v>44828</v>
      </c>
      <c r="B2557" s="11" t="str">
        <f>B2556</f>
        <v>DH02136</v>
      </c>
      <c r="C2557" s="11" t="s">
        <v>2927</v>
      </c>
      <c r="D2557" s="7">
        <v>4</v>
      </c>
      <c r="E2557" s="12">
        <f t="shared" si="118"/>
        <v>500</v>
      </c>
      <c r="F2557" s="13">
        <f t="shared" si="119"/>
        <v>2000</v>
      </c>
      <c r="G2557" s="14">
        <f>Data_input!$F2557*IF(Data_input!$E2557&lt;3000,70%,60%)</f>
        <v>1400</v>
      </c>
      <c r="H2557" s="14">
        <f>Data_input!$F2557*10%</f>
        <v>200</v>
      </c>
      <c r="I2557" s="14">
        <f>Data_input!$F2557*10%</f>
        <v>200</v>
      </c>
      <c r="J2557" s="14">
        <f>SUM(Table1[[#This Row],[COGS]:[OPERATIONAL COST]])</f>
        <v>1800</v>
      </c>
      <c r="K2557" s="14">
        <f>Data_input!$F2557-Data_input!$G2557-Data_input!$H2557-Data_input!$I2557</f>
        <v>200</v>
      </c>
      <c r="L2557" s="8" t="s">
        <v>2944</v>
      </c>
      <c r="M2557" s="16" t="str">
        <f>TEXT(Table1[[#This Row],[DATE]],"mmm")</f>
        <v>Sep</v>
      </c>
      <c r="N2557" s="7">
        <f t="shared" si="120"/>
        <v>2022</v>
      </c>
      <c r="O2557" s="7">
        <f>IF(COUNTIF(B$4:$B2557,B2557)=1,1,0)</f>
        <v>0</v>
      </c>
      <c r="P2557" s="8" t="s">
        <v>2919</v>
      </c>
      <c r="Q2557" s="9"/>
    </row>
    <row r="2558" spans="1:17" x14ac:dyDescent="0.25">
      <c r="A2558" s="17">
        <v>44829</v>
      </c>
      <c r="B2558" s="11" t="s">
        <v>2133</v>
      </c>
      <c r="C2558" s="11" t="s">
        <v>2923</v>
      </c>
      <c r="D2558" s="7">
        <v>6</v>
      </c>
      <c r="E2558" s="12">
        <f t="shared" si="118"/>
        <v>2500</v>
      </c>
      <c r="F2558" s="13">
        <f t="shared" si="119"/>
        <v>15000</v>
      </c>
      <c r="G2558" s="14">
        <f>Data_input!$F2558*IF(Data_input!$E2558&lt;3000,70%,60%)</f>
        <v>10500</v>
      </c>
      <c r="H2558" s="14">
        <f>Data_input!$F2558*10%</f>
        <v>1500</v>
      </c>
      <c r="I2558" s="14">
        <f>Data_input!$F2558*10%</f>
        <v>1500</v>
      </c>
      <c r="J2558" s="14">
        <f>SUM(Table1[[#This Row],[COGS]:[OPERATIONAL COST]])</f>
        <v>13500</v>
      </c>
      <c r="K2558" s="14">
        <f>Data_input!$F2558-Data_input!$G2558-Data_input!$H2558-Data_input!$I2558</f>
        <v>1500</v>
      </c>
      <c r="L2558" s="15" t="s">
        <v>2948</v>
      </c>
      <c r="M2558" s="16" t="str">
        <f>TEXT(Table1[[#This Row],[DATE]],"mmm")</f>
        <v>Sep</v>
      </c>
      <c r="N2558" s="7">
        <f t="shared" si="120"/>
        <v>2022</v>
      </c>
      <c r="O2558" s="7">
        <f>IF(COUNTIF(B$4:$B2558,B2558)=1,1,0)</f>
        <v>1</v>
      </c>
      <c r="P2558" s="8" t="s">
        <v>2919</v>
      </c>
      <c r="Q2558" s="9"/>
    </row>
    <row r="2559" spans="1:17" x14ac:dyDescent="0.25">
      <c r="A2559" s="17">
        <v>44829</v>
      </c>
      <c r="B2559" s="11" t="s">
        <v>2134</v>
      </c>
      <c r="C2559" s="11" t="s">
        <v>2925</v>
      </c>
      <c r="D2559" s="7">
        <v>7</v>
      </c>
      <c r="E2559" s="12">
        <f t="shared" si="118"/>
        <v>1200</v>
      </c>
      <c r="F2559" s="13">
        <f t="shared" si="119"/>
        <v>8400</v>
      </c>
      <c r="G2559" s="14">
        <f>Data_input!$F2559*IF(Data_input!$E2559&lt;3000,70%,60%)</f>
        <v>5880</v>
      </c>
      <c r="H2559" s="14">
        <f>Data_input!$F2559*10%</f>
        <v>840</v>
      </c>
      <c r="I2559" s="14">
        <f>Data_input!$F2559*10%</f>
        <v>840</v>
      </c>
      <c r="J2559" s="14">
        <f>SUM(Table1[[#This Row],[COGS]:[OPERATIONAL COST]])</f>
        <v>7560</v>
      </c>
      <c r="K2559" s="14">
        <f>Data_input!$F2559-Data_input!$G2559-Data_input!$H2559-Data_input!$I2559</f>
        <v>840</v>
      </c>
      <c r="L2559" s="8" t="s">
        <v>2944</v>
      </c>
      <c r="M2559" s="16" t="str">
        <f>TEXT(Table1[[#This Row],[DATE]],"mmm")</f>
        <v>Sep</v>
      </c>
      <c r="N2559" s="7">
        <f t="shared" si="120"/>
        <v>2022</v>
      </c>
      <c r="O2559" s="7">
        <f>IF(COUNTIF(B$4:$B2559,B2559)=1,1,0)</f>
        <v>1</v>
      </c>
      <c r="P2559" s="8" t="s">
        <v>2919</v>
      </c>
      <c r="Q2559" s="9"/>
    </row>
    <row r="2560" spans="1:17" x14ac:dyDescent="0.25">
      <c r="A2560" s="17">
        <v>44829</v>
      </c>
      <c r="B2560" s="11" t="s">
        <v>2135</v>
      </c>
      <c r="C2560" s="11" t="s">
        <v>2920</v>
      </c>
      <c r="D2560" s="7">
        <v>4</v>
      </c>
      <c r="E2560" s="12">
        <f t="shared" si="118"/>
        <v>1000</v>
      </c>
      <c r="F2560" s="13">
        <f t="shared" si="119"/>
        <v>4000</v>
      </c>
      <c r="G2560" s="14">
        <f>Data_input!$F2560*IF(Data_input!$E2560&lt;3000,70%,60%)</f>
        <v>2800</v>
      </c>
      <c r="H2560" s="14">
        <f>Data_input!$F2560*10%</f>
        <v>400</v>
      </c>
      <c r="I2560" s="14">
        <f>Data_input!$F2560*10%</f>
        <v>400</v>
      </c>
      <c r="J2560" s="14">
        <f>SUM(Table1[[#This Row],[COGS]:[OPERATIONAL COST]])</f>
        <v>3600</v>
      </c>
      <c r="K2560" s="14">
        <f>Data_input!$F2560-Data_input!$G2560-Data_input!$H2560-Data_input!$I2560</f>
        <v>400</v>
      </c>
      <c r="L2560" s="15" t="s">
        <v>2945</v>
      </c>
      <c r="M2560" s="16" t="str">
        <f>TEXT(Table1[[#This Row],[DATE]],"mmm")</f>
        <v>Sep</v>
      </c>
      <c r="N2560" s="7">
        <f t="shared" si="120"/>
        <v>2022</v>
      </c>
      <c r="O2560" s="7">
        <f>IF(COUNTIF(B$4:$B2560,B2560)=1,1,0)</f>
        <v>1</v>
      </c>
      <c r="P2560" s="8" t="s">
        <v>2919</v>
      </c>
      <c r="Q2560" s="9"/>
    </row>
    <row r="2561" spans="1:17" x14ac:dyDescent="0.25">
      <c r="A2561" s="17">
        <v>44829</v>
      </c>
      <c r="B2561" s="11" t="s">
        <v>2136</v>
      </c>
      <c r="C2561" s="11" t="s">
        <v>2930</v>
      </c>
      <c r="D2561" s="7">
        <v>1</v>
      </c>
      <c r="E2561" s="12">
        <f t="shared" si="118"/>
        <v>4000</v>
      </c>
      <c r="F2561" s="13">
        <f t="shared" si="119"/>
        <v>4000</v>
      </c>
      <c r="G2561" s="14">
        <f>Data_input!$F2561*IF(Data_input!$E2561&lt;3000,70%,60%)</f>
        <v>2400</v>
      </c>
      <c r="H2561" s="14">
        <f>Data_input!$F2561*10%</f>
        <v>400</v>
      </c>
      <c r="I2561" s="14">
        <f>Data_input!$F2561*10%</f>
        <v>400</v>
      </c>
      <c r="J2561" s="14">
        <f>SUM(Table1[[#This Row],[COGS]:[OPERATIONAL COST]])</f>
        <v>3200</v>
      </c>
      <c r="K2561" s="14">
        <f>Data_input!$F2561-Data_input!$G2561-Data_input!$H2561-Data_input!$I2561</f>
        <v>800</v>
      </c>
      <c r="L2561" s="8" t="s">
        <v>2943</v>
      </c>
      <c r="M2561" s="16" t="str">
        <f>TEXT(Table1[[#This Row],[DATE]],"mmm")</f>
        <v>Sep</v>
      </c>
      <c r="N2561" s="7">
        <f t="shared" si="120"/>
        <v>2022</v>
      </c>
      <c r="O2561" s="7">
        <f>IF(COUNTIF(B$4:$B2561,B2561)=1,1,0)</f>
        <v>1</v>
      </c>
      <c r="P2561" s="8" t="s">
        <v>2918</v>
      </c>
      <c r="Q2561" s="9"/>
    </row>
    <row r="2562" spans="1:17" x14ac:dyDescent="0.25">
      <c r="A2562" s="17">
        <v>44829</v>
      </c>
      <c r="B2562" s="11" t="s">
        <v>2137</v>
      </c>
      <c r="C2562" s="11" t="s">
        <v>2920</v>
      </c>
      <c r="D2562" s="7">
        <v>2</v>
      </c>
      <c r="E2562" s="12">
        <f t="shared" si="118"/>
        <v>1000</v>
      </c>
      <c r="F2562" s="13">
        <f t="shared" si="119"/>
        <v>2000</v>
      </c>
      <c r="G2562" s="14">
        <f>Data_input!$F2562*IF(Data_input!$E2562&lt;3000,70%,60%)</f>
        <v>1400</v>
      </c>
      <c r="H2562" s="14">
        <f>Data_input!$F2562*10%</f>
        <v>200</v>
      </c>
      <c r="I2562" s="14">
        <f>Data_input!$F2562*10%</f>
        <v>200</v>
      </c>
      <c r="J2562" s="14">
        <f>SUM(Table1[[#This Row],[COGS]:[OPERATIONAL COST]])</f>
        <v>1800</v>
      </c>
      <c r="K2562" s="14">
        <f>Data_input!$F2562-Data_input!$G2562-Data_input!$H2562-Data_input!$I2562</f>
        <v>200</v>
      </c>
      <c r="L2562" s="15" t="s">
        <v>2948</v>
      </c>
      <c r="M2562" s="16" t="str">
        <f>TEXT(Table1[[#This Row],[DATE]],"mmm")</f>
        <v>Sep</v>
      </c>
      <c r="N2562" s="7">
        <f t="shared" si="120"/>
        <v>2022</v>
      </c>
      <c r="O2562" s="7">
        <f>IF(COUNTIF(B$4:$B2562,B2562)=1,1,0)</f>
        <v>1</v>
      </c>
      <c r="P2562" s="8" t="s">
        <v>2919</v>
      </c>
      <c r="Q2562" s="9"/>
    </row>
    <row r="2563" spans="1:17" x14ac:dyDescent="0.25">
      <c r="A2563" s="17">
        <v>44829</v>
      </c>
      <c r="B2563" s="11" t="s">
        <v>2138</v>
      </c>
      <c r="C2563" s="11" t="s">
        <v>2923</v>
      </c>
      <c r="D2563" s="7">
        <v>1</v>
      </c>
      <c r="E2563" s="12">
        <f t="shared" si="118"/>
        <v>2500</v>
      </c>
      <c r="F2563" s="13">
        <f t="shared" si="119"/>
        <v>2500</v>
      </c>
      <c r="G2563" s="14">
        <f>Data_input!$F2563*IF(Data_input!$E2563&lt;3000,70%,60%)</f>
        <v>1750</v>
      </c>
      <c r="H2563" s="14">
        <f>Data_input!$F2563*10%</f>
        <v>250</v>
      </c>
      <c r="I2563" s="14">
        <f>Data_input!$F2563*10%</f>
        <v>250</v>
      </c>
      <c r="J2563" s="14">
        <f>SUM(Table1[[#This Row],[COGS]:[OPERATIONAL COST]])</f>
        <v>2250</v>
      </c>
      <c r="K2563" s="14">
        <f>Data_input!$F2563-Data_input!$G2563-Data_input!$H2563-Data_input!$I2563</f>
        <v>250</v>
      </c>
      <c r="L2563" s="8" t="s">
        <v>2944</v>
      </c>
      <c r="M2563" s="16" t="str">
        <f>TEXT(Table1[[#This Row],[DATE]],"mmm")</f>
        <v>Sep</v>
      </c>
      <c r="N2563" s="7">
        <f t="shared" si="120"/>
        <v>2022</v>
      </c>
      <c r="O2563" s="7">
        <f>IF(COUNTIF(B$4:$B2563,B2563)=1,1,0)</f>
        <v>1</v>
      </c>
      <c r="P2563" s="8" t="s">
        <v>2918</v>
      </c>
      <c r="Q2563" s="9"/>
    </row>
    <row r="2564" spans="1:17" x14ac:dyDescent="0.25">
      <c r="A2564" s="17">
        <v>44829</v>
      </c>
      <c r="B2564" s="11" t="s">
        <v>2139</v>
      </c>
      <c r="C2564" s="11" t="s">
        <v>2924</v>
      </c>
      <c r="D2564" s="7">
        <v>1</v>
      </c>
      <c r="E2564" s="12">
        <f t="shared" ref="E2564:E2627" si="121">VLOOKUP(C2564,$R$4:$S$12,2,FALSE)</f>
        <v>3500</v>
      </c>
      <c r="F2564" s="13">
        <f t="shared" ref="F2564:F2627" si="122">D2564*E2564</f>
        <v>3500</v>
      </c>
      <c r="G2564" s="14">
        <f>Data_input!$F2564*IF(Data_input!$E2564&lt;3000,70%,60%)</f>
        <v>2100</v>
      </c>
      <c r="H2564" s="14">
        <f>Data_input!$F2564*10%</f>
        <v>350</v>
      </c>
      <c r="I2564" s="14">
        <f>Data_input!$F2564*10%</f>
        <v>350</v>
      </c>
      <c r="J2564" s="14">
        <f>SUM(Table1[[#This Row],[COGS]:[OPERATIONAL COST]])</f>
        <v>2800</v>
      </c>
      <c r="K2564" s="14">
        <f>Data_input!$F2564-Data_input!$G2564-Data_input!$H2564-Data_input!$I2564</f>
        <v>700</v>
      </c>
      <c r="L2564" s="15" t="s">
        <v>2948</v>
      </c>
      <c r="M2564" s="16" t="str">
        <f>TEXT(Table1[[#This Row],[DATE]],"mmm")</f>
        <v>Sep</v>
      </c>
      <c r="N2564" s="7">
        <f t="shared" ref="N2564:N2627" si="123">YEAR(A2564)</f>
        <v>2022</v>
      </c>
      <c r="O2564" s="7">
        <f>IF(COUNTIF(B$4:$B2564,B2564)=1,1,0)</f>
        <v>1</v>
      </c>
      <c r="P2564" s="8" t="s">
        <v>2919</v>
      </c>
      <c r="Q2564" s="9"/>
    </row>
    <row r="2565" spans="1:17" x14ac:dyDescent="0.25">
      <c r="A2565" s="17">
        <v>44829</v>
      </c>
      <c r="B2565" s="11" t="s">
        <v>2140</v>
      </c>
      <c r="C2565" s="11" t="s">
        <v>2925</v>
      </c>
      <c r="D2565" s="7">
        <v>2</v>
      </c>
      <c r="E2565" s="12">
        <f t="shared" si="121"/>
        <v>1200</v>
      </c>
      <c r="F2565" s="13">
        <f t="shared" si="122"/>
        <v>2400</v>
      </c>
      <c r="G2565" s="14">
        <f>Data_input!$F2565*IF(Data_input!$E2565&lt;3000,70%,60%)</f>
        <v>1680</v>
      </c>
      <c r="H2565" s="14">
        <f>Data_input!$F2565*10%</f>
        <v>240</v>
      </c>
      <c r="I2565" s="14">
        <f>Data_input!$F2565*10%</f>
        <v>240</v>
      </c>
      <c r="J2565" s="14">
        <f>SUM(Table1[[#This Row],[COGS]:[OPERATIONAL COST]])</f>
        <v>2160</v>
      </c>
      <c r="K2565" s="14">
        <f>Data_input!$F2565-Data_input!$G2565-Data_input!$H2565-Data_input!$I2565</f>
        <v>240</v>
      </c>
      <c r="L2565" s="8" t="s">
        <v>2944</v>
      </c>
      <c r="M2565" s="16" t="str">
        <f>TEXT(Table1[[#This Row],[DATE]],"mmm")</f>
        <v>Sep</v>
      </c>
      <c r="N2565" s="7">
        <f t="shared" si="123"/>
        <v>2022</v>
      </c>
      <c r="O2565" s="7">
        <f>IF(COUNTIF(B$4:$B2565,B2565)=1,1,0)</f>
        <v>1</v>
      </c>
      <c r="P2565" s="8" t="s">
        <v>2919</v>
      </c>
      <c r="Q2565" s="9"/>
    </row>
    <row r="2566" spans="1:17" x14ac:dyDescent="0.25">
      <c r="A2566" s="17">
        <v>44830</v>
      </c>
      <c r="B2566" s="11" t="s">
        <v>2141</v>
      </c>
      <c r="C2566" s="11" t="s">
        <v>2926</v>
      </c>
      <c r="D2566" s="7">
        <v>1</v>
      </c>
      <c r="E2566" s="12">
        <f t="shared" si="121"/>
        <v>450</v>
      </c>
      <c r="F2566" s="13">
        <f t="shared" si="122"/>
        <v>450</v>
      </c>
      <c r="G2566" s="14">
        <f>Data_input!$F2566*IF(Data_input!$E2566&lt;3000,70%,60%)</f>
        <v>315</v>
      </c>
      <c r="H2566" s="14">
        <f>Data_input!$F2566*10%</f>
        <v>45</v>
      </c>
      <c r="I2566" s="14">
        <f>Data_input!$F2566*10%</f>
        <v>45</v>
      </c>
      <c r="J2566" s="14">
        <f>SUM(Table1[[#This Row],[COGS]:[OPERATIONAL COST]])</f>
        <v>405</v>
      </c>
      <c r="K2566" s="14">
        <f>Data_input!$F2566-Data_input!$G2566-Data_input!$H2566-Data_input!$I2566</f>
        <v>45</v>
      </c>
      <c r="L2566" s="15" t="s">
        <v>2946</v>
      </c>
      <c r="M2566" s="16" t="str">
        <f>TEXT(Table1[[#This Row],[DATE]],"mmm")</f>
        <v>Sep</v>
      </c>
      <c r="N2566" s="7">
        <f t="shared" si="123"/>
        <v>2022</v>
      </c>
      <c r="O2566" s="7">
        <f>IF(COUNTIF(B$4:$B2566,B2566)=1,1,0)</f>
        <v>1</v>
      </c>
      <c r="P2566" s="8" t="s">
        <v>2919</v>
      </c>
      <c r="Q2566" s="9"/>
    </row>
    <row r="2567" spans="1:17" x14ac:dyDescent="0.25">
      <c r="A2567" s="17">
        <v>44830</v>
      </c>
      <c r="B2567" s="11" t="s">
        <v>2142</v>
      </c>
      <c r="C2567" s="11" t="s">
        <v>2927</v>
      </c>
      <c r="D2567" s="7">
        <v>3</v>
      </c>
      <c r="E2567" s="12">
        <f t="shared" si="121"/>
        <v>500</v>
      </c>
      <c r="F2567" s="13">
        <f t="shared" si="122"/>
        <v>1500</v>
      </c>
      <c r="G2567" s="14">
        <f>Data_input!$F2567*IF(Data_input!$E2567&lt;3000,70%,60%)</f>
        <v>1050</v>
      </c>
      <c r="H2567" s="14">
        <f>Data_input!$F2567*10%</f>
        <v>150</v>
      </c>
      <c r="I2567" s="14">
        <f>Data_input!$F2567*10%</f>
        <v>150</v>
      </c>
      <c r="J2567" s="14">
        <f>SUM(Table1[[#This Row],[COGS]:[OPERATIONAL COST]])</f>
        <v>1350</v>
      </c>
      <c r="K2567" s="14">
        <f>Data_input!$F2567-Data_input!$G2567-Data_input!$H2567-Data_input!$I2567</f>
        <v>150</v>
      </c>
      <c r="L2567" s="8" t="s">
        <v>2947</v>
      </c>
      <c r="M2567" s="16" t="str">
        <f>TEXT(Table1[[#This Row],[DATE]],"mmm")</f>
        <v>Sep</v>
      </c>
      <c r="N2567" s="7">
        <f t="shared" si="123"/>
        <v>2022</v>
      </c>
      <c r="O2567" s="7">
        <f>IF(COUNTIF(B$4:$B2567,B2567)=1,1,0)</f>
        <v>1</v>
      </c>
      <c r="P2567" s="8" t="s">
        <v>2919</v>
      </c>
      <c r="Q2567" s="9"/>
    </row>
    <row r="2568" spans="1:17" x14ac:dyDescent="0.25">
      <c r="A2568" s="17">
        <v>44830</v>
      </c>
      <c r="B2568" s="11" t="s">
        <v>2143</v>
      </c>
      <c r="C2568" s="11" t="s">
        <v>2928</v>
      </c>
      <c r="D2568" s="7">
        <v>1</v>
      </c>
      <c r="E2568" s="12">
        <f t="shared" si="121"/>
        <v>1000</v>
      </c>
      <c r="F2568" s="13">
        <f t="shared" si="122"/>
        <v>1000</v>
      </c>
      <c r="G2568" s="14">
        <f>Data_input!$F2568*IF(Data_input!$E2568&lt;3000,70%,60%)</f>
        <v>700</v>
      </c>
      <c r="H2568" s="14">
        <f>Data_input!$F2568*10%</f>
        <v>100</v>
      </c>
      <c r="I2568" s="14">
        <f>Data_input!$F2568*10%</f>
        <v>100</v>
      </c>
      <c r="J2568" s="14">
        <f>SUM(Table1[[#This Row],[COGS]:[OPERATIONAL COST]])</f>
        <v>900</v>
      </c>
      <c r="K2568" s="14">
        <f>Data_input!$F2568-Data_input!$G2568-Data_input!$H2568-Data_input!$I2568</f>
        <v>100</v>
      </c>
      <c r="L2568" s="15" t="s">
        <v>2945</v>
      </c>
      <c r="M2568" s="16" t="str">
        <f>TEXT(Table1[[#This Row],[DATE]],"mmm")</f>
        <v>Sep</v>
      </c>
      <c r="N2568" s="7">
        <f t="shared" si="123"/>
        <v>2022</v>
      </c>
      <c r="O2568" s="7">
        <f>IF(COUNTIF(B$4:$B2568,B2568)=1,1,0)</f>
        <v>1</v>
      </c>
      <c r="P2568" s="8" t="s">
        <v>2919</v>
      </c>
      <c r="Q2568" s="9"/>
    </row>
    <row r="2569" spans="1:17" x14ac:dyDescent="0.25">
      <c r="A2569" s="17">
        <v>44830</v>
      </c>
      <c r="B2569" s="11" t="s">
        <v>2144</v>
      </c>
      <c r="C2569" s="11" t="s">
        <v>2929</v>
      </c>
      <c r="D2569" s="7">
        <v>2</v>
      </c>
      <c r="E2569" s="12">
        <f t="shared" si="121"/>
        <v>3200</v>
      </c>
      <c r="F2569" s="13">
        <f t="shared" si="122"/>
        <v>6400</v>
      </c>
      <c r="G2569" s="14">
        <f>Data_input!$F2569*IF(Data_input!$E2569&lt;3000,70%,60%)</f>
        <v>3840</v>
      </c>
      <c r="H2569" s="14">
        <f>Data_input!$F2569*10%</f>
        <v>640</v>
      </c>
      <c r="I2569" s="14">
        <f>Data_input!$F2569*10%</f>
        <v>640</v>
      </c>
      <c r="J2569" s="14">
        <f>SUM(Table1[[#This Row],[COGS]:[OPERATIONAL COST]])</f>
        <v>5120</v>
      </c>
      <c r="K2569" s="14">
        <f>Data_input!$F2569-Data_input!$G2569-Data_input!$H2569-Data_input!$I2569</f>
        <v>1280</v>
      </c>
      <c r="L2569" s="8" t="s">
        <v>2943</v>
      </c>
      <c r="M2569" s="16" t="str">
        <f>TEXT(Table1[[#This Row],[DATE]],"mmm")</f>
        <v>Sep</v>
      </c>
      <c r="N2569" s="7">
        <f t="shared" si="123"/>
        <v>2022</v>
      </c>
      <c r="O2569" s="7">
        <f>IF(COUNTIF(B$4:$B2569,B2569)=1,1,0)</f>
        <v>1</v>
      </c>
      <c r="P2569" s="8" t="s">
        <v>2919</v>
      </c>
      <c r="Q2569" s="9"/>
    </row>
    <row r="2570" spans="1:17" x14ac:dyDescent="0.25">
      <c r="A2570" s="17">
        <v>44830</v>
      </c>
      <c r="B2570" s="11" t="s">
        <v>2145</v>
      </c>
      <c r="C2570" s="11" t="s">
        <v>2930</v>
      </c>
      <c r="D2570" s="7">
        <v>1</v>
      </c>
      <c r="E2570" s="12">
        <f t="shared" si="121"/>
        <v>4000</v>
      </c>
      <c r="F2570" s="13">
        <f t="shared" si="122"/>
        <v>4000</v>
      </c>
      <c r="G2570" s="14">
        <f>Data_input!$F2570*IF(Data_input!$E2570&lt;3000,70%,60%)</f>
        <v>2400</v>
      </c>
      <c r="H2570" s="14">
        <f>Data_input!$F2570*10%</f>
        <v>400</v>
      </c>
      <c r="I2570" s="14">
        <f>Data_input!$F2570*10%</f>
        <v>400</v>
      </c>
      <c r="J2570" s="14">
        <f>SUM(Table1[[#This Row],[COGS]:[OPERATIONAL COST]])</f>
        <v>3200</v>
      </c>
      <c r="K2570" s="14">
        <f>Data_input!$F2570-Data_input!$G2570-Data_input!$H2570-Data_input!$I2570</f>
        <v>800</v>
      </c>
      <c r="L2570" s="15" t="s">
        <v>2948</v>
      </c>
      <c r="M2570" s="16" t="str">
        <f>TEXT(Table1[[#This Row],[DATE]],"mmm")</f>
        <v>Sep</v>
      </c>
      <c r="N2570" s="7">
        <f t="shared" si="123"/>
        <v>2022</v>
      </c>
      <c r="O2570" s="7">
        <f>IF(COUNTIF(B$4:$B2570,B2570)=1,1,0)</f>
        <v>1</v>
      </c>
      <c r="P2570" s="8" t="s">
        <v>2919</v>
      </c>
      <c r="Q2570" s="9"/>
    </row>
    <row r="2571" spans="1:17" x14ac:dyDescent="0.25">
      <c r="A2571" s="17">
        <v>44830</v>
      </c>
      <c r="B2571" s="11" t="s">
        <v>2146</v>
      </c>
      <c r="C2571" s="11" t="s">
        <v>2930</v>
      </c>
      <c r="D2571" s="7">
        <v>1</v>
      </c>
      <c r="E2571" s="12">
        <f t="shared" si="121"/>
        <v>4000</v>
      </c>
      <c r="F2571" s="13">
        <f t="shared" si="122"/>
        <v>4000</v>
      </c>
      <c r="G2571" s="14">
        <f>Data_input!$F2571*IF(Data_input!$E2571&lt;3000,70%,60%)</f>
        <v>2400</v>
      </c>
      <c r="H2571" s="14">
        <f>Data_input!$F2571*10%</f>
        <v>400</v>
      </c>
      <c r="I2571" s="14">
        <f>Data_input!$F2571*10%</f>
        <v>400</v>
      </c>
      <c r="J2571" s="14">
        <f>SUM(Table1[[#This Row],[COGS]:[OPERATIONAL COST]])</f>
        <v>3200</v>
      </c>
      <c r="K2571" s="14">
        <f>Data_input!$F2571-Data_input!$G2571-Data_input!$H2571-Data_input!$I2571</f>
        <v>800</v>
      </c>
      <c r="L2571" s="8" t="s">
        <v>2944</v>
      </c>
      <c r="M2571" s="16" t="str">
        <f>TEXT(Table1[[#This Row],[DATE]],"mmm")</f>
        <v>Sep</v>
      </c>
      <c r="N2571" s="7">
        <f t="shared" si="123"/>
        <v>2022</v>
      </c>
      <c r="O2571" s="7">
        <f>IF(COUNTIF(B$4:$B2571,B2571)=1,1,0)</f>
        <v>1</v>
      </c>
      <c r="P2571" s="8" t="s">
        <v>2919</v>
      </c>
      <c r="Q2571" s="9"/>
    </row>
    <row r="2572" spans="1:17" x14ac:dyDescent="0.25">
      <c r="A2572" s="17">
        <v>44830</v>
      </c>
      <c r="B2572" s="11" t="s">
        <v>2147</v>
      </c>
      <c r="C2572" s="11" t="s">
        <v>2930</v>
      </c>
      <c r="D2572" s="7">
        <v>1</v>
      </c>
      <c r="E2572" s="12">
        <f t="shared" si="121"/>
        <v>4000</v>
      </c>
      <c r="F2572" s="13">
        <f t="shared" si="122"/>
        <v>4000</v>
      </c>
      <c r="G2572" s="14">
        <f>Data_input!$F2572*IF(Data_input!$E2572&lt;3000,70%,60%)</f>
        <v>2400</v>
      </c>
      <c r="H2572" s="14">
        <f>Data_input!$F2572*10%</f>
        <v>400</v>
      </c>
      <c r="I2572" s="14">
        <f>Data_input!$F2572*10%</f>
        <v>400</v>
      </c>
      <c r="J2572" s="14">
        <f>SUM(Table1[[#This Row],[COGS]:[OPERATIONAL COST]])</f>
        <v>3200</v>
      </c>
      <c r="K2572" s="14">
        <f>Data_input!$F2572-Data_input!$G2572-Data_input!$H2572-Data_input!$I2572</f>
        <v>800</v>
      </c>
      <c r="L2572" s="15" t="s">
        <v>2945</v>
      </c>
      <c r="M2572" s="16" t="str">
        <f>TEXT(Table1[[#This Row],[DATE]],"mmm")</f>
        <v>Sep</v>
      </c>
      <c r="N2572" s="7">
        <f t="shared" si="123"/>
        <v>2022</v>
      </c>
      <c r="O2572" s="7">
        <f>IF(COUNTIF(B$4:$B2572,B2572)=1,1,0)</f>
        <v>1</v>
      </c>
      <c r="P2572" s="8" t="s">
        <v>2919</v>
      </c>
      <c r="Q2572" s="9"/>
    </row>
    <row r="2573" spans="1:17" x14ac:dyDescent="0.25">
      <c r="A2573" s="17">
        <v>44830</v>
      </c>
      <c r="B2573" s="11" t="s">
        <v>2148</v>
      </c>
      <c r="C2573" s="11" t="s">
        <v>2924</v>
      </c>
      <c r="D2573" s="7">
        <v>1</v>
      </c>
      <c r="E2573" s="12">
        <f t="shared" si="121"/>
        <v>3500</v>
      </c>
      <c r="F2573" s="13">
        <f t="shared" si="122"/>
        <v>3500</v>
      </c>
      <c r="G2573" s="14">
        <f>Data_input!$F2573*IF(Data_input!$E2573&lt;3000,70%,60%)</f>
        <v>2100</v>
      </c>
      <c r="H2573" s="14">
        <f>Data_input!$F2573*10%</f>
        <v>350</v>
      </c>
      <c r="I2573" s="14">
        <f>Data_input!$F2573*10%</f>
        <v>350</v>
      </c>
      <c r="J2573" s="14">
        <f>SUM(Table1[[#This Row],[COGS]:[OPERATIONAL COST]])</f>
        <v>2800</v>
      </c>
      <c r="K2573" s="14">
        <f>Data_input!$F2573-Data_input!$G2573-Data_input!$H2573-Data_input!$I2573</f>
        <v>700</v>
      </c>
      <c r="L2573" s="8" t="s">
        <v>2943</v>
      </c>
      <c r="M2573" s="16" t="str">
        <f>TEXT(Table1[[#This Row],[DATE]],"mmm")</f>
        <v>Sep</v>
      </c>
      <c r="N2573" s="7">
        <f t="shared" si="123"/>
        <v>2022</v>
      </c>
      <c r="O2573" s="7">
        <f>IF(COUNTIF(B$4:$B2573,B2573)=1,1,0)</f>
        <v>1</v>
      </c>
      <c r="P2573" s="8" t="s">
        <v>2919</v>
      </c>
      <c r="Q2573" s="9"/>
    </row>
    <row r="2574" spans="1:17" x14ac:dyDescent="0.25">
      <c r="A2574" s="17">
        <v>44830</v>
      </c>
      <c r="B2574" s="11" t="str">
        <f>B2573</f>
        <v>DH02152</v>
      </c>
      <c r="C2574" s="11" t="s">
        <v>2925</v>
      </c>
      <c r="D2574" s="7">
        <v>4</v>
      </c>
      <c r="E2574" s="12">
        <f t="shared" si="121"/>
        <v>1200</v>
      </c>
      <c r="F2574" s="13">
        <f t="shared" si="122"/>
        <v>4800</v>
      </c>
      <c r="G2574" s="14">
        <f>Data_input!$F2574*IF(Data_input!$E2574&lt;3000,70%,60%)</f>
        <v>3360</v>
      </c>
      <c r="H2574" s="14">
        <f>Data_input!$F2574*10%</f>
        <v>480</v>
      </c>
      <c r="I2574" s="14">
        <f>Data_input!$F2574*10%</f>
        <v>480</v>
      </c>
      <c r="J2574" s="14">
        <f>SUM(Table1[[#This Row],[COGS]:[OPERATIONAL COST]])</f>
        <v>4320</v>
      </c>
      <c r="K2574" s="14">
        <f>Data_input!$F2574-Data_input!$G2574-Data_input!$H2574-Data_input!$I2574</f>
        <v>480</v>
      </c>
      <c r="L2574" s="15" t="s">
        <v>2943</v>
      </c>
      <c r="M2574" s="16" t="str">
        <f>TEXT(Table1[[#This Row],[DATE]],"mmm")</f>
        <v>Sep</v>
      </c>
      <c r="N2574" s="7">
        <f t="shared" si="123"/>
        <v>2022</v>
      </c>
      <c r="O2574" s="7">
        <f>IF(COUNTIF(B$4:$B2574,B2574)=1,1,0)</f>
        <v>0</v>
      </c>
      <c r="P2574" s="8" t="s">
        <v>2919</v>
      </c>
      <c r="Q2574" s="9"/>
    </row>
    <row r="2575" spans="1:17" x14ac:dyDescent="0.25">
      <c r="A2575" s="17">
        <v>44830</v>
      </c>
      <c r="B2575" s="11" t="str">
        <f>B2574</f>
        <v>DH02152</v>
      </c>
      <c r="C2575" s="11" t="s">
        <v>2926</v>
      </c>
      <c r="D2575" s="7">
        <v>5</v>
      </c>
      <c r="E2575" s="12">
        <f t="shared" si="121"/>
        <v>450</v>
      </c>
      <c r="F2575" s="13">
        <f t="shared" si="122"/>
        <v>2250</v>
      </c>
      <c r="G2575" s="14">
        <f>Data_input!$F2575*IF(Data_input!$E2575&lt;3000,70%,60%)</f>
        <v>1575</v>
      </c>
      <c r="H2575" s="14">
        <f>Data_input!$F2575*10%</f>
        <v>225</v>
      </c>
      <c r="I2575" s="14">
        <f>Data_input!$F2575*10%</f>
        <v>225</v>
      </c>
      <c r="J2575" s="14">
        <f>SUM(Table1[[#This Row],[COGS]:[OPERATIONAL COST]])</f>
        <v>2025</v>
      </c>
      <c r="K2575" s="14">
        <f>Data_input!$F2575-Data_input!$G2575-Data_input!$H2575-Data_input!$I2575</f>
        <v>225</v>
      </c>
      <c r="L2575" s="8" t="s">
        <v>2943</v>
      </c>
      <c r="M2575" s="16" t="str">
        <f>TEXT(Table1[[#This Row],[DATE]],"mmm")</f>
        <v>Sep</v>
      </c>
      <c r="N2575" s="7">
        <f t="shared" si="123"/>
        <v>2022</v>
      </c>
      <c r="O2575" s="7">
        <f>IF(COUNTIF(B$4:$B2575,B2575)=1,1,0)</f>
        <v>0</v>
      </c>
      <c r="P2575" s="8" t="s">
        <v>2919</v>
      </c>
      <c r="Q2575" s="9"/>
    </row>
    <row r="2576" spans="1:17" x14ac:dyDescent="0.25">
      <c r="A2576" s="17">
        <v>44831</v>
      </c>
      <c r="B2576" s="11" t="s">
        <v>2149</v>
      </c>
      <c r="C2576" s="11" t="s">
        <v>2927</v>
      </c>
      <c r="D2576" s="7">
        <v>8</v>
      </c>
      <c r="E2576" s="12">
        <f t="shared" si="121"/>
        <v>500</v>
      </c>
      <c r="F2576" s="13">
        <f t="shared" si="122"/>
        <v>4000</v>
      </c>
      <c r="G2576" s="14">
        <f>Data_input!$F2576*IF(Data_input!$E2576&lt;3000,70%,60%)</f>
        <v>2800</v>
      </c>
      <c r="H2576" s="14">
        <f>Data_input!$F2576*10%</f>
        <v>400</v>
      </c>
      <c r="I2576" s="14">
        <f>Data_input!$F2576*10%</f>
        <v>400</v>
      </c>
      <c r="J2576" s="14">
        <f>SUM(Table1[[#This Row],[COGS]:[OPERATIONAL COST]])</f>
        <v>3600</v>
      </c>
      <c r="K2576" s="14">
        <f>Data_input!$F2576-Data_input!$G2576-Data_input!$H2576-Data_input!$I2576</f>
        <v>400</v>
      </c>
      <c r="L2576" s="15" t="s">
        <v>2945</v>
      </c>
      <c r="M2576" s="16" t="str">
        <f>TEXT(Table1[[#This Row],[DATE]],"mmm")</f>
        <v>Sep</v>
      </c>
      <c r="N2576" s="7">
        <f t="shared" si="123"/>
        <v>2022</v>
      </c>
      <c r="O2576" s="7">
        <f>IF(COUNTIF(B$4:$B2576,B2576)=1,1,0)</f>
        <v>1</v>
      </c>
      <c r="P2576" s="8" t="s">
        <v>2918</v>
      </c>
      <c r="Q2576" s="9"/>
    </row>
    <row r="2577" spans="1:17" x14ac:dyDescent="0.25">
      <c r="A2577" s="17">
        <v>44831</v>
      </c>
      <c r="B2577" s="11" t="s">
        <v>2150</v>
      </c>
      <c r="C2577" s="11" t="s">
        <v>2928</v>
      </c>
      <c r="D2577" s="7">
        <v>2</v>
      </c>
      <c r="E2577" s="12">
        <f t="shared" si="121"/>
        <v>1000</v>
      </c>
      <c r="F2577" s="13">
        <f t="shared" si="122"/>
        <v>2000</v>
      </c>
      <c r="G2577" s="14">
        <f>Data_input!$F2577*IF(Data_input!$E2577&lt;3000,70%,60%)</f>
        <v>1400</v>
      </c>
      <c r="H2577" s="14">
        <f>Data_input!$F2577*10%</f>
        <v>200</v>
      </c>
      <c r="I2577" s="14">
        <f>Data_input!$F2577*10%</f>
        <v>200</v>
      </c>
      <c r="J2577" s="14">
        <f>SUM(Table1[[#This Row],[COGS]:[OPERATIONAL COST]])</f>
        <v>1800</v>
      </c>
      <c r="K2577" s="14">
        <f>Data_input!$F2577-Data_input!$G2577-Data_input!$H2577-Data_input!$I2577</f>
        <v>200</v>
      </c>
      <c r="L2577" s="8" t="s">
        <v>2943</v>
      </c>
      <c r="M2577" s="16" t="str">
        <f>TEXT(Table1[[#This Row],[DATE]],"mmm")</f>
        <v>Sep</v>
      </c>
      <c r="N2577" s="7">
        <f t="shared" si="123"/>
        <v>2022</v>
      </c>
      <c r="O2577" s="7">
        <f>IF(COUNTIF(B$4:$B2577,B2577)=1,1,0)</f>
        <v>1</v>
      </c>
      <c r="P2577" s="8" t="s">
        <v>2919</v>
      </c>
      <c r="Q2577" s="9"/>
    </row>
    <row r="2578" spans="1:17" x14ac:dyDescent="0.25">
      <c r="A2578" s="17">
        <v>44831</v>
      </c>
      <c r="B2578" s="11" t="s">
        <v>2151</v>
      </c>
      <c r="C2578" s="11" t="s">
        <v>2928</v>
      </c>
      <c r="D2578" s="7">
        <v>1</v>
      </c>
      <c r="E2578" s="12">
        <f t="shared" si="121"/>
        <v>1000</v>
      </c>
      <c r="F2578" s="13">
        <f t="shared" si="122"/>
        <v>1000</v>
      </c>
      <c r="G2578" s="14">
        <f>Data_input!$F2578*IF(Data_input!$E2578&lt;3000,70%,60%)</f>
        <v>700</v>
      </c>
      <c r="H2578" s="14">
        <f>Data_input!$F2578*10%</f>
        <v>100</v>
      </c>
      <c r="I2578" s="14">
        <f>Data_input!$F2578*10%</f>
        <v>100</v>
      </c>
      <c r="J2578" s="14">
        <f>SUM(Table1[[#This Row],[COGS]:[OPERATIONAL COST]])</f>
        <v>900</v>
      </c>
      <c r="K2578" s="14">
        <f>Data_input!$F2578-Data_input!$G2578-Data_input!$H2578-Data_input!$I2578</f>
        <v>100</v>
      </c>
      <c r="L2578" s="15" t="s">
        <v>2948</v>
      </c>
      <c r="M2578" s="16" t="str">
        <f>TEXT(Table1[[#This Row],[DATE]],"mmm")</f>
        <v>Sep</v>
      </c>
      <c r="N2578" s="7">
        <f t="shared" si="123"/>
        <v>2022</v>
      </c>
      <c r="O2578" s="7">
        <f>IF(COUNTIF(B$4:$B2578,B2578)=1,1,0)</f>
        <v>1</v>
      </c>
      <c r="P2578" s="8" t="s">
        <v>2919</v>
      </c>
      <c r="Q2578" s="9"/>
    </row>
    <row r="2579" spans="1:17" x14ac:dyDescent="0.25">
      <c r="A2579" s="17">
        <v>44831</v>
      </c>
      <c r="B2579" s="11" t="s">
        <v>2152</v>
      </c>
      <c r="C2579" s="11" t="s">
        <v>2930</v>
      </c>
      <c r="D2579" s="7">
        <v>1</v>
      </c>
      <c r="E2579" s="12">
        <f t="shared" si="121"/>
        <v>4000</v>
      </c>
      <c r="F2579" s="13">
        <f t="shared" si="122"/>
        <v>4000</v>
      </c>
      <c r="G2579" s="14">
        <f>Data_input!$F2579*IF(Data_input!$E2579&lt;3000,70%,60%)</f>
        <v>2400</v>
      </c>
      <c r="H2579" s="14">
        <f>Data_input!$F2579*10%</f>
        <v>400</v>
      </c>
      <c r="I2579" s="14">
        <f>Data_input!$F2579*10%</f>
        <v>400</v>
      </c>
      <c r="J2579" s="14">
        <f>SUM(Table1[[#This Row],[COGS]:[OPERATIONAL COST]])</f>
        <v>3200</v>
      </c>
      <c r="K2579" s="14">
        <f>Data_input!$F2579-Data_input!$G2579-Data_input!$H2579-Data_input!$I2579</f>
        <v>800</v>
      </c>
      <c r="L2579" s="8" t="s">
        <v>2944</v>
      </c>
      <c r="M2579" s="16" t="str">
        <f>TEXT(Table1[[#This Row],[DATE]],"mmm")</f>
        <v>Sep</v>
      </c>
      <c r="N2579" s="7">
        <f t="shared" si="123"/>
        <v>2022</v>
      </c>
      <c r="O2579" s="7">
        <f>IF(COUNTIF(B$4:$B2579,B2579)=1,1,0)</f>
        <v>1</v>
      </c>
      <c r="P2579" s="8" t="s">
        <v>2919</v>
      </c>
      <c r="Q2579" s="9"/>
    </row>
    <row r="2580" spans="1:17" x14ac:dyDescent="0.25">
      <c r="A2580" s="17">
        <v>44831</v>
      </c>
      <c r="B2580" s="11" t="s">
        <v>2153</v>
      </c>
      <c r="C2580" s="11" t="s">
        <v>2920</v>
      </c>
      <c r="D2580" s="7">
        <v>8</v>
      </c>
      <c r="E2580" s="12">
        <f t="shared" si="121"/>
        <v>1000</v>
      </c>
      <c r="F2580" s="13">
        <f t="shared" si="122"/>
        <v>8000</v>
      </c>
      <c r="G2580" s="14">
        <f>Data_input!$F2580*IF(Data_input!$E2580&lt;3000,70%,60%)</f>
        <v>5600</v>
      </c>
      <c r="H2580" s="14">
        <f>Data_input!$F2580*10%</f>
        <v>800</v>
      </c>
      <c r="I2580" s="14">
        <f>Data_input!$F2580*10%</f>
        <v>800</v>
      </c>
      <c r="J2580" s="14">
        <f>SUM(Table1[[#This Row],[COGS]:[OPERATIONAL COST]])</f>
        <v>7200</v>
      </c>
      <c r="K2580" s="14">
        <f>Data_input!$F2580-Data_input!$G2580-Data_input!$H2580-Data_input!$I2580</f>
        <v>800</v>
      </c>
      <c r="L2580" s="15" t="s">
        <v>2946</v>
      </c>
      <c r="M2580" s="16" t="str">
        <f>TEXT(Table1[[#This Row],[DATE]],"mmm")</f>
        <v>Sep</v>
      </c>
      <c r="N2580" s="7">
        <f t="shared" si="123"/>
        <v>2022</v>
      </c>
      <c r="O2580" s="7">
        <f>IF(COUNTIF(B$4:$B2580,B2580)=1,1,0)</f>
        <v>1</v>
      </c>
      <c r="P2580" s="8" t="s">
        <v>2919</v>
      </c>
      <c r="Q2580" s="9"/>
    </row>
    <row r="2581" spans="1:17" x14ac:dyDescent="0.25">
      <c r="A2581" s="17">
        <v>44831</v>
      </c>
      <c r="B2581" s="11" t="s">
        <v>2154</v>
      </c>
      <c r="C2581" s="11" t="s">
        <v>2923</v>
      </c>
      <c r="D2581" s="7">
        <v>1</v>
      </c>
      <c r="E2581" s="12">
        <f t="shared" si="121"/>
        <v>2500</v>
      </c>
      <c r="F2581" s="13">
        <f t="shared" si="122"/>
        <v>2500</v>
      </c>
      <c r="G2581" s="14">
        <f>Data_input!$F2581*IF(Data_input!$E2581&lt;3000,70%,60%)</f>
        <v>1750</v>
      </c>
      <c r="H2581" s="14">
        <f>Data_input!$F2581*10%</f>
        <v>250</v>
      </c>
      <c r="I2581" s="14">
        <f>Data_input!$F2581*10%</f>
        <v>250</v>
      </c>
      <c r="J2581" s="14">
        <f>SUM(Table1[[#This Row],[COGS]:[OPERATIONAL COST]])</f>
        <v>2250</v>
      </c>
      <c r="K2581" s="14">
        <f>Data_input!$F2581-Data_input!$G2581-Data_input!$H2581-Data_input!$I2581</f>
        <v>250</v>
      </c>
      <c r="L2581" s="8" t="s">
        <v>2947</v>
      </c>
      <c r="M2581" s="16" t="str">
        <f>TEXT(Table1[[#This Row],[DATE]],"mmm")</f>
        <v>Sep</v>
      </c>
      <c r="N2581" s="7">
        <f t="shared" si="123"/>
        <v>2022</v>
      </c>
      <c r="O2581" s="7">
        <f>IF(COUNTIF(B$4:$B2581,B2581)=1,1,0)</f>
        <v>1</v>
      </c>
      <c r="P2581" s="8" t="s">
        <v>2919</v>
      </c>
      <c r="Q2581" s="9"/>
    </row>
    <row r="2582" spans="1:17" x14ac:dyDescent="0.25">
      <c r="A2582" s="17">
        <v>44831</v>
      </c>
      <c r="B2582" s="11" t="s">
        <v>2155</v>
      </c>
      <c r="C2582" s="11" t="s">
        <v>2920</v>
      </c>
      <c r="D2582" s="7">
        <v>2</v>
      </c>
      <c r="E2582" s="12">
        <f t="shared" si="121"/>
        <v>1000</v>
      </c>
      <c r="F2582" s="13">
        <f t="shared" si="122"/>
        <v>2000</v>
      </c>
      <c r="G2582" s="14">
        <f>Data_input!$F2582*IF(Data_input!$E2582&lt;3000,70%,60%)</f>
        <v>1400</v>
      </c>
      <c r="H2582" s="14">
        <f>Data_input!$F2582*10%</f>
        <v>200</v>
      </c>
      <c r="I2582" s="14">
        <f>Data_input!$F2582*10%</f>
        <v>200</v>
      </c>
      <c r="J2582" s="14">
        <f>SUM(Table1[[#This Row],[COGS]:[OPERATIONAL COST]])</f>
        <v>1800</v>
      </c>
      <c r="K2582" s="14">
        <f>Data_input!$F2582-Data_input!$G2582-Data_input!$H2582-Data_input!$I2582</f>
        <v>200</v>
      </c>
      <c r="L2582" s="15" t="s">
        <v>2945</v>
      </c>
      <c r="M2582" s="16" t="str">
        <f>TEXT(Table1[[#This Row],[DATE]],"mmm")</f>
        <v>Sep</v>
      </c>
      <c r="N2582" s="7">
        <f t="shared" si="123"/>
        <v>2022</v>
      </c>
      <c r="O2582" s="7">
        <f>IF(COUNTIF(B$4:$B2582,B2582)=1,1,0)</f>
        <v>1</v>
      </c>
      <c r="P2582" s="8" t="s">
        <v>2919</v>
      </c>
      <c r="Q2582" s="9"/>
    </row>
    <row r="2583" spans="1:17" x14ac:dyDescent="0.25">
      <c r="A2583" s="17">
        <v>44831</v>
      </c>
      <c r="B2583" s="11" t="s">
        <v>2156</v>
      </c>
      <c r="C2583" s="11" t="s">
        <v>2923</v>
      </c>
      <c r="D2583" s="7">
        <v>4</v>
      </c>
      <c r="E2583" s="12">
        <f t="shared" si="121"/>
        <v>2500</v>
      </c>
      <c r="F2583" s="13">
        <f t="shared" si="122"/>
        <v>10000</v>
      </c>
      <c r="G2583" s="14">
        <f>Data_input!$F2583*IF(Data_input!$E2583&lt;3000,70%,60%)</f>
        <v>7000</v>
      </c>
      <c r="H2583" s="14">
        <f>Data_input!$F2583*10%</f>
        <v>1000</v>
      </c>
      <c r="I2583" s="14">
        <f>Data_input!$F2583*10%</f>
        <v>1000</v>
      </c>
      <c r="J2583" s="14">
        <f>SUM(Table1[[#This Row],[COGS]:[OPERATIONAL COST]])</f>
        <v>9000</v>
      </c>
      <c r="K2583" s="14">
        <f>Data_input!$F2583-Data_input!$G2583-Data_input!$H2583-Data_input!$I2583</f>
        <v>1000</v>
      </c>
      <c r="L2583" s="8" t="s">
        <v>2943</v>
      </c>
      <c r="M2583" s="16" t="str">
        <f>TEXT(Table1[[#This Row],[DATE]],"mmm")</f>
        <v>Sep</v>
      </c>
      <c r="N2583" s="7">
        <f t="shared" si="123"/>
        <v>2022</v>
      </c>
      <c r="O2583" s="7">
        <f>IF(COUNTIF(B$4:$B2583,B2583)=1,1,0)</f>
        <v>1</v>
      </c>
      <c r="P2583" s="8" t="s">
        <v>2918</v>
      </c>
      <c r="Q2583" s="9"/>
    </row>
    <row r="2584" spans="1:17" x14ac:dyDescent="0.25">
      <c r="A2584" s="17">
        <v>44832</v>
      </c>
      <c r="B2584" s="11" t="s">
        <v>2157</v>
      </c>
      <c r="C2584" s="11" t="s">
        <v>2930</v>
      </c>
      <c r="D2584" s="7">
        <v>1</v>
      </c>
      <c r="E2584" s="12">
        <f t="shared" si="121"/>
        <v>4000</v>
      </c>
      <c r="F2584" s="13">
        <f t="shared" si="122"/>
        <v>4000</v>
      </c>
      <c r="G2584" s="14">
        <f>Data_input!$F2584*IF(Data_input!$E2584&lt;3000,70%,60%)</f>
        <v>2400</v>
      </c>
      <c r="H2584" s="14">
        <f>Data_input!$F2584*10%</f>
        <v>400</v>
      </c>
      <c r="I2584" s="14">
        <f>Data_input!$F2584*10%</f>
        <v>400</v>
      </c>
      <c r="J2584" s="14">
        <f>SUM(Table1[[#This Row],[COGS]:[OPERATIONAL COST]])</f>
        <v>3200</v>
      </c>
      <c r="K2584" s="14">
        <f>Data_input!$F2584-Data_input!$G2584-Data_input!$H2584-Data_input!$I2584</f>
        <v>800</v>
      </c>
      <c r="L2584" s="15" t="s">
        <v>2948</v>
      </c>
      <c r="M2584" s="16" t="str">
        <f>TEXT(Table1[[#This Row],[DATE]],"mmm")</f>
        <v>Sep</v>
      </c>
      <c r="N2584" s="7">
        <f t="shared" si="123"/>
        <v>2022</v>
      </c>
      <c r="O2584" s="7">
        <f>IF(COUNTIF(B$4:$B2584,B2584)=1,1,0)</f>
        <v>1</v>
      </c>
      <c r="P2584" s="8" t="s">
        <v>2919</v>
      </c>
      <c r="Q2584" s="9"/>
    </row>
    <row r="2585" spans="1:17" x14ac:dyDescent="0.25">
      <c r="A2585" s="17">
        <v>44832</v>
      </c>
      <c r="B2585" s="11" t="s">
        <v>2158</v>
      </c>
      <c r="C2585" s="11" t="s">
        <v>2924</v>
      </c>
      <c r="D2585" s="7">
        <v>1</v>
      </c>
      <c r="E2585" s="12">
        <f t="shared" si="121"/>
        <v>3500</v>
      </c>
      <c r="F2585" s="13">
        <f t="shared" si="122"/>
        <v>3500</v>
      </c>
      <c r="G2585" s="14">
        <f>Data_input!$F2585*IF(Data_input!$E2585&lt;3000,70%,60%)</f>
        <v>2100</v>
      </c>
      <c r="H2585" s="14">
        <f>Data_input!$F2585*10%</f>
        <v>350</v>
      </c>
      <c r="I2585" s="14">
        <f>Data_input!$F2585*10%</f>
        <v>350</v>
      </c>
      <c r="J2585" s="14">
        <f>SUM(Table1[[#This Row],[COGS]:[OPERATIONAL COST]])</f>
        <v>2800</v>
      </c>
      <c r="K2585" s="14">
        <f>Data_input!$F2585-Data_input!$G2585-Data_input!$H2585-Data_input!$I2585</f>
        <v>700</v>
      </c>
      <c r="L2585" s="8" t="s">
        <v>2944</v>
      </c>
      <c r="M2585" s="16" t="str">
        <f>TEXT(Table1[[#This Row],[DATE]],"mmm")</f>
        <v>Sep</v>
      </c>
      <c r="N2585" s="7">
        <f t="shared" si="123"/>
        <v>2022</v>
      </c>
      <c r="O2585" s="7">
        <f>IF(COUNTIF(B$4:$B2585,B2585)=1,1,0)</f>
        <v>1</v>
      </c>
      <c r="P2585" s="8" t="s">
        <v>2918</v>
      </c>
      <c r="Q2585" s="9"/>
    </row>
    <row r="2586" spans="1:17" x14ac:dyDescent="0.25">
      <c r="A2586" s="17">
        <v>44832</v>
      </c>
      <c r="B2586" s="11" t="s">
        <v>2159</v>
      </c>
      <c r="C2586" s="11" t="s">
        <v>2925</v>
      </c>
      <c r="D2586" s="7">
        <v>4</v>
      </c>
      <c r="E2586" s="12">
        <f t="shared" si="121"/>
        <v>1200</v>
      </c>
      <c r="F2586" s="13">
        <f t="shared" si="122"/>
        <v>4800</v>
      </c>
      <c r="G2586" s="14">
        <f>Data_input!$F2586*IF(Data_input!$E2586&lt;3000,70%,60%)</f>
        <v>3360</v>
      </c>
      <c r="H2586" s="14">
        <f>Data_input!$F2586*10%</f>
        <v>480</v>
      </c>
      <c r="I2586" s="14">
        <f>Data_input!$F2586*10%</f>
        <v>480</v>
      </c>
      <c r="J2586" s="14">
        <f>SUM(Table1[[#This Row],[COGS]:[OPERATIONAL COST]])</f>
        <v>4320</v>
      </c>
      <c r="K2586" s="14">
        <f>Data_input!$F2586-Data_input!$G2586-Data_input!$H2586-Data_input!$I2586</f>
        <v>480</v>
      </c>
      <c r="L2586" s="15" t="s">
        <v>2946</v>
      </c>
      <c r="M2586" s="16" t="str">
        <f>TEXT(Table1[[#This Row],[DATE]],"mmm")</f>
        <v>Sep</v>
      </c>
      <c r="N2586" s="7">
        <f t="shared" si="123"/>
        <v>2022</v>
      </c>
      <c r="O2586" s="7">
        <f>IF(COUNTIF(B$4:$B2586,B2586)=1,1,0)</f>
        <v>1</v>
      </c>
      <c r="P2586" s="8" t="s">
        <v>2918</v>
      </c>
      <c r="Q2586" s="9"/>
    </row>
    <row r="2587" spans="1:17" x14ac:dyDescent="0.25">
      <c r="A2587" s="17">
        <v>44832</v>
      </c>
      <c r="B2587" s="11" t="s">
        <v>2160</v>
      </c>
      <c r="C2587" s="11" t="s">
        <v>2926</v>
      </c>
      <c r="D2587" s="7">
        <v>1</v>
      </c>
      <c r="E2587" s="12">
        <f t="shared" si="121"/>
        <v>450</v>
      </c>
      <c r="F2587" s="13">
        <f t="shared" si="122"/>
        <v>450</v>
      </c>
      <c r="G2587" s="14">
        <f>Data_input!$F2587*IF(Data_input!$E2587&lt;3000,70%,60%)</f>
        <v>315</v>
      </c>
      <c r="H2587" s="14">
        <f>Data_input!$F2587*10%</f>
        <v>45</v>
      </c>
      <c r="I2587" s="14">
        <f>Data_input!$F2587*10%</f>
        <v>45</v>
      </c>
      <c r="J2587" s="14">
        <f>SUM(Table1[[#This Row],[COGS]:[OPERATIONAL COST]])</f>
        <v>405</v>
      </c>
      <c r="K2587" s="14">
        <f>Data_input!$F2587-Data_input!$G2587-Data_input!$H2587-Data_input!$I2587</f>
        <v>45</v>
      </c>
      <c r="L2587" s="8" t="s">
        <v>2947</v>
      </c>
      <c r="M2587" s="16" t="str">
        <f>TEXT(Table1[[#This Row],[DATE]],"mmm")</f>
        <v>Sep</v>
      </c>
      <c r="N2587" s="7">
        <f t="shared" si="123"/>
        <v>2022</v>
      </c>
      <c r="O2587" s="7">
        <f>IF(COUNTIF(B$4:$B2587,B2587)=1,1,0)</f>
        <v>1</v>
      </c>
      <c r="P2587" s="8" t="s">
        <v>2919</v>
      </c>
      <c r="Q2587" s="9"/>
    </row>
    <row r="2588" spans="1:17" x14ac:dyDescent="0.25">
      <c r="A2588" s="17">
        <v>44832</v>
      </c>
      <c r="B2588" s="11" t="s">
        <v>2161</v>
      </c>
      <c r="C2588" s="11" t="s">
        <v>2920</v>
      </c>
      <c r="D2588" s="7">
        <v>2</v>
      </c>
      <c r="E2588" s="12">
        <f t="shared" si="121"/>
        <v>1000</v>
      </c>
      <c r="F2588" s="13">
        <f t="shared" si="122"/>
        <v>2000</v>
      </c>
      <c r="G2588" s="14">
        <f>Data_input!$F2588*IF(Data_input!$E2588&lt;3000,70%,60%)</f>
        <v>1400</v>
      </c>
      <c r="H2588" s="14">
        <f>Data_input!$F2588*10%</f>
        <v>200</v>
      </c>
      <c r="I2588" s="14">
        <f>Data_input!$F2588*10%</f>
        <v>200</v>
      </c>
      <c r="J2588" s="14">
        <f>SUM(Table1[[#This Row],[COGS]:[OPERATIONAL COST]])</f>
        <v>1800</v>
      </c>
      <c r="K2588" s="14">
        <f>Data_input!$F2588-Data_input!$G2588-Data_input!$H2588-Data_input!$I2588</f>
        <v>200</v>
      </c>
      <c r="L2588" s="15" t="s">
        <v>2946</v>
      </c>
      <c r="M2588" s="16" t="str">
        <f>TEXT(Table1[[#This Row],[DATE]],"mmm")</f>
        <v>Sep</v>
      </c>
      <c r="N2588" s="7">
        <f t="shared" si="123"/>
        <v>2022</v>
      </c>
      <c r="O2588" s="7">
        <f>IF(COUNTIF(B$4:$B2588,B2588)=1,1,0)</f>
        <v>1</v>
      </c>
      <c r="P2588" s="8" t="s">
        <v>2918</v>
      </c>
      <c r="Q2588" s="9"/>
    </row>
    <row r="2589" spans="1:17" x14ac:dyDescent="0.25">
      <c r="A2589" s="17">
        <v>44832</v>
      </c>
      <c r="B2589" s="11" t="s">
        <v>2162</v>
      </c>
      <c r="C2589" s="11" t="s">
        <v>2930</v>
      </c>
      <c r="D2589" s="7">
        <v>1</v>
      </c>
      <c r="E2589" s="12">
        <f t="shared" si="121"/>
        <v>4000</v>
      </c>
      <c r="F2589" s="13">
        <f t="shared" si="122"/>
        <v>4000</v>
      </c>
      <c r="G2589" s="14">
        <f>Data_input!$F2589*IF(Data_input!$E2589&lt;3000,70%,60%)</f>
        <v>2400</v>
      </c>
      <c r="H2589" s="14">
        <f>Data_input!$F2589*10%</f>
        <v>400</v>
      </c>
      <c r="I2589" s="14">
        <f>Data_input!$F2589*10%</f>
        <v>400</v>
      </c>
      <c r="J2589" s="14">
        <f>SUM(Table1[[#This Row],[COGS]:[OPERATIONAL COST]])</f>
        <v>3200</v>
      </c>
      <c r="K2589" s="14">
        <f>Data_input!$F2589-Data_input!$G2589-Data_input!$H2589-Data_input!$I2589</f>
        <v>800</v>
      </c>
      <c r="L2589" s="8" t="s">
        <v>2947</v>
      </c>
      <c r="M2589" s="16" t="str">
        <f>TEXT(Table1[[#This Row],[DATE]],"mmm")</f>
        <v>Sep</v>
      </c>
      <c r="N2589" s="7">
        <f t="shared" si="123"/>
        <v>2022</v>
      </c>
      <c r="O2589" s="7">
        <f>IF(COUNTIF(B$4:$B2589,B2589)=1,1,0)</f>
        <v>1</v>
      </c>
      <c r="P2589" s="8" t="s">
        <v>2918</v>
      </c>
      <c r="Q2589" s="9"/>
    </row>
    <row r="2590" spans="1:17" x14ac:dyDescent="0.25">
      <c r="A2590" s="17">
        <v>44832</v>
      </c>
      <c r="B2590" s="11" t="s">
        <v>2163</v>
      </c>
      <c r="C2590" s="11" t="s">
        <v>2923</v>
      </c>
      <c r="D2590" s="7">
        <v>6</v>
      </c>
      <c r="E2590" s="12">
        <f t="shared" si="121"/>
        <v>2500</v>
      </c>
      <c r="F2590" s="13">
        <f t="shared" si="122"/>
        <v>15000</v>
      </c>
      <c r="G2590" s="14">
        <f>Data_input!$F2590*IF(Data_input!$E2590&lt;3000,70%,60%)</f>
        <v>10500</v>
      </c>
      <c r="H2590" s="14">
        <f>Data_input!$F2590*10%</f>
        <v>1500</v>
      </c>
      <c r="I2590" s="14">
        <f>Data_input!$F2590*10%</f>
        <v>1500</v>
      </c>
      <c r="J2590" s="14">
        <f>SUM(Table1[[#This Row],[COGS]:[OPERATIONAL COST]])</f>
        <v>13500</v>
      </c>
      <c r="K2590" s="14">
        <f>Data_input!$F2590-Data_input!$G2590-Data_input!$H2590-Data_input!$I2590</f>
        <v>1500</v>
      </c>
      <c r="L2590" s="15" t="s">
        <v>2945</v>
      </c>
      <c r="M2590" s="16" t="str">
        <f>TEXT(Table1[[#This Row],[DATE]],"mmm")</f>
        <v>Sep</v>
      </c>
      <c r="N2590" s="7">
        <f t="shared" si="123"/>
        <v>2022</v>
      </c>
      <c r="O2590" s="7">
        <f>IF(COUNTIF(B$4:$B2590,B2590)=1,1,0)</f>
        <v>1</v>
      </c>
      <c r="P2590" s="8" t="s">
        <v>2918</v>
      </c>
      <c r="Q2590" s="9"/>
    </row>
    <row r="2591" spans="1:17" x14ac:dyDescent="0.25">
      <c r="A2591" s="17">
        <v>44832</v>
      </c>
      <c r="B2591" s="11" t="s">
        <v>2164</v>
      </c>
      <c r="C2591" s="11" t="s">
        <v>2924</v>
      </c>
      <c r="D2591" s="7">
        <v>1</v>
      </c>
      <c r="E2591" s="12">
        <f t="shared" si="121"/>
        <v>3500</v>
      </c>
      <c r="F2591" s="13">
        <f t="shared" si="122"/>
        <v>3500</v>
      </c>
      <c r="G2591" s="14">
        <f>Data_input!$F2591*IF(Data_input!$E2591&lt;3000,70%,60%)</f>
        <v>2100</v>
      </c>
      <c r="H2591" s="14">
        <f>Data_input!$F2591*10%</f>
        <v>350</v>
      </c>
      <c r="I2591" s="14">
        <f>Data_input!$F2591*10%</f>
        <v>350</v>
      </c>
      <c r="J2591" s="14">
        <f>SUM(Table1[[#This Row],[COGS]:[OPERATIONAL COST]])</f>
        <v>2800</v>
      </c>
      <c r="K2591" s="14">
        <f>Data_input!$F2591-Data_input!$G2591-Data_input!$H2591-Data_input!$I2591</f>
        <v>700</v>
      </c>
      <c r="L2591" s="8" t="s">
        <v>2943</v>
      </c>
      <c r="M2591" s="16" t="str">
        <f>TEXT(Table1[[#This Row],[DATE]],"mmm")</f>
        <v>Sep</v>
      </c>
      <c r="N2591" s="7">
        <f t="shared" si="123"/>
        <v>2022</v>
      </c>
      <c r="O2591" s="7">
        <f>IF(COUNTIF(B$4:$B2591,B2591)=1,1,0)</f>
        <v>1</v>
      </c>
      <c r="P2591" s="8" t="s">
        <v>2918</v>
      </c>
      <c r="Q2591" s="9"/>
    </row>
    <row r="2592" spans="1:17" x14ac:dyDescent="0.25">
      <c r="A2592" s="17">
        <v>44832</v>
      </c>
      <c r="B2592" s="11" t="str">
        <f t="shared" ref="B2592:B2598" si="124">B2591</f>
        <v>DH02168</v>
      </c>
      <c r="C2592" s="11" t="s">
        <v>2928</v>
      </c>
      <c r="D2592" s="7">
        <v>1</v>
      </c>
      <c r="E2592" s="12">
        <f t="shared" si="121"/>
        <v>1000</v>
      </c>
      <c r="F2592" s="13">
        <f t="shared" si="122"/>
        <v>1000</v>
      </c>
      <c r="G2592" s="14">
        <f>Data_input!$F2592*IF(Data_input!$E2592&lt;3000,70%,60%)</f>
        <v>700</v>
      </c>
      <c r="H2592" s="14">
        <f>Data_input!$F2592*10%</f>
        <v>100</v>
      </c>
      <c r="I2592" s="14">
        <f>Data_input!$F2592*10%</f>
        <v>100</v>
      </c>
      <c r="J2592" s="14">
        <f>SUM(Table1[[#This Row],[COGS]:[OPERATIONAL COST]])</f>
        <v>900</v>
      </c>
      <c r="K2592" s="14">
        <f>Data_input!$F2592-Data_input!$G2592-Data_input!$H2592-Data_input!$I2592</f>
        <v>100</v>
      </c>
      <c r="L2592" s="15" t="s">
        <v>2943</v>
      </c>
      <c r="M2592" s="16" t="str">
        <f>TEXT(Table1[[#This Row],[DATE]],"mmm")</f>
        <v>Sep</v>
      </c>
      <c r="N2592" s="7">
        <f t="shared" si="123"/>
        <v>2022</v>
      </c>
      <c r="O2592" s="7">
        <f>IF(COUNTIF(B$4:$B2592,B2592)=1,1,0)</f>
        <v>0</v>
      </c>
      <c r="P2592" s="8" t="s">
        <v>2918</v>
      </c>
      <c r="Q2592" s="9"/>
    </row>
    <row r="2593" spans="1:17" x14ac:dyDescent="0.25">
      <c r="A2593" s="17">
        <v>44832</v>
      </c>
      <c r="B2593" s="11" t="str">
        <f t="shared" si="124"/>
        <v>DH02168</v>
      </c>
      <c r="C2593" s="11" t="s">
        <v>2926</v>
      </c>
      <c r="D2593" s="7">
        <v>1</v>
      </c>
      <c r="E2593" s="12">
        <f t="shared" si="121"/>
        <v>450</v>
      </c>
      <c r="F2593" s="13">
        <f t="shared" si="122"/>
        <v>450</v>
      </c>
      <c r="G2593" s="14">
        <f>Data_input!$F2593*IF(Data_input!$E2593&lt;3000,70%,60%)</f>
        <v>315</v>
      </c>
      <c r="H2593" s="14">
        <f>Data_input!$F2593*10%</f>
        <v>45</v>
      </c>
      <c r="I2593" s="14">
        <f>Data_input!$F2593*10%</f>
        <v>45</v>
      </c>
      <c r="J2593" s="14">
        <f>SUM(Table1[[#This Row],[COGS]:[OPERATIONAL COST]])</f>
        <v>405</v>
      </c>
      <c r="K2593" s="14">
        <f>Data_input!$F2593-Data_input!$G2593-Data_input!$H2593-Data_input!$I2593</f>
        <v>45</v>
      </c>
      <c r="L2593" s="8" t="s">
        <v>2943</v>
      </c>
      <c r="M2593" s="16" t="str">
        <f>TEXT(Table1[[#This Row],[DATE]],"mmm")</f>
        <v>Sep</v>
      </c>
      <c r="N2593" s="7">
        <f t="shared" si="123"/>
        <v>2022</v>
      </c>
      <c r="O2593" s="7">
        <f>IF(COUNTIF(B$4:$B2593,B2593)=1,1,0)</f>
        <v>0</v>
      </c>
      <c r="P2593" s="8" t="s">
        <v>2918</v>
      </c>
      <c r="Q2593" s="9"/>
    </row>
    <row r="2594" spans="1:17" x14ac:dyDescent="0.25">
      <c r="A2594" s="17">
        <v>44832</v>
      </c>
      <c r="B2594" s="11" t="str">
        <f t="shared" si="124"/>
        <v>DH02168</v>
      </c>
      <c r="C2594" s="11" t="s">
        <v>2927</v>
      </c>
      <c r="D2594" s="7">
        <v>3</v>
      </c>
      <c r="E2594" s="12">
        <f t="shared" si="121"/>
        <v>500</v>
      </c>
      <c r="F2594" s="13">
        <f t="shared" si="122"/>
        <v>1500</v>
      </c>
      <c r="G2594" s="14">
        <f>Data_input!$F2594*IF(Data_input!$E2594&lt;3000,70%,60%)</f>
        <v>1050</v>
      </c>
      <c r="H2594" s="14">
        <f>Data_input!$F2594*10%</f>
        <v>150</v>
      </c>
      <c r="I2594" s="14">
        <f>Data_input!$F2594*10%</f>
        <v>150</v>
      </c>
      <c r="J2594" s="14">
        <f>SUM(Table1[[#This Row],[COGS]:[OPERATIONAL COST]])</f>
        <v>1350</v>
      </c>
      <c r="K2594" s="14">
        <f>Data_input!$F2594-Data_input!$G2594-Data_input!$H2594-Data_input!$I2594</f>
        <v>150</v>
      </c>
      <c r="L2594" s="15" t="s">
        <v>2943</v>
      </c>
      <c r="M2594" s="16" t="str">
        <f>TEXT(Table1[[#This Row],[DATE]],"mmm")</f>
        <v>Sep</v>
      </c>
      <c r="N2594" s="7">
        <f t="shared" si="123"/>
        <v>2022</v>
      </c>
      <c r="O2594" s="7">
        <f>IF(COUNTIF(B$4:$B2594,B2594)=1,1,0)</f>
        <v>0</v>
      </c>
      <c r="P2594" s="8" t="s">
        <v>2918</v>
      </c>
      <c r="Q2594" s="9"/>
    </row>
    <row r="2595" spans="1:17" x14ac:dyDescent="0.25">
      <c r="A2595" s="17">
        <v>44832</v>
      </c>
      <c r="B2595" s="11" t="str">
        <f t="shared" si="124"/>
        <v>DH02168</v>
      </c>
      <c r="C2595" s="11" t="s">
        <v>2927</v>
      </c>
      <c r="D2595" s="7">
        <v>4</v>
      </c>
      <c r="E2595" s="12">
        <f t="shared" si="121"/>
        <v>500</v>
      </c>
      <c r="F2595" s="13">
        <f t="shared" si="122"/>
        <v>2000</v>
      </c>
      <c r="G2595" s="14">
        <f>Data_input!$F2595*IF(Data_input!$E2595&lt;3000,70%,60%)</f>
        <v>1400</v>
      </c>
      <c r="H2595" s="14">
        <f>Data_input!$F2595*10%</f>
        <v>200</v>
      </c>
      <c r="I2595" s="14">
        <f>Data_input!$F2595*10%</f>
        <v>200</v>
      </c>
      <c r="J2595" s="14">
        <f>SUM(Table1[[#This Row],[COGS]:[OPERATIONAL COST]])</f>
        <v>1800</v>
      </c>
      <c r="K2595" s="14">
        <f>Data_input!$F2595-Data_input!$G2595-Data_input!$H2595-Data_input!$I2595</f>
        <v>200</v>
      </c>
      <c r="L2595" s="8" t="s">
        <v>2943</v>
      </c>
      <c r="M2595" s="16" t="str">
        <f>TEXT(Table1[[#This Row],[DATE]],"mmm")</f>
        <v>Sep</v>
      </c>
      <c r="N2595" s="7">
        <f t="shared" si="123"/>
        <v>2022</v>
      </c>
      <c r="O2595" s="7">
        <f>IF(COUNTIF(B$4:$B2595,B2595)=1,1,0)</f>
        <v>0</v>
      </c>
      <c r="P2595" s="8" t="s">
        <v>2918</v>
      </c>
      <c r="Q2595" s="9"/>
    </row>
    <row r="2596" spans="1:17" x14ac:dyDescent="0.25">
      <c r="A2596" s="17">
        <v>44832</v>
      </c>
      <c r="B2596" s="11" t="str">
        <f t="shared" si="124"/>
        <v>DH02168</v>
      </c>
      <c r="C2596" s="11" t="s">
        <v>2920</v>
      </c>
      <c r="D2596" s="7">
        <v>1</v>
      </c>
      <c r="E2596" s="12">
        <f t="shared" si="121"/>
        <v>1000</v>
      </c>
      <c r="F2596" s="13">
        <f t="shared" si="122"/>
        <v>1000</v>
      </c>
      <c r="G2596" s="14">
        <f>Data_input!$F2596*IF(Data_input!$E2596&lt;3000,70%,60%)</f>
        <v>700</v>
      </c>
      <c r="H2596" s="14">
        <f>Data_input!$F2596*10%</f>
        <v>100</v>
      </c>
      <c r="I2596" s="14">
        <f>Data_input!$F2596*10%</f>
        <v>100</v>
      </c>
      <c r="J2596" s="14">
        <f>SUM(Table1[[#This Row],[COGS]:[OPERATIONAL COST]])</f>
        <v>900</v>
      </c>
      <c r="K2596" s="14">
        <f>Data_input!$F2596-Data_input!$G2596-Data_input!$H2596-Data_input!$I2596</f>
        <v>100</v>
      </c>
      <c r="L2596" s="15" t="s">
        <v>2943</v>
      </c>
      <c r="M2596" s="16" t="str">
        <f>TEXT(Table1[[#This Row],[DATE]],"mmm")</f>
        <v>Sep</v>
      </c>
      <c r="N2596" s="7">
        <f t="shared" si="123"/>
        <v>2022</v>
      </c>
      <c r="O2596" s="7">
        <f>IF(COUNTIF(B$4:$B2596,B2596)=1,1,0)</f>
        <v>0</v>
      </c>
      <c r="P2596" s="8" t="s">
        <v>2918</v>
      </c>
      <c r="Q2596" s="9"/>
    </row>
    <row r="2597" spans="1:17" x14ac:dyDescent="0.25">
      <c r="A2597" s="17">
        <v>44832</v>
      </c>
      <c r="B2597" s="11" t="str">
        <f t="shared" si="124"/>
        <v>DH02168</v>
      </c>
      <c r="C2597" s="11" t="s">
        <v>2924</v>
      </c>
      <c r="D2597" s="7">
        <v>1</v>
      </c>
      <c r="E2597" s="12">
        <f t="shared" si="121"/>
        <v>3500</v>
      </c>
      <c r="F2597" s="13">
        <f t="shared" si="122"/>
        <v>3500</v>
      </c>
      <c r="G2597" s="14">
        <f>Data_input!$F2597*IF(Data_input!$E2597&lt;3000,70%,60%)</f>
        <v>2100</v>
      </c>
      <c r="H2597" s="14">
        <f>Data_input!$F2597*10%</f>
        <v>350</v>
      </c>
      <c r="I2597" s="14">
        <f>Data_input!$F2597*10%</f>
        <v>350</v>
      </c>
      <c r="J2597" s="14">
        <f>SUM(Table1[[#This Row],[COGS]:[OPERATIONAL COST]])</f>
        <v>2800</v>
      </c>
      <c r="K2597" s="14">
        <f>Data_input!$F2597-Data_input!$G2597-Data_input!$H2597-Data_input!$I2597</f>
        <v>700</v>
      </c>
      <c r="L2597" s="8" t="s">
        <v>2943</v>
      </c>
      <c r="M2597" s="16" t="str">
        <f>TEXT(Table1[[#This Row],[DATE]],"mmm")</f>
        <v>Sep</v>
      </c>
      <c r="N2597" s="7">
        <f t="shared" si="123"/>
        <v>2022</v>
      </c>
      <c r="O2597" s="7">
        <f>IF(COUNTIF(B$4:$B2597,B2597)=1,1,0)</f>
        <v>0</v>
      </c>
      <c r="P2597" s="8" t="s">
        <v>2918</v>
      </c>
      <c r="Q2597" s="9"/>
    </row>
    <row r="2598" spans="1:17" x14ac:dyDescent="0.25">
      <c r="A2598" s="17">
        <v>44832</v>
      </c>
      <c r="B2598" s="11" t="str">
        <f t="shared" si="124"/>
        <v>DH02168</v>
      </c>
      <c r="C2598" s="11" t="s">
        <v>2923</v>
      </c>
      <c r="D2598" s="7">
        <v>4</v>
      </c>
      <c r="E2598" s="12">
        <f t="shared" si="121"/>
        <v>2500</v>
      </c>
      <c r="F2598" s="13">
        <f t="shared" si="122"/>
        <v>10000</v>
      </c>
      <c r="G2598" s="14">
        <f>Data_input!$F2598*IF(Data_input!$E2598&lt;3000,70%,60%)</f>
        <v>7000</v>
      </c>
      <c r="H2598" s="14">
        <f>Data_input!$F2598*10%</f>
        <v>1000</v>
      </c>
      <c r="I2598" s="14">
        <f>Data_input!$F2598*10%</f>
        <v>1000</v>
      </c>
      <c r="J2598" s="14">
        <f>SUM(Table1[[#This Row],[COGS]:[OPERATIONAL COST]])</f>
        <v>9000</v>
      </c>
      <c r="K2598" s="14">
        <f>Data_input!$F2598-Data_input!$G2598-Data_input!$H2598-Data_input!$I2598</f>
        <v>1000</v>
      </c>
      <c r="L2598" s="15" t="s">
        <v>2943</v>
      </c>
      <c r="M2598" s="16" t="str">
        <f>TEXT(Table1[[#This Row],[DATE]],"mmm")</f>
        <v>Sep</v>
      </c>
      <c r="N2598" s="7">
        <f t="shared" si="123"/>
        <v>2022</v>
      </c>
      <c r="O2598" s="7">
        <f>IF(COUNTIF(B$4:$B2598,B2598)=1,1,0)</f>
        <v>0</v>
      </c>
      <c r="P2598" s="8" t="s">
        <v>2918</v>
      </c>
      <c r="Q2598" s="9"/>
    </row>
    <row r="2599" spans="1:17" x14ac:dyDescent="0.25">
      <c r="A2599" s="17">
        <v>44833</v>
      </c>
      <c r="B2599" s="11" t="s">
        <v>2165</v>
      </c>
      <c r="C2599" s="11" t="s">
        <v>2929</v>
      </c>
      <c r="D2599" s="7">
        <v>1</v>
      </c>
      <c r="E2599" s="12">
        <f t="shared" si="121"/>
        <v>3200</v>
      </c>
      <c r="F2599" s="13">
        <f t="shared" si="122"/>
        <v>3200</v>
      </c>
      <c r="G2599" s="14">
        <f>Data_input!$F2599*IF(Data_input!$E2599&lt;3000,70%,60%)</f>
        <v>1920</v>
      </c>
      <c r="H2599" s="14">
        <f>Data_input!$F2599*10%</f>
        <v>320</v>
      </c>
      <c r="I2599" s="14">
        <f>Data_input!$F2599*10%</f>
        <v>320</v>
      </c>
      <c r="J2599" s="14">
        <f>SUM(Table1[[#This Row],[COGS]:[OPERATIONAL COST]])</f>
        <v>2560</v>
      </c>
      <c r="K2599" s="14">
        <f>Data_input!$F2599-Data_input!$G2599-Data_input!$H2599-Data_input!$I2599</f>
        <v>640</v>
      </c>
      <c r="L2599" s="8" t="s">
        <v>2947</v>
      </c>
      <c r="M2599" s="16" t="str">
        <f>TEXT(Table1[[#This Row],[DATE]],"mmm")</f>
        <v>Sep</v>
      </c>
      <c r="N2599" s="7">
        <f t="shared" si="123"/>
        <v>2022</v>
      </c>
      <c r="O2599" s="7">
        <f>IF(COUNTIF(B$4:$B2599,B2599)=1,1,0)</f>
        <v>1</v>
      </c>
      <c r="P2599" s="8" t="s">
        <v>2918</v>
      </c>
      <c r="Q2599" s="9"/>
    </row>
    <row r="2600" spans="1:17" x14ac:dyDescent="0.25">
      <c r="A2600" s="17">
        <v>44833</v>
      </c>
      <c r="B2600" s="11" t="s">
        <v>2166</v>
      </c>
      <c r="C2600" s="11" t="s">
        <v>2929</v>
      </c>
      <c r="D2600" s="7">
        <v>1</v>
      </c>
      <c r="E2600" s="12">
        <f t="shared" si="121"/>
        <v>3200</v>
      </c>
      <c r="F2600" s="13">
        <f t="shared" si="122"/>
        <v>3200</v>
      </c>
      <c r="G2600" s="14">
        <f>Data_input!$F2600*IF(Data_input!$E2600&lt;3000,70%,60%)</f>
        <v>1920</v>
      </c>
      <c r="H2600" s="14">
        <f>Data_input!$F2600*10%</f>
        <v>320</v>
      </c>
      <c r="I2600" s="14">
        <f>Data_input!$F2600*10%</f>
        <v>320</v>
      </c>
      <c r="J2600" s="14">
        <f>SUM(Table1[[#This Row],[COGS]:[OPERATIONAL COST]])</f>
        <v>2560</v>
      </c>
      <c r="K2600" s="14">
        <f>Data_input!$F2600-Data_input!$G2600-Data_input!$H2600-Data_input!$I2600</f>
        <v>640</v>
      </c>
      <c r="L2600" s="15" t="s">
        <v>2945</v>
      </c>
      <c r="M2600" s="16" t="str">
        <f>TEXT(Table1[[#This Row],[DATE]],"mmm")</f>
        <v>Sep</v>
      </c>
      <c r="N2600" s="7">
        <f t="shared" si="123"/>
        <v>2022</v>
      </c>
      <c r="O2600" s="7">
        <f>IF(COUNTIF(B$4:$B2600,B2600)=1,1,0)</f>
        <v>1</v>
      </c>
      <c r="P2600" s="8" t="s">
        <v>2918</v>
      </c>
      <c r="Q2600" s="9"/>
    </row>
    <row r="2601" spans="1:17" x14ac:dyDescent="0.25">
      <c r="A2601" s="17">
        <v>44833</v>
      </c>
      <c r="B2601" s="11" t="s">
        <v>2167</v>
      </c>
      <c r="C2601" s="11" t="s">
        <v>2924</v>
      </c>
      <c r="D2601" s="7">
        <v>1</v>
      </c>
      <c r="E2601" s="12">
        <f t="shared" si="121"/>
        <v>3500</v>
      </c>
      <c r="F2601" s="13">
        <f t="shared" si="122"/>
        <v>3500</v>
      </c>
      <c r="G2601" s="14">
        <f>Data_input!$F2601*IF(Data_input!$E2601&lt;3000,70%,60%)</f>
        <v>2100</v>
      </c>
      <c r="H2601" s="14">
        <f>Data_input!$F2601*10%</f>
        <v>350</v>
      </c>
      <c r="I2601" s="14">
        <f>Data_input!$F2601*10%</f>
        <v>350</v>
      </c>
      <c r="J2601" s="14">
        <f>SUM(Table1[[#This Row],[COGS]:[OPERATIONAL COST]])</f>
        <v>2800</v>
      </c>
      <c r="K2601" s="14">
        <f>Data_input!$F2601-Data_input!$G2601-Data_input!$H2601-Data_input!$I2601</f>
        <v>700</v>
      </c>
      <c r="L2601" s="8" t="s">
        <v>2943</v>
      </c>
      <c r="M2601" s="16" t="str">
        <f>TEXT(Table1[[#This Row],[DATE]],"mmm")</f>
        <v>Sep</v>
      </c>
      <c r="N2601" s="7">
        <f t="shared" si="123"/>
        <v>2022</v>
      </c>
      <c r="O2601" s="7">
        <f>IF(COUNTIF(B$4:$B2601,B2601)=1,1,0)</f>
        <v>1</v>
      </c>
      <c r="P2601" s="8" t="s">
        <v>2918</v>
      </c>
      <c r="Q2601" s="9"/>
    </row>
    <row r="2602" spans="1:17" x14ac:dyDescent="0.25">
      <c r="A2602" s="17">
        <v>44833</v>
      </c>
      <c r="B2602" s="11" t="s">
        <v>2168</v>
      </c>
      <c r="C2602" s="11" t="s">
        <v>2927</v>
      </c>
      <c r="D2602" s="7">
        <v>2</v>
      </c>
      <c r="E2602" s="12">
        <f t="shared" si="121"/>
        <v>500</v>
      </c>
      <c r="F2602" s="13">
        <f t="shared" si="122"/>
        <v>1000</v>
      </c>
      <c r="G2602" s="14">
        <f>Data_input!$F2602*IF(Data_input!$E2602&lt;3000,70%,60%)</f>
        <v>700</v>
      </c>
      <c r="H2602" s="14">
        <f>Data_input!$F2602*10%</f>
        <v>100</v>
      </c>
      <c r="I2602" s="14">
        <f>Data_input!$F2602*10%</f>
        <v>100</v>
      </c>
      <c r="J2602" s="14">
        <f>SUM(Table1[[#This Row],[COGS]:[OPERATIONAL COST]])</f>
        <v>900</v>
      </c>
      <c r="K2602" s="14">
        <f>Data_input!$F2602-Data_input!$G2602-Data_input!$H2602-Data_input!$I2602</f>
        <v>100</v>
      </c>
      <c r="L2602" s="15" t="s">
        <v>2948</v>
      </c>
      <c r="M2602" s="16" t="str">
        <f>TEXT(Table1[[#This Row],[DATE]],"mmm")</f>
        <v>Sep</v>
      </c>
      <c r="N2602" s="7">
        <f t="shared" si="123"/>
        <v>2022</v>
      </c>
      <c r="O2602" s="7">
        <f>IF(COUNTIF(B$4:$B2602,B2602)=1,1,0)</f>
        <v>1</v>
      </c>
      <c r="P2602" s="8" t="s">
        <v>2918</v>
      </c>
      <c r="Q2602" s="9"/>
    </row>
    <row r="2603" spans="1:17" x14ac:dyDescent="0.25">
      <c r="A2603" s="17">
        <v>44833</v>
      </c>
      <c r="B2603" s="11" t="s">
        <v>2169</v>
      </c>
      <c r="C2603" s="11" t="s">
        <v>2923</v>
      </c>
      <c r="D2603" s="7">
        <v>3</v>
      </c>
      <c r="E2603" s="12">
        <f t="shared" si="121"/>
        <v>2500</v>
      </c>
      <c r="F2603" s="13">
        <f t="shared" si="122"/>
        <v>7500</v>
      </c>
      <c r="G2603" s="14">
        <f>Data_input!$F2603*IF(Data_input!$E2603&lt;3000,70%,60%)</f>
        <v>5250</v>
      </c>
      <c r="H2603" s="14">
        <f>Data_input!$F2603*10%</f>
        <v>750</v>
      </c>
      <c r="I2603" s="14">
        <f>Data_input!$F2603*10%</f>
        <v>750</v>
      </c>
      <c r="J2603" s="14">
        <f>SUM(Table1[[#This Row],[COGS]:[OPERATIONAL COST]])</f>
        <v>6750</v>
      </c>
      <c r="K2603" s="14">
        <f>Data_input!$F2603-Data_input!$G2603-Data_input!$H2603-Data_input!$I2603</f>
        <v>750</v>
      </c>
      <c r="L2603" s="8" t="s">
        <v>2944</v>
      </c>
      <c r="M2603" s="16" t="str">
        <f>TEXT(Table1[[#This Row],[DATE]],"mmm")</f>
        <v>Sep</v>
      </c>
      <c r="N2603" s="7">
        <f t="shared" si="123"/>
        <v>2022</v>
      </c>
      <c r="O2603" s="7">
        <f>IF(COUNTIF(B$4:$B2603,B2603)=1,1,0)</f>
        <v>1</v>
      </c>
      <c r="P2603" s="8" t="s">
        <v>2918</v>
      </c>
      <c r="Q2603" s="9"/>
    </row>
    <row r="2604" spans="1:17" x14ac:dyDescent="0.25">
      <c r="A2604" s="17">
        <v>44833</v>
      </c>
      <c r="B2604" s="11" t="s">
        <v>2170</v>
      </c>
      <c r="C2604" s="11" t="s">
        <v>2925</v>
      </c>
      <c r="D2604" s="7">
        <v>4</v>
      </c>
      <c r="E2604" s="12">
        <f t="shared" si="121"/>
        <v>1200</v>
      </c>
      <c r="F2604" s="13">
        <f t="shared" si="122"/>
        <v>4800</v>
      </c>
      <c r="G2604" s="14">
        <f>Data_input!$F2604*IF(Data_input!$E2604&lt;3000,70%,60%)</f>
        <v>3360</v>
      </c>
      <c r="H2604" s="14">
        <f>Data_input!$F2604*10%</f>
        <v>480</v>
      </c>
      <c r="I2604" s="14">
        <f>Data_input!$F2604*10%</f>
        <v>480</v>
      </c>
      <c r="J2604" s="14">
        <f>SUM(Table1[[#This Row],[COGS]:[OPERATIONAL COST]])</f>
        <v>4320</v>
      </c>
      <c r="K2604" s="14">
        <f>Data_input!$F2604-Data_input!$G2604-Data_input!$H2604-Data_input!$I2604</f>
        <v>480</v>
      </c>
      <c r="L2604" s="15" t="s">
        <v>2946</v>
      </c>
      <c r="M2604" s="16" t="str">
        <f>TEXT(Table1[[#This Row],[DATE]],"mmm")</f>
        <v>Sep</v>
      </c>
      <c r="N2604" s="7">
        <f t="shared" si="123"/>
        <v>2022</v>
      </c>
      <c r="O2604" s="7">
        <f>IF(COUNTIF(B$4:$B2604,B2604)=1,1,0)</f>
        <v>1</v>
      </c>
      <c r="P2604" s="8" t="s">
        <v>2918</v>
      </c>
      <c r="Q2604" s="9"/>
    </row>
    <row r="2605" spans="1:17" x14ac:dyDescent="0.25">
      <c r="A2605" s="17">
        <v>44833</v>
      </c>
      <c r="B2605" s="11" t="s">
        <v>2171</v>
      </c>
      <c r="C2605" s="11" t="s">
        <v>2920</v>
      </c>
      <c r="D2605" s="7">
        <v>6</v>
      </c>
      <c r="E2605" s="12">
        <f t="shared" si="121"/>
        <v>1000</v>
      </c>
      <c r="F2605" s="13">
        <f t="shared" si="122"/>
        <v>6000</v>
      </c>
      <c r="G2605" s="14">
        <f>Data_input!$F2605*IF(Data_input!$E2605&lt;3000,70%,60%)</f>
        <v>4200</v>
      </c>
      <c r="H2605" s="14">
        <f>Data_input!$F2605*10%</f>
        <v>600</v>
      </c>
      <c r="I2605" s="14">
        <f>Data_input!$F2605*10%</f>
        <v>600</v>
      </c>
      <c r="J2605" s="14">
        <f>SUM(Table1[[#This Row],[COGS]:[OPERATIONAL COST]])</f>
        <v>5400</v>
      </c>
      <c r="K2605" s="14">
        <f>Data_input!$F2605-Data_input!$G2605-Data_input!$H2605-Data_input!$I2605</f>
        <v>600</v>
      </c>
      <c r="L2605" s="8" t="s">
        <v>2947</v>
      </c>
      <c r="M2605" s="16" t="str">
        <f>TEXT(Table1[[#This Row],[DATE]],"mmm")</f>
        <v>Sep</v>
      </c>
      <c r="N2605" s="7">
        <f t="shared" si="123"/>
        <v>2022</v>
      </c>
      <c r="O2605" s="7">
        <f>IF(COUNTIF(B$4:$B2605,B2605)=1,1,0)</f>
        <v>1</v>
      </c>
      <c r="P2605" s="8" t="s">
        <v>2918</v>
      </c>
      <c r="Q2605" s="9"/>
    </row>
    <row r="2606" spans="1:17" x14ac:dyDescent="0.25">
      <c r="A2606" s="17">
        <v>44833</v>
      </c>
      <c r="B2606" s="11" t="s">
        <v>2172</v>
      </c>
      <c r="C2606" s="11" t="s">
        <v>2930</v>
      </c>
      <c r="D2606" s="7">
        <v>1</v>
      </c>
      <c r="E2606" s="12">
        <f t="shared" si="121"/>
        <v>4000</v>
      </c>
      <c r="F2606" s="13">
        <f t="shared" si="122"/>
        <v>4000</v>
      </c>
      <c r="G2606" s="14">
        <f>Data_input!$F2606*IF(Data_input!$E2606&lt;3000,70%,60%)</f>
        <v>2400</v>
      </c>
      <c r="H2606" s="14">
        <f>Data_input!$F2606*10%</f>
        <v>400</v>
      </c>
      <c r="I2606" s="14">
        <f>Data_input!$F2606*10%</f>
        <v>400</v>
      </c>
      <c r="J2606" s="14">
        <f>SUM(Table1[[#This Row],[COGS]:[OPERATIONAL COST]])</f>
        <v>3200</v>
      </c>
      <c r="K2606" s="14">
        <f>Data_input!$F2606-Data_input!$G2606-Data_input!$H2606-Data_input!$I2606</f>
        <v>800</v>
      </c>
      <c r="L2606" s="15" t="s">
        <v>2948</v>
      </c>
      <c r="M2606" s="16" t="str">
        <f>TEXT(Table1[[#This Row],[DATE]],"mmm")</f>
        <v>Sep</v>
      </c>
      <c r="N2606" s="7">
        <f t="shared" si="123"/>
        <v>2022</v>
      </c>
      <c r="O2606" s="7">
        <f>IF(COUNTIF(B$4:$B2606,B2606)=1,1,0)</f>
        <v>1</v>
      </c>
      <c r="P2606" s="8" t="s">
        <v>2919</v>
      </c>
      <c r="Q2606" s="9"/>
    </row>
    <row r="2607" spans="1:17" x14ac:dyDescent="0.25">
      <c r="A2607" s="17">
        <v>44834</v>
      </c>
      <c r="B2607" s="11" t="s">
        <v>2173</v>
      </c>
      <c r="C2607" s="11" t="s">
        <v>2920</v>
      </c>
      <c r="D2607" s="7">
        <v>9</v>
      </c>
      <c r="E2607" s="12">
        <f t="shared" si="121"/>
        <v>1000</v>
      </c>
      <c r="F2607" s="13">
        <f t="shared" si="122"/>
        <v>9000</v>
      </c>
      <c r="G2607" s="14">
        <f>Data_input!$F2607*IF(Data_input!$E2607&lt;3000,70%,60%)</f>
        <v>6300</v>
      </c>
      <c r="H2607" s="14">
        <f>Data_input!$F2607*10%</f>
        <v>900</v>
      </c>
      <c r="I2607" s="14">
        <f>Data_input!$F2607*10%</f>
        <v>900</v>
      </c>
      <c r="J2607" s="14">
        <f>SUM(Table1[[#This Row],[COGS]:[OPERATIONAL COST]])</f>
        <v>8100</v>
      </c>
      <c r="K2607" s="14">
        <f>Data_input!$F2607-Data_input!$G2607-Data_input!$H2607-Data_input!$I2607</f>
        <v>900</v>
      </c>
      <c r="L2607" s="8" t="s">
        <v>2944</v>
      </c>
      <c r="M2607" s="16" t="str">
        <f>TEXT(Table1[[#This Row],[DATE]],"mmm")</f>
        <v>Sep</v>
      </c>
      <c r="N2607" s="7">
        <f t="shared" si="123"/>
        <v>2022</v>
      </c>
      <c r="O2607" s="7">
        <f>IF(COUNTIF(B$4:$B2607,B2607)=1,1,0)</f>
        <v>1</v>
      </c>
      <c r="P2607" s="8" t="s">
        <v>2919</v>
      </c>
      <c r="Q2607" s="9"/>
    </row>
    <row r="2608" spans="1:17" x14ac:dyDescent="0.25">
      <c r="A2608" s="17">
        <v>44834</v>
      </c>
      <c r="B2608" s="11" t="s">
        <v>2174</v>
      </c>
      <c r="C2608" s="11" t="s">
        <v>2924</v>
      </c>
      <c r="D2608" s="7">
        <v>1</v>
      </c>
      <c r="E2608" s="12">
        <f t="shared" si="121"/>
        <v>3500</v>
      </c>
      <c r="F2608" s="13">
        <f t="shared" si="122"/>
        <v>3500</v>
      </c>
      <c r="G2608" s="14">
        <f>Data_input!$F2608*IF(Data_input!$E2608&lt;3000,70%,60%)</f>
        <v>2100</v>
      </c>
      <c r="H2608" s="14">
        <f>Data_input!$F2608*10%</f>
        <v>350</v>
      </c>
      <c r="I2608" s="14">
        <f>Data_input!$F2608*10%</f>
        <v>350</v>
      </c>
      <c r="J2608" s="14">
        <f>SUM(Table1[[#This Row],[COGS]:[OPERATIONAL COST]])</f>
        <v>2800</v>
      </c>
      <c r="K2608" s="14">
        <f>Data_input!$F2608-Data_input!$G2608-Data_input!$H2608-Data_input!$I2608</f>
        <v>700</v>
      </c>
      <c r="L2608" s="15" t="s">
        <v>2946</v>
      </c>
      <c r="M2608" s="16" t="str">
        <f>TEXT(Table1[[#This Row],[DATE]],"mmm")</f>
        <v>Sep</v>
      </c>
      <c r="N2608" s="7">
        <f t="shared" si="123"/>
        <v>2022</v>
      </c>
      <c r="O2608" s="7">
        <f>IF(COUNTIF(B$4:$B2608,B2608)=1,1,0)</f>
        <v>1</v>
      </c>
      <c r="P2608" s="8" t="s">
        <v>2919</v>
      </c>
      <c r="Q2608" s="9"/>
    </row>
    <row r="2609" spans="1:17" x14ac:dyDescent="0.25">
      <c r="A2609" s="17">
        <v>44834</v>
      </c>
      <c r="B2609" s="11" t="s">
        <v>2175</v>
      </c>
      <c r="C2609" s="11" t="s">
        <v>2923</v>
      </c>
      <c r="D2609" s="7">
        <v>12</v>
      </c>
      <c r="E2609" s="12">
        <f t="shared" si="121"/>
        <v>2500</v>
      </c>
      <c r="F2609" s="13">
        <f t="shared" si="122"/>
        <v>30000</v>
      </c>
      <c r="G2609" s="14">
        <f>Data_input!$F2609*IF(Data_input!$E2609&lt;3000,70%,60%)</f>
        <v>21000</v>
      </c>
      <c r="H2609" s="14">
        <f>Data_input!$F2609*10%</f>
        <v>3000</v>
      </c>
      <c r="I2609" s="14">
        <f>Data_input!$F2609*10%</f>
        <v>3000</v>
      </c>
      <c r="J2609" s="14">
        <f>SUM(Table1[[#This Row],[COGS]:[OPERATIONAL COST]])</f>
        <v>27000</v>
      </c>
      <c r="K2609" s="14">
        <f>Data_input!$F2609-Data_input!$G2609-Data_input!$H2609-Data_input!$I2609</f>
        <v>3000</v>
      </c>
      <c r="L2609" s="8" t="s">
        <v>2947</v>
      </c>
      <c r="M2609" s="16" t="str">
        <f>TEXT(Table1[[#This Row],[DATE]],"mmm")</f>
        <v>Sep</v>
      </c>
      <c r="N2609" s="7">
        <f t="shared" si="123"/>
        <v>2022</v>
      </c>
      <c r="O2609" s="7">
        <f>IF(COUNTIF(B$4:$B2609,B2609)=1,1,0)</f>
        <v>1</v>
      </c>
      <c r="P2609" s="8" t="s">
        <v>2919</v>
      </c>
      <c r="Q2609" s="9"/>
    </row>
    <row r="2610" spans="1:17" x14ac:dyDescent="0.25">
      <c r="A2610" s="17">
        <v>44834</v>
      </c>
      <c r="B2610" s="11" t="s">
        <v>2176</v>
      </c>
      <c r="C2610" s="11" t="s">
        <v>2923</v>
      </c>
      <c r="D2610" s="7">
        <v>5</v>
      </c>
      <c r="E2610" s="12">
        <f t="shared" si="121"/>
        <v>2500</v>
      </c>
      <c r="F2610" s="13">
        <f t="shared" si="122"/>
        <v>12500</v>
      </c>
      <c r="G2610" s="14">
        <f>Data_input!$F2610*IF(Data_input!$E2610&lt;3000,70%,60%)</f>
        <v>8750</v>
      </c>
      <c r="H2610" s="14">
        <f>Data_input!$F2610*10%</f>
        <v>1250</v>
      </c>
      <c r="I2610" s="14">
        <f>Data_input!$F2610*10%</f>
        <v>1250</v>
      </c>
      <c r="J2610" s="14">
        <f>SUM(Table1[[#This Row],[COGS]:[OPERATIONAL COST]])</f>
        <v>11250</v>
      </c>
      <c r="K2610" s="14">
        <f>Data_input!$F2610-Data_input!$G2610-Data_input!$H2610-Data_input!$I2610</f>
        <v>1250</v>
      </c>
      <c r="L2610" s="15" t="s">
        <v>2945</v>
      </c>
      <c r="M2610" s="16" t="str">
        <f>TEXT(Table1[[#This Row],[DATE]],"mmm")</f>
        <v>Sep</v>
      </c>
      <c r="N2610" s="7">
        <f t="shared" si="123"/>
        <v>2022</v>
      </c>
      <c r="O2610" s="7">
        <f>IF(COUNTIF(B$4:$B2610,B2610)=1,1,0)</f>
        <v>1</v>
      </c>
      <c r="P2610" s="8" t="s">
        <v>2919</v>
      </c>
      <c r="Q2610" s="9"/>
    </row>
    <row r="2611" spans="1:17" x14ac:dyDescent="0.25">
      <c r="A2611" s="17">
        <v>44834</v>
      </c>
      <c r="B2611" s="11" t="s">
        <v>2177</v>
      </c>
      <c r="C2611" s="11" t="s">
        <v>2920</v>
      </c>
      <c r="D2611" s="7">
        <v>16</v>
      </c>
      <c r="E2611" s="12">
        <f t="shared" si="121"/>
        <v>1000</v>
      </c>
      <c r="F2611" s="13">
        <f t="shared" si="122"/>
        <v>16000</v>
      </c>
      <c r="G2611" s="14">
        <f>Data_input!$F2611*IF(Data_input!$E2611&lt;3000,70%,60%)</f>
        <v>11200</v>
      </c>
      <c r="H2611" s="14">
        <f>Data_input!$F2611*10%</f>
        <v>1600</v>
      </c>
      <c r="I2611" s="14">
        <f>Data_input!$F2611*10%</f>
        <v>1600</v>
      </c>
      <c r="J2611" s="14">
        <f>SUM(Table1[[#This Row],[COGS]:[OPERATIONAL COST]])</f>
        <v>14400</v>
      </c>
      <c r="K2611" s="14">
        <f>Data_input!$F2611-Data_input!$G2611-Data_input!$H2611-Data_input!$I2611</f>
        <v>1600</v>
      </c>
      <c r="L2611" s="8" t="s">
        <v>2943</v>
      </c>
      <c r="M2611" s="16" t="str">
        <f>TEXT(Table1[[#This Row],[DATE]],"mmm")</f>
        <v>Sep</v>
      </c>
      <c r="N2611" s="7">
        <f t="shared" si="123"/>
        <v>2022</v>
      </c>
      <c r="O2611" s="7">
        <f>IF(COUNTIF(B$4:$B2611,B2611)=1,1,0)</f>
        <v>1</v>
      </c>
      <c r="P2611" s="8" t="s">
        <v>2919</v>
      </c>
      <c r="Q2611" s="9"/>
    </row>
    <row r="2612" spans="1:17" x14ac:dyDescent="0.25">
      <c r="A2612" s="17">
        <v>44834</v>
      </c>
      <c r="B2612" s="11" t="s">
        <v>2178</v>
      </c>
      <c r="C2612" s="11" t="s">
        <v>2923</v>
      </c>
      <c r="D2612" s="7">
        <v>1</v>
      </c>
      <c r="E2612" s="12">
        <f t="shared" si="121"/>
        <v>2500</v>
      </c>
      <c r="F2612" s="13">
        <f t="shared" si="122"/>
        <v>2500</v>
      </c>
      <c r="G2612" s="14">
        <f>Data_input!$F2612*IF(Data_input!$E2612&lt;3000,70%,60%)</f>
        <v>1750</v>
      </c>
      <c r="H2612" s="14">
        <f>Data_input!$F2612*10%</f>
        <v>250</v>
      </c>
      <c r="I2612" s="14">
        <f>Data_input!$F2612*10%</f>
        <v>250</v>
      </c>
      <c r="J2612" s="14">
        <f>SUM(Table1[[#This Row],[COGS]:[OPERATIONAL COST]])</f>
        <v>2250</v>
      </c>
      <c r="K2612" s="14">
        <f>Data_input!$F2612-Data_input!$G2612-Data_input!$H2612-Data_input!$I2612</f>
        <v>250</v>
      </c>
      <c r="L2612" s="15" t="s">
        <v>2948</v>
      </c>
      <c r="M2612" s="16" t="str">
        <f>TEXT(Table1[[#This Row],[DATE]],"mmm")</f>
        <v>Sep</v>
      </c>
      <c r="N2612" s="7">
        <f t="shared" si="123"/>
        <v>2022</v>
      </c>
      <c r="O2612" s="7">
        <f>IF(COUNTIF(B$4:$B2612,B2612)=1,1,0)</f>
        <v>1</v>
      </c>
      <c r="P2612" s="8" t="s">
        <v>2919</v>
      </c>
      <c r="Q2612" s="9"/>
    </row>
    <row r="2613" spans="1:17" x14ac:dyDescent="0.25">
      <c r="A2613" s="17">
        <v>44834</v>
      </c>
      <c r="B2613" s="11" t="s">
        <v>2179</v>
      </c>
      <c r="C2613" s="11" t="s">
        <v>2924</v>
      </c>
      <c r="D2613" s="7">
        <v>1</v>
      </c>
      <c r="E2613" s="12">
        <f t="shared" si="121"/>
        <v>3500</v>
      </c>
      <c r="F2613" s="13">
        <f t="shared" si="122"/>
        <v>3500</v>
      </c>
      <c r="G2613" s="14">
        <f>Data_input!$F2613*IF(Data_input!$E2613&lt;3000,70%,60%)</f>
        <v>2100</v>
      </c>
      <c r="H2613" s="14">
        <f>Data_input!$F2613*10%</f>
        <v>350</v>
      </c>
      <c r="I2613" s="14">
        <f>Data_input!$F2613*10%</f>
        <v>350</v>
      </c>
      <c r="J2613" s="14">
        <f>SUM(Table1[[#This Row],[COGS]:[OPERATIONAL COST]])</f>
        <v>2800</v>
      </c>
      <c r="K2613" s="14">
        <f>Data_input!$F2613-Data_input!$G2613-Data_input!$H2613-Data_input!$I2613</f>
        <v>700</v>
      </c>
      <c r="L2613" s="8" t="s">
        <v>2944</v>
      </c>
      <c r="M2613" s="16" t="str">
        <f>TEXT(Table1[[#This Row],[DATE]],"mmm")</f>
        <v>Sep</v>
      </c>
      <c r="N2613" s="7">
        <f t="shared" si="123"/>
        <v>2022</v>
      </c>
      <c r="O2613" s="7">
        <f>IF(COUNTIF(B$4:$B2613,B2613)=1,1,0)</f>
        <v>1</v>
      </c>
      <c r="P2613" s="8" t="s">
        <v>2918</v>
      </c>
      <c r="Q2613" s="9"/>
    </row>
    <row r="2614" spans="1:17" x14ac:dyDescent="0.25">
      <c r="A2614" s="17">
        <v>44834</v>
      </c>
      <c r="B2614" s="11" t="s">
        <v>2180</v>
      </c>
      <c r="C2614" s="11" t="s">
        <v>2925</v>
      </c>
      <c r="D2614" s="7">
        <v>2</v>
      </c>
      <c r="E2614" s="12">
        <f t="shared" si="121"/>
        <v>1200</v>
      </c>
      <c r="F2614" s="13">
        <f t="shared" si="122"/>
        <v>2400</v>
      </c>
      <c r="G2614" s="14">
        <f>Data_input!$F2614*IF(Data_input!$E2614&lt;3000,70%,60%)</f>
        <v>1680</v>
      </c>
      <c r="H2614" s="14">
        <f>Data_input!$F2614*10%</f>
        <v>240</v>
      </c>
      <c r="I2614" s="14">
        <f>Data_input!$F2614*10%</f>
        <v>240</v>
      </c>
      <c r="J2614" s="14">
        <f>SUM(Table1[[#This Row],[COGS]:[OPERATIONAL COST]])</f>
        <v>2160</v>
      </c>
      <c r="K2614" s="14">
        <f>Data_input!$F2614-Data_input!$G2614-Data_input!$H2614-Data_input!$I2614</f>
        <v>240</v>
      </c>
      <c r="L2614" s="15" t="s">
        <v>2945</v>
      </c>
      <c r="M2614" s="16" t="str">
        <f>TEXT(Table1[[#This Row],[DATE]],"mmm")</f>
        <v>Sep</v>
      </c>
      <c r="N2614" s="7">
        <f t="shared" si="123"/>
        <v>2022</v>
      </c>
      <c r="O2614" s="7">
        <f>IF(COUNTIF(B$4:$B2614,B2614)=1,1,0)</f>
        <v>1</v>
      </c>
      <c r="P2614" s="8" t="s">
        <v>2919</v>
      </c>
      <c r="Q2614" s="9"/>
    </row>
    <row r="2615" spans="1:17" x14ac:dyDescent="0.25">
      <c r="A2615" s="17">
        <v>44834</v>
      </c>
      <c r="B2615" s="11" t="str">
        <f>B2614</f>
        <v>DH02184</v>
      </c>
      <c r="C2615" s="11" t="s">
        <v>2926</v>
      </c>
      <c r="D2615" s="7">
        <v>5</v>
      </c>
      <c r="E2615" s="12">
        <f t="shared" si="121"/>
        <v>450</v>
      </c>
      <c r="F2615" s="13">
        <f t="shared" si="122"/>
        <v>2250</v>
      </c>
      <c r="G2615" s="14">
        <f>Data_input!$F2615*IF(Data_input!$E2615&lt;3000,70%,60%)</f>
        <v>1575</v>
      </c>
      <c r="H2615" s="14">
        <f>Data_input!$F2615*10%</f>
        <v>225</v>
      </c>
      <c r="I2615" s="14">
        <f>Data_input!$F2615*10%</f>
        <v>225</v>
      </c>
      <c r="J2615" s="14">
        <f>SUM(Table1[[#This Row],[COGS]:[OPERATIONAL COST]])</f>
        <v>2025</v>
      </c>
      <c r="K2615" s="14">
        <f>Data_input!$F2615-Data_input!$G2615-Data_input!$H2615-Data_input!$I2615</f>
        <v>225</v>
      </c>
      <c r="L2615" s="8" t="s">
        <v>2945</v>
      </c>
      <c r="M2615" s="16" t="str">
        <f>TEXT(Table1[[#This Row],[DATE]],"mmm")</f>
        <v>Sep</v>
      </c>
      <c r="N2615" s="7">
        <f t="shared" si="123"/>
        <v>2022</v>
      </c>
      <c r="O2615" s="7">
        <f>IF(COUNTIF(B$4:$B2615,B2615)=1,1,0)</f>
        <v>0</v>
      </c>
      <c r="P2615" s="8" t="s">
        <v>2919</v>
      </c>
      <c r="Q2615" s="9"/>
    </row>
    <row r="2616" spans="1:17" x14ac:dyDescent="0.25">
      <c r="A2616" s="17">
        <v>44834</v>
      </c>
      <c r="B2616" s="11" t="str">
        <f>B2615</f>
        <v>DH02184</v>
      </c>
      <c r="C2616" s="11" t="s">
        <v>2927</v>
      </c>
      <c r="D2616" s="7">
        <v>7</v>
      </c>
      <c r="E2616" s="12">
        <f t="shared" si="121"/>
        <v>500</v>
      </c>
      <c r="F2616" s="13">
        <f t="shared" si="122"/>
        <v>3500</v>
      </c>
      <c r="G2616" s="14">
        <f>Data_input!$F2616*IF(Data_input!$E2616&lt;3000,70%,60%)</f>
        <v>2450</v>
      </c>
      <c r="H2616" s="14">
        <f>Data_input!$F2616*10%</f>
        <v>350</v>
      </c>
      <c r="I2616" s="14">
        <f>Data_input!$F2616*10%</f>
        <v>350</v>
      </c>
      <c r="J2616" s="14">
        <f>SUM(Table1[[#This Row],[COGS]:[OPERATIONAL COST]])</f>
        <v>3150</v>
      </c>
      <c r="K2616" s="14">
        <f>Data_input!$F2616-Data_input!$G2616-Data_input!$H2616-Data_input!$I2616</f>
        <v>350</v>
      </c>
      <c r="L2616" s="15" t="s">
        <v>2945</v>
      </c>
      <c r="M2616" s="16" t="str">
        <f>TEXT(Table1[[#This Row],[DATE]],"mmm")</f>
        <v>Sep</v>
      </c>
      <c r="N2616" s="7">
        <f t="shared" si="123"/>
        <v>2022</v>
      </c>
      <c r="O2616" s="7">
        <f>IF(COUNTIF(B$4:$B2616,B2616)=1,1,0)</f>
        <v>0</v>
      </c>
      <c r="P2616" s="8" t="s">
        <v>2919</v>
      </c>
      <c r="Q2616" s="9"/>
    </row>
    <row r="2617" spans="1:17" x14ac:dyDescent="0.25">
      <c r="A2617" s="17">
        <v>44835</v>
      </c>
      <c r="B2617" s="11" t="s">
        <v>2181</v>
      </c>
      <c r="C2617" s="11" t="s">
        <v>2928</v>
      </c>
      <c r="D2617" s="7">
        <v>8</v>
      </c>
      <c r="E2617" s="12">
        <f t="shared" si="121"/>
        <v>1000</v>
      </c>
      <c r="F2617" s="13">
        <f t="shared" si="122"/>
        <v>8000</v>
      </c>
      <c r="G2617" s="14">
        <f>Data_input!$F2617*IF(Data_input!$E2617&lt;3000,70%,60%)</f>
        <v>5600</v>
      </c>
      <c r="H2617" s="14">
        <f>Data_input!$F2617*10%</f>
        <v>800</v>
      </c>
      <c r="I2617" s="14">
        <f>Data_input!$F2617*10%</f>
        <v>800</v>
      </c>
      <c r="J2617" s="14">
        <f>SUM(Table1[[#This Row],[COGS]:[OPERATIONAL COST]])</f>
        <v>7200</v>
      </c>
      <c r="K2617" s="14">
        <f>Data_input!$F2617-Data_input!$G2617-Data_input!$H2617-Data_input!$I2617</f>
        <v>800</v>
      </c>
      <c r="L2617" s="8" t="s">
        <v>2944</v>
      </c>
      <c r="M2617" s="16" t="str">
        <f>TEXT(Table1[[#This Row],[DATE]],"mmm")</f>
        <v>Oct</v>
      </c>
      <c r="N2617" s="7">
        <f t="shared" si="123"/>
        <v>2022</v>
      </c>
      <c r="O2617" s="7">
        <f>IF(COUNTIF(B$4:$B2617,B2617)=1,1,0)</f>
        <v>1</v>
      </c>
      <c r="P2617" s="8" t="s">
        <v>2919</v>
      </c>
      <c r="Q2617" s="9"/>
    </row>
    <row r="2618" spans="1:17" x14ac:dyDescent="0.25">
      <c r="A2618" s="17">
        <v>44835</v>
      </c>
      <c r="B2618" s="11" t="s">
        <v>2182</v>
      </c>
      <c r="C2618" s="11" t="s">
        <v>2929</v>
      </c>
      <c r="D2618" s="7">
        <v>1</v>
      </c>
      <c r="E2618" s="12">
        <f t="shared" si="121"/>
        <v>3200</v>
      </c>
      <c r="F2618" s="13">
        <f t="shared" si="122"/>
        <v>3200</v>
      </c>
      <c r="G2618" s="14">
        <f>Data_input!$F2618*IF(Data_input!$E2618&lt;3000,70%,60%)</f>
        <v>1920</v>
      </c>
      <c r="H2618" s="14">
        <f>Data_input!$F2618*10%</f>
        <v>320</v>
      </c>
      <c r="I2618" s="14">
        <f>Data_input!$F2618*10%</f>
        <v>320</v>
      </c>
      <c r="J2618" s="14">
        <f>SUM(Table1[[#This Row],[COGS]:[OPERATIONAL COST]])</f>
        <v>2560</v>
      </c>
      <c r="K2618" s="14">
        <f>Data_input!$F2618-Data_input!$G2618-Data_input!$H2618-Data_input!$I2618</f>
        <v>640</v>
      </c>
      <c r="L2618" s="15" t="s">
        <v>2948</v>
      </c>
      <c r="M2618" s="16" t="str">
        <f>TEXT(Table1[[#This Row],[DATE]],"mmm")</f>
        <v>Oct</v>
      </c>
      <c r="N2618" s="7">
        <f t="shared" si="123"/>
        <v>2022</v>
      </c>
      <c r="O2618" s="7">
        <f>IF(COUNTIF(B$4:$B2618,B2618)=1,1,0)</f>
        <v>1</v>
      </c>
      <c r="P2618" s="8" t="s">
        <v>2919</v>
      </c>
      <c r="Q2618" s="9"/>
    </row>
    <row r="2619" spans="1:17" x14ac:dyDescent="0.25">
      <c r="A2619" s="17">
        <v>44835</v>
      </c>
      <c r="B2619" s="11" t="s">
        <v>2183</v>
      </c>
      <c r="C2619" s="11" t="s">
        <v>2930</v>
      </c>
      <c r="D2619" s="7">
        <v>1</v>
      </c>
      <c r="E2619" s="12">
        <f t="shared" si="121"/>
        <v>4000</v>
      </c>
      <c r="F2619" s="13">
        <f t="shared" si="122"/>
        <v>4000</v>
      </c>
      <c r="G2619" s="14">
        <f>Data_input!$F2619*IF(Data_input!$E2619&lt;3000,70%,60%)</f>
        <v>2400</v>
      </c>
      <c r="H2619" s="14">
        <f>Data_input!$F2619*10%</f>
        <v>400</v>
      </c>
      <c r="I2619" s="14">
        <f>Data_input!$F2619*10%</f>
        <v>400</v>
      </c>
      <c r="J2619" s="14">
        <f>SUM(Table1[[#This Row],[COGS]:[OPERATIONAL COST]])</f>
        <v>3200</v>
      </c>
      <c r="K2619" s="14">
        <f>Data_input!$F2619-Data_input!$G2619-Data_input!$H2619-Data_input!$I2619</f>
        <v>800</v>
      </c>
      <c r="L2619" s="8" t="s">
        <v>2944</v>
      </c>
      <c r="M2619" s="16" t="str">
        <f>TEXT(Table1[[#This Row],[DATE]],"mmm")</f>
        <v>Oct</v>
      </c>
      <c r="N2619" s="7">
        <f t="shared" si="123"/>
        <v>2022</v>
      </c>
      <c r="O2619" s="7">
        <f>IF(COUNTIF(B$4:$B2619,B2619)=1,1,0)</f>
        <v>1</v>
      </c>
      <c r="P2619" s="8" t="s">
        <v>2918</v>
      </c>
      <c r="Q2619" s="9"/>
    </row>
    <row r="2620" spans="1:17" x14ac:dyDescent="0.25">
      <c r="A2620" s="17">
        <v>44835</v>
      </c>
      <c r="B2620" s="11" t="s">
        <v>2184</v>
      </c>
      <c r="C2620" s="11" t="s">
        <v>2930</v>
      </c>
      <c r="D2620" s="7">
        <v>1</v>
      </c>
      <c r="E2620" s="12">
        <f t="shared" si="121"/>
        <v>4000</v>
      </c>
      <c r="F2620" s="13">
        <f t="shared" si="122"/>
        <v>4000</v>
      </c>
      <c r="G2620" s="14">
        <f>Data_input!$F2620*IF(Data_input!$E2620&lt;3000,70%,60%)</f>
        <v>2400</v>
      </c>
      <c r="H2620" s="14">
        <f>Data_input!$F2620*10%</f>
        <v>400</v>
      </c>
      <c r="I2620" s="14">
        <f>Data_input!$F2620*10%</f>
        <v>400</v>
      </c>
      <c r="J2620" s="14">
        <f>SUM(Table1[[#This Row],[COGS]:[OPERATIONAL COST]])</f>
        <v>3200</v>
      </c>
      <c r="K2620" s="14">
        <f>Data_input!$F2620-Data_input!$G2620-Data_input!$H2620-Data_input!$I2620</f>
        <v>800</v>
      </c>
      <c r="L2620" s="15" t="s">
        <v>2946</v>
      </c>
      <c r="M2620" s="16" t="str">
        <f>TEXT(Table1[[#This Row],[DATE]],"mmm")</f>
        <v>Oct</v>
      </c>
      <c r="N2620" s="7">
        <f t="shared" si="123"/>
        <v>2022</v>
      </c>
      <c r="O2620" s="7">
        <f>IF(COUNTIF(B$4:$B2620,B2620)=1,1,0)</f>
        <v>1</v>
      </c>
      <c r="P2620" s="8" t="s">
        <v>2919</v>
      </c>
      <c r="Q2620" s="9"/>
    </row>
    <row r="2621" spans="1:17" x14ac:dyDescent="0.25">
      <c r="A2621" s="17">
        <v>44835</v>
      </c>
      <c r="B2621" s="11" t="s">
        <v>2185</v>
      </c>
      <c r="C2621" s="11" t="s">
        <v>2930</v>
      </c>
      <c r="D2621" s="7">
        <v>1</v>
      </c>
      <c r="E2621" s="12">
        <f t="shared" si="121"/>
        <v>4000</v>
      </c>
      <c r="F2621" s="13">
        <f t="shared" si="122"/>
        <v>4000</v>
      </c>
      <c r="G2621" s="14">
        <f>Data_input!$F2621*IF(Data_input!$E2621&lt;3000,70%,60%)</f>
        <v>2400</v>
      </c>
      <c r="H2621" s="14">
        <f>Data_input!$F2621*10%</f>
        <v>400</v>
      </c>
      <c r="I2621" s="14">
        <f>Data_input!$F2621*10%</f>
        <v>400</v>
      </c>
      <c r="J2621" s="14">
        <f>SUM(Table1[[#This Row],[COGS]:[OPERATIONAL COST]])</f>
        <v>3200</v>
      </c>
      <c r="K2621" s="14">
        <f>Data_input!$F2621-Data_input!$G2621-Data_input!$H2621-Data_input!$I2621</f>
        <v>800</v>
      </c>
      <c r="L2621" s="8" t="s">
        <v>2947</v>
      </c>
      <c r="M2621" s="16" t="str">
        <f>TEXT(Table1[[#This Row],[DATE]],"mmm")</f>
        <v>Oct</v>
      </c>
      <c r="N2621" s="7">
        <f t="shared" si="123"/>
        <v>2022</v>
      </c>
      <c r="O2621" s="7">
        <f>IF(COUNTIF(B$4:$B2621,B2621)=1,1,0)</f>
        <v>1</v>
      </c>
      <c r="P2621" s="8" t="s">
        <v>2918</v>
      </c>
      <c r="Q2621" s="9"/>
    </row>
    <row r="2622" spans="1:17" x14ac:dyDescent="0.25">
      <c r="A2622" s="17">
        <v>44835</v>
      </c>
      <c r="B2622" s="11" t="s">
        <v>2186</v>
      </c>
      <c r="C2622" s="11" t="s">
        <v>2924</v>
      </c>
      <c r="D2622" s="7">
        <v>1</v>
      </c>
      <c r="E2622" s="12">
        <f t="shared" si="121"/>
        <v>3500</v>
      </c>
      <c r="F2622" s="13">
        <f t="shared" si="122"/>
        <v>3500</v>
      </c>
      <c r="G2622" s="14">
        <f>Data_input!$F2622*IF(Data_input!$E2622&lt;3000,70%,60%)</f>
        <v>2100</v>
      </c>
      <c r="H2622" s="14">
        <f>Data_input!$F2622*10%</f>
        <v>350</v>
      </c>
      <c r="I2622" s="14">
        <f>Data_input!$F2622*10%</f>
        <v>350</v>
      </c>
      <c r="J2622" s="14">
        <f>SUM(Table1[[#This Row],[COGS]:[OPERATIONAL COST]])</f>
        <v>2800</v>
      </c>
      <c r="K2622" s="14">
        <f>Data_input!$F2622-Data_input!$G2622-Data_input!$H2622-Data_input!$I2622</f>
        <v>700</v>
      </c>
      <c r="L2622" s="15" t="s">
        <v>2945</v>
      </c>
      <c r="M2622" s="16" t="str">
        <f>TEXT(Table1[[#This Row],[DATE]],"mmm")</f>
        <v>Oct</v>
      </c>
      <c r="N2622" s="7">
        <f t="shared" si="123"/>
        <v>2022</v>
      </c>
      <c r="O2622" s="7">
        <f>IF(COUNTIF(B$4:$B2622,B2622)=1,1,0)</f>
        <v>1</v>
      </c>
      <c r="P2622" s="8" t="s">
        <v>2919</v>
      </c>
      <c r="Q2622" s="9"/>
    </row>
    <row r="2623" spans="1:17" x14ac:dyDescent="0.25">
      <c r="A2623" s="17">
        <v>44835</v>
      </c>
      <c r="B2623" s="11" t="s">
        <v>2187</v>
      </c>
      <c r="C2623" s="11" t="s">
        <v>2925</v>
      </c>
      <c r="D2623" s="7">
        <v>4</v>
      </c>
      <c r="E2623" s="12">
        <f t="shared" si="121"/>
        <v>1200</v>
      </c>
      <c r="F2623" s="13">
        <f t="shared" si="122"/>
        <v>4800</v>
      </c>
      <c r="G2623" s="14">
        <f>Data_input!$F2623*IF(Data_input!$E2623&lt;3000,70%,60%)</f>
        <v>3360</v>
      </c>
      <c r="H2623" s="14">
        <f>Data_input!$F2623*10%</f>
        <v>480</v>
      </c>
      <c r="I2623" s="14">
        <f>Data_input!$F2623*10%</f>
        <v>480</v>
      </c>
      <c r="J2623" s="14">
        <f>SUM(Table1[[#This Row],[COGS]:[OPERATIONAL COST]])</f>
        <v>4320</v>
      </c>
      <c r="K2623" s="14">
        <f>Data_input!$F2623-Data_input!$G2623-Data_input!$H2623-Data_input!$I2623</f>
        <v>480</v>
      </c>
      <c r="L2623" s="8" t="s">
        <v>2943</v>
      </c>
      <c r="M2623" s="16" t="str">
        <f>TEXT(Table1[[#This Row],[DATE]],"mmm")</f>
        <v>Oct</v>
      </c>
      <c r="N2623" s="7">
        <f t="shared" si="123"/>
        <v>2022</v>
      </c>
      <c r="O2623" s="7">
        <f>IF(COUNTIF(B$4:$B2623,B2623)=1,1,0)</f>
        <v>1</v>
      </c>
      <c r="P2623" s="8" t="s">
        <v>2919</v>
      </c>
      <c r="Q2623" s="9"/>
    </row>
    <row r="2624" spans="1:17" x14ac:dyDescent="0.25">
      <c r="A2624" s="17">
        <v>44835</v>
      </c>
      <c r="B2624" s="11" t="s">
        <v>2188</v>
      </c>
      <c r="C2624" s="11" t="s">
        <v>2926</v>
      </c>
      <c r="D2624" s="7">
        <v>1</v>
      </c>
      <c r="E2624" s="12">
        <f t="shared" si="121"/>
        <v>450</v>
      </c>
      <c r="F2624" s="13">
        <f t="shared" si="122"/>
        <v>450</v>
      </c>
      <c r="G2624" s="14">
        <f>Data_input!$F2624*IF(Data_input!$E2624&lt;3000,70%,60%)</f>
        <v>315</v>
      </c>
      <c r="H2624" s="14">
        <f>Data_input!$F2624*10%</f>
        <v>45</v>
      </c>
      <c r="I2624" s="14">
        <f>Data_input!$F2624*10%</f>
        <v>45</v>
      </c>
      <c r="J2624" s="14">
        <f>SUM(Table1[[#This Row],[COGS]:[OPERATIONAL COST]])</f>
        <v>405</v>
      </c>
      <c r="K2624" s="14">
        <f>Data_input!$F2624-Data_input!$G2624-Data_input!$H2624-Data_input!$I2624</f>
        <v>45</v>
      </c>
      <c r="L2624" s="15" t="s">
        <v>2948</v>
      </c>
      <c r="M2624" s="16" t="str">
        <f>TEXT(Table1[[#This Row],[DATE]],"mmm")</f>
        <v>Oct</v>
      </c>
      <c r="N2624" s="7">
        <f t="shared" si="123"/>
        <v>2022</v>
      </c>
      <c r="O2624" s="7">
        <f>IF(COUNTIF(B$4:$B2624,B2624)=1,1,0)</f>
        <v>1</v>
      </c>
      <c r="P2624" s="8" t="s">
        <v>2919</v>
      </c>
      <c r="Q2624" s="9"/>
    </row>
    <row r="2625" spans="1:17" x14ac:dyDescent="0.25">
      <c r="A2625" s="17">
        <v>44836</v>
      </c>
      <c r="B2625" s="11" t="s">
        <v>2189</v>
      </c>
      <c r="C2625" s="11" t="s">
        <v>2927</v>
      </c>
      <c r="D2625" s="7">
        <v>1</v>
      </c>
      <c r="E2625" s="12">
        <f t="shared" si="121"/>
        <v>500</v>
      </c>
      <c r="F2625" s="13">
        <f t="shared" si="122"/>
        <v>500</v>
      </c>
      <c r="G2625" s="14">
        <f>Data_input!$F2625*IF(Data_input!$E2625&lt;3000,70%,60%)</f>
        <v>350</v>
      </c>
      <c r="H2625" s="14">
        <f>Data_input!$F2625*10%</f>
        <v>50</v>
      </c>
      <c r="I2625" s="14">
        <f>Data_input!$F2625*10%</f>
        <v>50</v>
      </c>
      <c r="J2625" s="14">
        <f>SUM(Table1[[#This Row],[COGS]:[OPERATIONAL COST]])</f>
        <v>450</v>
      </c>
      <c r="K2625" s="14">
        <f>Data_input!$F2625-Data_input!$G2625-Data_input!$H2625-Data_input!$I2625</f>
        <v>50</v>
      </c>
      <c r="L2625" s="8" t="s">
        <v>2944</v>
      </c>
      <c r="M2625" s="16" t="str">
        <f>TEXT(Table1[[#This Row],[DATE]],"mmm")</f>
        <v>Oct</v>
      </c>
      <c r="N2625" s="7">
        <f t="shared" si="123"/>
        <v>2022</v>
      </c>
      <c r="O2625" s="7">
        <f>IF(COUNTIF(B$4:$B2625,B2625)=1,1,0)</f>
        <v>1</v>
      </c>
      <c r="P2625" s="8" t="s">
        <v>2918</v>
      </c>
      <c r="Q2625" s="9"/>
    </row>
    <row r="2626" spans="1:17" x14ac:dyDescent="0.25">
      <c r="A2626" s="17">
        <v>44836</v>
      </c>
      <c r="B2626" s="11" t="s">
        <v>2190</v>
      </c>
      <c r="C2626" s="11" t="s">
        <v>2928</v>
      </c>
      <c r="D2626" s="7">
        <v>1</v>
      </c>
      <c r="E2626" s="12">
        <f t="shared" si="121"/>
        <v>1000</v>
      </c>
      <c r="F2626" s="13">
        <f t="shared" si="122"/>
        <v>1000</v>
      </c>
      <c r="G2626" s="14">
        <f>Data_input!$F2626*IF(Data_input!$E2626&lt;3000,70%,60%)</f>
        <v>700</v>
      </c>
      <c r="H2626" s="14">
        <f>Data_input!$F2626*10%</f>
        <v>100</v>
      </c>
      <c r="I2626" s="14">
        <f>Data_input!$F2626*10%</f>
        <v>100</v>
      </c>
      <c r="J2626" s="14">
        <f>SUM(Table1[[#This Row],[COGS]:[OPERATIONAL COST]])</f>
        <v>900</v>
      </c>
      <c r="K2626" s="14">
        <f>Data_input!$F2626-Data_input!$G2626-Data_input!$H2626-Data_input!$I2626</f>
        <v>100</v>
      </c>
      <c r="L2626" s="15" t="s">
        <v>2945</v>
      </c>
      <c r="M2626" s="16" t="str">
        <f>TEXT(Table1[[#This Row],[DATE]],"mmm")</f>
        <v>Oct</v>
      </c>
      <c r="N2626" s="7">
        <f t="shared" si="123"/>
        <v>2022</v>
      </c>
      <c r="O2626" s="7">
        <f>IF(COUNTIF(B$4:$B2626,B2626)=1,1,0)</f>
        <v>1</v>
      </c>
      <c r="P2626" s="8" t="s">
        <v>2919</v>
      </c>
      <c r="Q2626" s="9"/>
    </row>
    <row r="2627" spans="1:17" x14ac:dyDescent="0.25">
      <c r="A2627" s="17">
        <v>44836</v>
      </c>
      <c r="B2627" s="11" t="s">
        <v>2191</v>
      </c>
      <c r="C2627" s="11" t="s">
        <v>2928</v>
      </c>
      <c r="D2627" s="7">
        <v>2</v>
      </c>
      <c r="E2627" s="12">
        <f t="shared" si="121"/>
        <v>1000</v>
      </c>
      <c r="F2627" s="13">
        <f t="shared" si="122"/>
        <v>2000</v>
      </c>
      <c r="G2627" s="14">
        <f>Data_input!$F2627*IF(Data_input!$E2627&lt;3000,70%,60%)</f>
        <v>1400</v>
      </c>
      <c r="H2627" s="14">
        <f>Data_input!$F2627*10%</f>
        <v>200</v>
      </c>
      <c r="I2627" s="14">
        <f>Data_input!$F2627*10%</f>
        <v>200</v>
      </c>
      <c r="J2627" s="14">
        <f>SUM(Table1[[#This Row],[COGS]:[OPERATIONAL COST]])</f>
        <v>1800</v>
      </c>
      <c r="K2627" s="14">
        <f>Data_input!$F2627-Data_input!$G2627-Data_input!$H2627-Data_input!$I2627</f>
        <v>200</v>
      </c>
      <c r="L2627" s="8" t="s">
        <v>2943</v>
      </c>
      <c r="M2627" s="16" t="str">
        <f>TEXT(Table1[[#This Row],[DATE]],"mmm")</f>
        <v>Oct</v>
      </c>
      <c r="N2627" s="7">
        <f t="shared" si="123"/>
        <v>2022</v>
      </c>
      <c r="O2627" s="7">
        <f>IF(COUNTIF(B$4:$B2627,B2627)=1,1,0)</f>
        <v>1</v>
      </c>
      <c r="P2627" s="8" t="s">
        <v>2919</v>
      </c>
      <c r="Q2627" s="9"/>
    </row>
    <row r="2628" spans="1:17" x14ac:dyDescent="0.25">
      <c r="A2628" s="17">
        <v>44836</v>
      </c>
      <c r="B2628" s="11" t="s">
        <v>2192</v>
      </c>
      <c r="C2628" s="11" t="s">
        <v>2930</v>
      </c>
      <c r="D2628" s="7">
        <v>1</v>
      </c>
      <c r="E2628" s="12">
        <f t="shared" ref="E2628:E2691" si="125">VLOOKUP(C2628,$R$4:$S$12,2,FALSE)</f>
        <v>4000</v>
      </c>
      <c r="F2628" s="13">
        <f t="shared" ref="F2628:F2691" si="126">D2628*E2628</f>
        <v>4000</v>
      </c>
      <c r="G2628" s="14">
        <f>Data_input!$F2628*IF(Data_input!$E2628&lt;3000,70%,60%)</f>
        <v>2400</v>
      </c>
      <c r="H2628" s="14">
        <f>Data_input!$F2628*10%</f>
        <v>400</v>
      </c>
      <c r="I2628" s="14">
        <f>Data_input!$F2628*10%</f>
        <v>400</v>
      </c>
      <c r="J2628" s="14">
        <f>SUM(Table1[[#This Row],[COGS]:[OPERATIONAL COST]])</f>
        <v>3200</v>
      </c>
      <c r="K2628" s="14">
        <f>Data_input!$F2628-Data_input!$G2628-Data_input!$H2628-Data_input!$I2628</f>
        <v>800</v>
      </c>
      <c r="L2628" s="15" t="s">
        <v>2948</v>
      </c>
      <c r="M2628" s="16" t="str">
        <f>TEXT(Table1[[#This Row],[DATE]],"mmm")</f>
        <v>Oct</v>
      </c>
      <c r="N2628" s="7">
        <f t="shared" ref="N2628:N2691" si="127">YEAR(A2628)</f>
        <v>2022</v>
      </c>
      <c r="O2628" s="7">
        <f>IF(COUNTIF(B$4:$B2628,B2628)=1,1,0)</f>
        <v>1</v>
      </c>
      <c r="P2628" s="8" t="s">
        <v>2919</v>
      </c>
      <c r="Q2628" s="9"/>
    </row>
    <row r="2629" spans="1:17" x14ac:dyDescent="0.25">
      <c r="A2629" s="17">
        <v>44836</v>
      </c>
      <c r="B2629" s="11" t="s">
        <v>2193</v>
      </c>
      <c r="C2629" s="11" t="s">
        <v>2920</v>
      </c>
      <c r="D2629" s="7">
        <v>3</v>
      </c>
      <c r="E2629" s="12">
        <f t="shared" si="125"/>
        <v>1000</v>
      </c>
      <c r="F2629" s="13">
        <f t="shared" si="126"/>
        <v>3000</v>
      </c>
      <c r="G2629" s="14">
        <f>Data_input!$F2629*IF(Data_input!$E2629&lt;3000,70%,60%)</f>
        <v>2100</v>
      </c>
      <c r="H2629" s="14">
        <f>Data_input!$F2629*10%</f>
        <v>300</v>
      </c>
      <c r="I2629" s="14">
        <f>Data_input!$F2629*10%</f>
        <v>300</v>
      </c>
      <c r="J2629" s="14">
        <f>SUM(Table1[[#This Row],[COGS]:[OPERATIONAL COST]])</f>
        <v>2700</v>
      </c>
      <c r="K2629" s="14">
        <f>Data_input!$F2629-Data_input!$G2629-Data_input!$H2629-Data_input!$I2629</f>
        <v>300</v>
      </c>
      <c r="L2629" s="8" t="s">
        <v>2944</v>
      </c>
      <c r="M2629" s="16" t="str">
        <f>TEXT(Table1[[#This Row],[DATE]],"mmm")</f>
        <v>Oct</v>
      </c>
      <c r="N2629" s="7">
        <f t="shared" si="127"/>
        <v>2022</v>
      </c>
      <c r="O2629" s="7">
        <f>IF(COUNTIF(B$4:$B2629,B2629)=1,1,0)</f>
        <v>1</v>
      </c>
      <c r="P2629" s="8" t="s">
        <v>2919</v>
      </c>
      <c r="Q2629" s="9"/>
    </row>
    <row r="2630" spans="1:17" x14ac:dyDescent="0.25">
      <c r="A2630" s="17">
        <v>44836</v>
      </c>
      <c r="B2630" s="11" t="s">
        <v>2194</v>
      </c>
      <c r="C2630" s="11" t="s">
        <v>2923</v>
      </c>
      <c r="D2630" s="7">
        <v>8</v>
      </c>
      <c r="E2630" s="12">
        <f t="shared" si="125"/>
        <v>2500</v>
      </c>
      <c r="F2630" s="13">
        <f t="shared" si="126"/>
        <v>20000</v>
      </c>
      <c r="G2630" s="14">
        <f>Data_input!$F2630*IF(Data_input!$E2630&lt;3000,70%,60%)</f>
        <v>14000</v>
      </c>
      <c r="H2630" s="14">
        <f>Data_input!$F2630*10%</f>
        <v>2000</v>
      </c>
      <c r="I2630" s="14">
        <f>Data_input!$F2630*10%</f>
        <v>2000</v>
      </c>
      <c r="J2630" s="14">
        <f>SUM(Table1[[#This Row],[COGS]:[OPERATIONAL COST]])</f>
        <v>18000</v>
      </c>
      <c r="K2630" s="14">
        <f>Data_input!$F2630-Data_input!$G2630-Data_input!$H2630-Data_input!$I2630</f>
        <v>2000</v>
      </c>
      <c r="L2630" s="15" t="s">
        <v>2945</v>
      </c>
      <c r="M2630" s="16" t="str">
        <f>TEXT(Table1[[#This Row],[DATE]],"mmm")</f>
        <v>Oct</v>
      </c>
      <c r="N2630" s="7">
        <f t="shared" si="127"/>
        <v>2022</v>
      </c>
      <c r="O2630" s="7">
        <f>IF(COUNTIF(B$4:$B2630,B2630)=1,1,0)</f>
        <v>1</v>
      </c>
      <c r="P2630" s="8" t="s">
        <v>2919</v>
      </c>
      <c r="Q2630" s="9"/>
    </row>
    <row r="2631" spans="1:17" x14ac:dyDescent="0.25">
      <c r="A2631" s="17">
        <v>44836</v>
      </c>
      <c r="B2631" s="11" t="s">
        <v>2195</v>
      </c>
      <c r="C2631" s="11" t="s">
        <v>2920</v>
      </c>
      <c r="D2631" s="7">
        <v>9</v>
      </c>
      <c r="E2631" s="12">
        <f t="shared" si="125"/>
        <v>1000</v>
      </c>
      <c r="F2631" s="13">
        <f t="shared" si="126"/>
        <v>9000</v>
      </c>
      <c r="G2631" s="14">
        <f>Data_input!$F2631*IF(Data_input!$E2631&lt;3000,70%,60%)</f>
        <v>6300</v>
      </c>
      <c r="H2631" s="14">
        <f>Data_input!$F2631*10%</f>
        <v>900</v>
      </c>
      <c r="I2631" s="14">
        <f>Data_input!$F2631*10%</f>
        <v>900</v>
      </c>
      <c r="J2631" s="14">
        <f>SUM(Table1[[#This Row],[COGS]:[OPERATIONAL COST]])</f>
        <v>8100</v>
      </c>
      <c r="K2631" s="14">
        <f>Data_input!$F2631-Data_input!$G2631-Data_input!$H2631-Data_input!$I2631</f>
        <v>900</v>
      </c>
      <c r="L2631" s="8" t="s">
        <v>2943</v>
      </c>
      <c r="M2631" s="16" t="str">
        <f>TEXT(Table1[[#This Row],[DATE]],"mmm")</f>
        <v>Oct</v>
      </c>
      <c r="N2631" s="7">
        <f t="shared" si="127"/>
        <v>2022</v>
      </c>
      <c r="O2631" s="7">
        <f>IF(COUNTIF(B$4:$B2631,B2631)=1,1,0)</f>
        <v>1</v>
      </c>
      <c r="P2631" s="8" t="s">
        <v>2919</v>
      </c>
      <c r="Q2631" s="9"/>
    </row>
    <row r="2632" spans="1:17" x14ac:dyDescent="0.25">
      <c r="A2632" s="17">
        <v>44836</v>
      </c>
      <c r="B2632" s="11" t="s">
        <v>2196</v>
      </c>
      <c r="C2632" s="11" t="s">
        <v>2923</v>
      </c>
      <c r="D2632" s="7">
        <v>1</v>
      </c>
      <c r="E2632" s="12">
        <f t="shared" si="125"/>
        <v>2500</v>
      </c>
      <c r="F2632" s="13">
        <f t="shared" si="126"/>
        <v>2500</v>
      </c>
      <c r="G2632" s="14">
        <f>Data_input!$F2632*IF(Data_input!$E2632&lt;3000,70%,60%)</f>
        <v>1750</v>
      </c>
      <c r="H2632" s="14">
        <f>Data_input!$F2632*10%</f>
        <v>250</v>
      </c>
      <c r="I2632" s="14">
        <f>Data_input!$F2632*10%</f>
        <v>250</v>
      </c>
      <c r="J2632" s="14">
        <f>SUM(Table1[[#This Row],[COGS]:[OPERATIONAL COST]])</f>
        <v>2250</v>
      </c>
      <c r="K2632" s="14">
        <f>Data_input!$F2632-Data_input!$G2632-Data_input!$H2632-Data_input!$I2632</f>
        <v>250</v>
      </c>
      <c r="L2632" s="15" t="s">
        <v>2944</v>
      </c>
      <c r="M2632" s="16" t="str">
        <f>TEXT(Table1[[#This Row],[DATE]],"mmm")</f>
        <v>Oct</v>
      </c>
      <c r="N2632" s="7">
        <f t="shared" si="127"/>
        <v>2022</v>
      </c>
      <c r="O2632" s="7">
        <f>IF(COUNTIF(B$4:$B2632,B2632)=1,1,0)</f>
        <v>1</v>
      </c>
      <c r="P2632" s="8" t="s">
        <v>2919</v>
      </c>
      <c r="Q2632" s="9"/>
    </row>
    <row r="2633" spans="1:17" x14ac:dyDescent="0.25">
      <c r="A2633" s="17">
        <v>44836</v>
      </c>
      <c r="B2633" s="11" t="str">
        <f>B2632</f>
        <v>DH02200</v>
      </c>
      <c r="C2633" s="11" t="s">
        <v>2930</v>
      </c>
      <c r="D2633" s="7">
        <v>1</v>
      </c>
      <c r="E2633" s="12">
        <f t="shared" si="125"/>
        <v>4000</v>
      </c>
      <c r="F2633" s="13">
        <f t="shared" si="126"/>
        <v>4000</v>
      </c>
      <c r="G2633" s="14">
        <f>Data_input!$F2633*IF(Data_input!$E2633&lt;3000,70%,60%)</f>
        <v>2400</v>
      </c>
      <c r="H2633" s="14">
        <f>Data_input!$F2633*10%</f>
        <v>400</v>
      </c>
      <c r="I2633" s="14">
        <f>Data_input!$F2633*10%</f>
        <v>400</v>
      </c>
      <c r="J2633" s="14">
        <f>SUM(Table1[[#This Row],[COGS]:[OPERATIONAL COST]])</f>
        <v>3200</v>
      </c>
      <c r="K2633" s="14">
        <f>Data_input!$F2633-Data_input!$G2633-Data_input!$H2633-Data_input!$I2633</f>
        <v>800</v>
      </c>
      <c r="L2633" s="8" t="s">
        <v>2944</v>
      </c>
      <c r="M2633" s="16" t="str">
        <f>TEXT(Table1[[#This Row],[DATE]],"mmm")</f>
        <v>Oct</v>
      </c>
      <c r="N2633" s="7">
        <f t="shared" si="127"/>
        <v>2022</v>
      </c>
      <c r="O2633" s="7">
        <f>IF(COUNTIF(B$4:$B2633,B2633)=1,1,0)</f>
        <v>0</v>
      </c>
      <c r="P2633" s="8" t="s">
        <v>2919</v>
      </c>
      <c r="Q2633" s="9"/>
    </row>
    <row r="2634" spans="1:17" x14ac:dyDescent="0.25">
      <c r="A2634" s="17">
        <v>44836</v>
      </c>
      <c r="B2634" s="11" t="str">
        <f>B2633</f>
        <v>DH02200</v>
      </c>
      <c r="C2634" s="11" t="s">
        <v>2924</v>
      </c>
      <c r="D2634" s="7">
        <v>1</v>
      </c>
      <c r="E2634" s="12">
        <f t="shared" si="125"/>
        <v>3500</v>
      </c>
      <c r="F2634" s="13">
        <f t="shared" si="126"/>
        <v>3500</v>
      </c>
      <c r="G2634" s="14">
        <f>Data_input!$F2634*IF(Data_input!$E2634&lt;3000,70%,60%)</f>
        <v>2100</v>
      </c>
      <c r="H2634" s="14">
        <f>Data_input!$F2634*10%</f>
        <v>350</v>
      </c>
      <c r="I2634" s="14">
        <f>Data_input!$F2634*10%</f>
        <v>350</v>
      </c>
      <c r="J2634" s="14">
        <f>SUM(Table1[[#This Row],[COGS]:[OPERATIONAL COST]])</f>
        <v>2800</v>
      </c>
      <c r="K2634" s="14">
        <f>Data_input!$F2634-Data_input!$G2634-Data_input!$H2634-Data_input!$I2634</f>
        <v>700</v>
      </c>
      <c r="L2634" s="15" t="s">
        <v>2944</v>
      </c>
      <c r="M2634" s="16" t="str">
        <f>TEXT(Table1[[#This Row],[DATE]],"mmm")</f>
        <v>Oct</v>
      </c>
      <c r="N2634" s="7">
        <f t="shared" si="127"/>
        <v>2022</v>
      </c>
      <c r="O2634" s="7">
        <f>IF(COUNTIF(B$4:$B2634,B2634)=1,1,0)</f>
        <v>0</v>
      </c>
      <c r="P2634" s="8" t="s">
        <v>2919</v>
      </c>
      <c r="Q2634" s="9"/>
    </row>
    <row r="2635" spans="1:17" x14ac:dyDescent="0.25">
      <c r="A2635" s="17">
        <v>44837</v>
      </c>
      <c r="B2635" s="11" t="s">
        <v>2197</v>
      </c>
      <c r="C2635" s="11" t="s">
        <v>2925</v>
      </c>
      <c r="D2635" s="7">
        <v>15</v>
      </c>
      <c r="E2635" s="12">
        <f t="shared" si="125"/>
        <v>1200</v>
      </c>
      <c r="F2635" s="13">
        <f t="shared" si="126"/>
        <v>18000</v>
      </c>
      <c r="G2635" s="14">
        <f>Data_input!$F2635*IF(Data_input!$E2635&lt;3000,70%,60%)</f>
        <v>12600</v>
      </c>
      <c r="H2635" s="14">
        <f>Data_input!$F2635*10%</f>
        <v>1800</v>
      </c>
      <c r="I2635" s="14">
        <f>Data_input!$F2635*10%</f>
        <v>1800</v>
      </c>
      <c r="J2635" s="14">
        <f>SUM(Table1[[#This Row],[COGS]:[OPERATIONAL COST]])</f>
        <v>16200</v>
      </c>
      <c r="K2635" s="14">
        <f>Data_input!$F2635-Data_input!$G2635-Data_input!$H2635-Data_input!$I2635</f>
        <v>1800</v>
      </c>
      <c r="L2635" s="8" t="s">
        <v>2947</v>
      </c>
      <c r="M2635" s="16" t="str">
        <f>TEXT(Table1[[#This Row],[DATE]],"mmm")</f>
        <v>Oct</v>
      </c>
      <c r="N2635" s="7">
        <f t="shared" si="127"/>
        <v>2022</v>
      </c>
      <c r="O2635" s="7">
        <f>IF(COUNTIF(B$4:$B2635,B2635)=1,1,0)</f>
        <v>1</v>
      </c>
      <c r="P2635" s="8" t="s">
        <v>2919</v>
      </c>
      <c r="Q2635" s="9"/>
    </row>
    <row r="2636" spans="1:17" x14ac:dyDescent="0.25">
      <c r="A2636" s="17">
        <v>44837</v>
      </c>
      <c r="B2636" s="11" t="s">
        <v>2198</v>
      </c>
      <c r="C2636" s="11" t="s">
        <v>2926</v>
      </c>
      <c r="D2636" s="7">
        <v>10</v>
      </c>
      <c r="E2636" s="12">
        <f t="shared" si="125"/>
        <v>450</v>
      </c>
      <c r="F2636" s="13">
        <f t="shared" si="126"/>
        <v>4500</v>
      </c>
      <c r="G2636" s="14">
        <f>Data_input!$F2636*IF(Data_input!$E2636&lt;3000,70%,60%)</f>
        <v>3150</v>
      </c>
      <c r="H2636" s="14">
        <f>Data_input!$F2636*10%</f>
        <v>450</v>
      </c>
      <c r="I2636" s="14">
        <f>Data_input!$F2636*10%</f>
        <v>450</v>
      </c>
      <c r="J2636" s="14">
        <f>SUM(Table1[[#This Row],[COGS]:[OPERATIONAL COST]])</f>
        <v>4050</v>
      </c>
      <c r="K2636" s="14">
        <f>Data_input!$F2636-Data_input!$G2636-Data_input!$H2636-Data_input!$I2636</f>
        <v>450</v>
      </c>
      <c r="L2636" s="15" t="s">
        <v>2945</v>
      </c>
      <c r="M2636" s="16" t="str">
        <f>TEXT(Table1[[#This Row],[DATE]],"mmm")</f>
        <v>Oct</v>
      </c>
      <c r="N2636" s="7">
        <f t="shared" si="127"/>
        <v>2022</v>
      </c>
      <c r="O2636" s="7">
        <f>IF(COUNTIF(B$4:$B2636,B2636)=1,1,0)</f>
        <v>1</v>
      </c>
      <c r="P2636" s="8" t="s">
        <v>2919</v>
      </c>
      <c r="Q2636" s="9"/>
    </row>
    <row r="2637" spans="1:17" x14ac:dyDescent="0.25">
      <c r="A2637" s="17">
        <v>44837</v>
      </c>
      <c r="B2637" s="11" t="s">
        <v>2199</v>
      </c>
      <c r="C2637" s="11" t="s">
        <v>2920</v>
      </c>
      <c r="D2637" s="7">
        <v>7</v>
      </c>
      <c r="E2637" s="12">
        <f t="shared" si="125"/>
        <v>1000</v>
      </c>
      <c r="F2637" s="13">
        <f t="shared" si="126"/>
        <v>7000</v>
      </c>
      <c r="G2637" s="14">
        <f>Data_input!$F2637*IF(Data_input!$E2637&lt;3000,70%,60%)</f>
        <v>4900</v>
      </c>
      <c r="H2637" s="14">
        <f>Data_input!$F2637*10%</f>
        <v>700</v>
      </c>
      <c r="I2637" s="14">
        <f>Data_input!$F2637*10%</f>
        <v>700</v>
      </c>
      <c r="J2637" s="14">
        <f>SUM(Table1[[#This Row],[COGS]:[OPERATIONAL COST]])</f>
        <v>6300</v>
      </c>
      <c r="K2637" s="14">
        <f>Data_input!$F2637-Data_input!$G2637-Data_input!$H2637-Data_input!$I2637</f>
        <v>700</v>
      </c>
      <c r="L2637" s="8" t="s">
        <v>2943</v>
      </c>
      <c r="M2637" s="16" t="str">
        <f>TEXT(Table1[[#This Row],[DATE]],"mmm")</f>
        <v>Oct</v>
      </c>
      <c r="N2637" s="7">
        <f t="shared" si="127"/>
        <v>2022</v>
      </c>
      <c r="O2637" s="7">
        <f>IF(COUNTIF(B$4:$B2637,B2637)=1,1,0)</f>
        <v>1</v>
      </c>
      <c r="P2637" s="8" t="s">
        <v>2918</v>
      </c>
      <c r="Q2637" s="9"/>
    </row>
    <row r="2638" spans="1:17" x14ac:dyDescent="0.25">
      <c r="A2638" s="17">
        <v>44837</v>
      </c>
      <c r="B2638" s="11" t="s">
        <v>2200</v>
      </c>
      <c r="C2638" s="11" t="s">
        <v>2930</v>
      </c>
      <c r="D2638" s="7">
        <v>1</v>
      </c>
      <c r="E2638" s="12">
        <f t="shared" si="125"/>
        <v>4000</v>
      </c>
      <c r="F2638" s="13">
        <f t="shared" si="126"/>
        <v>4000</v>
      </c>
      <c r="G2638" s="14">
        <f>Data_input!$F2638*IF(Data_input!$E2638&lt;3000,70%,60%)</f>
        <v>2400</v>
      </c>
      <c r="H2638" s="14">
        <f>Data_input!$F2638*10%</f>
        <v>400</v>
      </c>
      <c r="I2638" s="14">
        <f>Data_input!$F2638*10%</f>
        <v>400</v>
      </c>
      <c r="J2638" s="14">
        <f>SUM(Table1[[#This Row],[COGS]:[OPERATIONAL COST]])</f>
        <v>3200</v>
      </c>
      <c r="K2638" s="14">
        <f>Data_input!$F2638-Data_input!$G2638-Data_input!$H2638-Data_input!$I2638</f>
        <v>800</v>
      </c>
      <c r="L2638" s="15" t="s">
        <v>2948</v>
      </c>
      <c r="M2638" s="16" t="str">
        <f>TEXT(Table1[[#This Row],[DATE]],"mmm")</f>
        <v>Oct</v>
      </c>
      <c r="N2638" s="7">
        <f t="shared" si="127"/>
        <v>2022</v>
      </c>
      <c r="O2638" s="7">
        <f>IF(COUNTIF(B$4:$B2638,B2638)=1,1,0)</f>
        <v>1</v>
      </c>
      <c r="P2638" s="8" t="s">
        <v>2919</v>
      </c>
      <c r="Q2638" s="9"/>
    </row>
    <row r="2639" spans="1:17" x14ac:dyDescent="0.25">
      <c r="A2639" s="17">
        <v>44837</v>
      </c>
      <c r="B2639" s="11" t="s">
        <v>2201</v>
      </c>
      <c r="C2639" s="11" t="s">
        <v>2923</v>
      </c>
      <c r="D2639" s="7">
        <v>1</v>
      </c>
      <c r="E2639" s="12">
        <f t="shared" si="125"/>
        <v>2500</v>
      </c>
      <c r="F2639" s="13">
        <f t="shared" si="126"/>
        <v>2500</v>
      </c>
      <c r="G2639" s="14">
        <f>Data_input!$F2639*IF(Data_input!$E2639&lt;3000,70%,60%)</f>
        <v>1750</v>
      </c>
      <c r="H2639" s="14">
        <f>Data_input!$F2639*10%</f>
        <v>250</v>
      </c>
      <c r="I2639" s="14">
        <f>Data_input!$F2639*10%</f>
        <v>250</v>
      </c>
      <c r="J2639" s="14">
        <f>SUM(Table1[[#This Row],[COGS]:[OPERATIONAL COST]])</f>
        <v>2250</v>
      </c>
      <c r="K2639" s="14">
        <f>Data_input!$F2639-Data_input!$G2639-Data_input!$H2639-Data_input!$I2639</f>
        <v>250</v>
      </c>
      <c r="L2639" s="8" t="s">
        <v>2944</v>
      </c>
      <c r="M2639" s="16" t="str">
        <f>TEXT(Table1[[#This Row],[DATE]],"mmm")</f>
        <v>Oct</v>
      </c>
      <c r="N2639" s="7">
        <f t="shared" si="127"/>
        <v>2022</v>
      </c>
      <c r="O2639" s="7">
        <f>IF(COUNTIF(B$4:$B2639,B2639)=1,1,0)</f>
        <v>1</v>
      </c>
      <c r="P2639" s="8" t="s">
        <v>2919</v>
      </c>
      <c r="Q2639" s="9"/>
    </row>
    <row r="2640" spans="1:17" x14ac:dyDescent="0.25">
      <c r="A2640" s="17">
        <v>44837</v>
      </c>
      <c r="B2640" s="11" t="s">
        <v>2202</v>
      </c>
      <c r="C2640" s="11" t="s">
        <v>2924</v>
      </c>
      <c r="D2640" s="7">
        <v>1</v>
      </c>
      <c r="E2640" s="12">
        <f t="shared" si="125"/>
        <v>3500</v>
      </c>
      <c r="F2640" s="13">
        <f t="shared" si="126"/>
        <v>3500</v>
      </c>
      <c r="G2640" s="14">
        <f>Data_input!$F2640*IF(Data_input!$E2640&lt;3000,70%,60%)</f>
        <v>2100</v>
      </c>
      <c r="H2640" s="14">
        <f>Data_input!$F2640*10%</f>
        <v>350</v>
      </c>
      <c r="I2640" s="14">
        <f>Data_input!$F2640*10%</f>
        <v>350</v>
      </c>
      <c r="J2640" s="14">
        <f>SUM(Table1[[#This Row],[COGS]:[OPERATIONAL COST]])</f>
        <v>2800</v>
      </c>
      <c r="K2640" s="14">
        <f>Data_input!$F2640-Data_input!$G2640-Data_input!$H2640-Data_input!$I2640</f>
        <v>700</v>
      </c>
      <c r="L2640" s="15" t="s">
        <v>2946</v>
      </c>
      <c r="M2640" s="16" t="str">
        <f>TEXT(Table1[[#This Row],[DATE]],"mmm")</f>
        <v>Oct</v>
      </c>
      <c r="N2640" s="7">
        <f t="shared" si="127"/>
        <v>2022</v>
      </c>
      <c r="O2640" s="7">
        <f>IF(COUNTIF(B$4:$B2640,B2640)=1,1,0)</f>
        <v>1</v>
      </c>
      <c r="P2640" s="8" t="s">
        <v>2919</v>
      </c>
      <c r="Q2640" s="9"/>
    </row>
    <row r="2641" spans="1:17" x14ac:dyDescent="0.25">
      <c r="A2641" s="17">
        <v>44837</v>
      </c>
      <c r="B2641" s="11" t="s">
        <v>2203</v>
      </c>
      <c r="C2641" s="11" t="s">
        <v>2928</v>
      </c>
      <c r="D2641" s="7">
        <v>1</v>
      </c>
      <c r="E2641" s="12">
        <f t="shared" si="125"/>
        <v>1000</v>
      </c>
      <c r="F2641" s="13">
        <f t="shared" si="126"/>
        <v>1000</v>
      </c>
      <c r="G2641" s="14">
        <f>Data_input!$F2641*IF(Data_input!$E2641&lt;3000,70%,60%)</f>
        <v>700</v>
      </c>
      <c r="H2641" s="14">
        <f>Data_input!$F2641*10%</f>
        <v>100</v>
      </c>
      <c r="I2641" s="14">
        <f>Data_input!$F2641*10%</f>
        <v>100</v>
      </c>
      <c r="J2641" s="14">
        <f>SUM(Table1[[#This Row],[COGS]:[OPERATIONAL COST]])</f>
        <v>900</v>
      </c>
      <c r="K2641" s="14">
        <f>Data_input!$F2641-Data_input!$G2641-Data_input!$H2641-Data_input!$I2641</f>
        <v>100</v>
      </c>
      <c r="L2641" s="8" t="s">
        <v>2947</v>
      </c>
      <c r="M2641" s="16" t="str">
        <f>TEXT(Table1[[#This Row],[DATE]],"mmm")</f>
        <v>Oct</v>
      </c>
      <c r="N2641" s="7">
        <f t="shared" si="127"/>
        <v>2022</v>
      </c>
      <c r="O2641" s="7">
        <f>IF(COUNTIF(B$4:$B2641,B2641)=1,1,0)</f>
        <v>1</v>
      </c>
      <c r="P2641" s="8" t="s">
        <v>2919</v>
      </c>
      <c r="Q2641" s="9"/>
    </row>
    <row r="2642" spans="1:17" x14ac:dyDescent="0.25">
      <c r="A2642" s="17">
        <v>44837</v>
      </c>
      <c r="B2642" s="11" t="s">
        <v>2204</v>
      </c>
      <c r="C2642" s="11" t="s">
        <v>2926</v>
      </c>
      <c r="D2642" s="7">
        <v>1</v>
      </c>
      <c r="E2642" s="12">
        <f t="shared" si="125"/>
        <v>450</v>
      </c>
      <c r="F2642" s="13">
        <f t="shared" si="126"/>
        <v>450</v>
      </c>
      <c r="G2642" s="14">
        <f>Data_input!$F2642*IF(Data_input!$E2642&lt;3000,70%,60%)</f>
        <v>315</v>
      </c>
      <c r="H2642" s="14">
        <f>Data_input!$F2642*10%</f>
        <v>45</v>
      </c>
      <c r="I2642" s="14">
        <f>Data_input!$F2642*10%</f>
        <v>45</v>
      </c>
      <c r="J2642" s="14">
        <f>SUM(Table1[[#This Row],[COGS]:[OPERATIONAL COST]])</f>
        <v>405</v>
      </c>
      <c r="K2642" s="14">
        <f>Data_input!$F2642-Data_input!$G2642-Data_input!$H2642-Data_input!$I2642</f>
        <v>45</v>
      </c>
      <c r="L2642" s="15" t="s">
        <v>2946</v>
      </c>
      <c r="M2642" s="16" t="str">
        <f>TEXT(Table1[[#This Row],[DATE]],"mmm")</f>
        <v>Oct</v>
      </c>
      <c r="N2642" s="7">
        <f t="shared" si="127"/>
        <v>2022</v>
      </c>
      <c r="O2642" s="7">
        <f>IF(COUNTIF(B$4:$B2642,B2642)=1,1,0)</f>
        <v>1</v>
      </c>
      <c r="P2642" s="8" t="s">
        <v>2919</v>
      </c>
      <c r="Q2642" s="9"/>
    </row>
    <row r="2643" spans="1:17" x14ac:dyDescent="0.25">
      <c r="A2643" s="17">
        <v>44838</v>
      </c>
      <c r="B2643" s="11" t="s">
        <v>2205</v>
      </c>
      <c r="C2643" s="11" t="s">
        <v>2927</v>
      </c>
      <c r="D2643" s="7">
        <v>1</v>
      </c>
      <c r="E2643" s="12">
        <f t="shared" si="125"/>
        <v>500</v>
      </c>
      <c r="F2643" s="13">
        <f t="shared" si="126"/>
        <v>500</v>
      </c>
      <c r="G2643" s="14">
        <f>Data_input!$F2643*IF(Data_input!$E2643&lt;3000,70%,60%)</f>
        <v>350</v>
      </c>
      <c r="H2643" s="14">
        <f>Data_input!$F2643*10%</f>
        <v>50</v>
      </c>
      <c r="I2643" s="14">
        <f>Data_input!$F2643*10%</f>
        <v>50</v>
      </c>
      <c r="J2643" s="14">
        <f>SUM(Table1[[#This Row],[COGS]:[OPERATIONAL COST]])</f>
        <v>450</v>
      </c>
      <c r="K2643" s="14">
        <f>Data_input!$F2643-Data_input!$G2643-Data_input!$H2643-Data_input!$I2643</f>
        <v>50</v>
      </c>
      <c r="L2643" s="8" t="s">
        <v>2947</v>
      </c>
      <c r="M2643" s="16" t="str">
        <f>TEXT(Table1[[#This Row],[DATE]],"mmm")</f>
        <v>Oct</v>
      </c>
      <c r="N2643" s="7">
        <f t="shared" si="127"/>
        <v>2022</v>
      </c>
      <c r="O2643" s="7">
        <f>IF(COUNTIF(B$4:$B2643,B2643)=1,1,0)</f>
        <v>1</v>
      </c>
      <c r="P2643" s="8" t="s">
        <v>2918</v>
      </c>
      <c r="Q2643" s="9"/>
    </row>
    <row r="2644" spans="1:17" x14ac:dyDescent="0.25">
      <c r="A2644" s="17">
        <v>44838</v>
      </c>
      <c r="B2644" s="11" t="s">
        <v>2206</v>
      </c>
      <c r="C2644" s="11" t="s">
        <v>2927</v>
      </c>
      <c r="D2644" s="7">
        <v>1</v>
      </c>
      <c r="E2644" s="12">
        <f t="shared" si="125"/>
        <v>500</v>
      </c>
      <c r="F2644" s="13">
        <f t="shared" si="126"/>
        <v>500</v>
      </c>
      <c r="G2644" s="14">
        <f>Data_input!$F2644*IF(Data_input!$E2644&lt;3000,70%,60%)</f>
        <v>350</v>
      </c>
      <c r="H2644" s="14">
        <f>Data_input!$F2644*10%</f>
        <v>50</v>
      </c>
      <c r="I2644" s="14">
        <f>Data_input!$F2644*10%</f>
        <v>50</v>
      </c>
      <c r="J2644" s="14">
        <f>SUM(Table1[[#This Row],[COGS]:[OPERATIONAL COST]])</f>
        <v>450</v>
      </c>
      <c r="K2644" s="14">
        <f>Data_input!$F2644-Data_input!$G2644-Data_input!$H2644-Data_input!$I2644</f>
        <v>50</v>
      </c>
      <c r="L2644" s="15" t="s">
        <v>2945</v>
      </c>
      <c r="M2644" s="16" t="str">
        <f>TEXT(Table1[[#This Row],[DATE]],"mmm")</f>
        <v>Oct</v>
      </c>
      <c r="N2644" s="7">
        <f t="shared" si="127"/>
        <v>2022</v>
      </c>
      <c r="O2644" s="7">
        <f>IF(COUNTIF(B$4:$B2644,B2644)=1,1,0)</f>
        <v>1</v>
      </c>
      <c r="P2644" s="8" t="s">
        <v>2919</v>
      </c>
      <c r="Q2644" s="9"/>
    </row>
    <row r="2645" spans="1:17" x14ac:dyDescent="0.25">
      <c r="A2645" s="17">
        <v>44838</v>
      </c>
      <c r="B2645" s="11" t="s">
        <v>2207</v>
      </c>
      <c r="C2645" s="11" t="s">
        <v>2920</v>
      </c>
      <c r="D2645" s="7">
        <v>5</v>
      </c>
      <c r="E2645" s="12">
        <f t="shared" si="125"/>
        <v>1000</v>
      </c>
      <c r="F2645" s="13">
        <f t="shared" si="126"/>
        <v>5000</v>
      </c>
      <c r="G2645" s="14">
        <f>Data_input!$F2645*IF(Data_input!$E2645&lt;3000,70%,60%)</f>
        <v>3500</v>
      </c>
      <c r="H2645" s="14">
        <f>Data_input!$F2645*10%</f>
        <v>500</v>
      </c>
      <c r="I2645" s="14">
        <f>Data_input!$F2645*10%</f>
        <v>500</v>
      </c>
      <c r="J2645" s="14">
        <f>SUM(Table1[[#This Row],[COGS]:[OPERATIONAL COST]])</f>
        <v>4500</v>
      </c>
      <c r="K2645" s="14">
        <f>Data_input!$F2645-Data_input!$G2645-Data_input!$H2645-Data_input!$I2645</f>
        <v>500</v>
      </c>
      <c r="L2645" s="8" t="s">
        <v>2943</v>
      </c>
      <c r="M2645" s="16" t="str">
        <f>TEXT(Table1[[#This Row],[DATE]],"mmm")</f>
        <v>Oct</v>
      </c>
      <c r="N2645" s="7">
        <f t="shared" si="127"/>
        <v>2022</v>
      </c>
      <c r="O2645" s="7">
        <f>IF(COUNTIF(B$4:$B2645,B2645)=1,1,0)</f>
        <v>1</v>
      </c>
      <c r="P2645" s="8" t="s">
        <v>2918</v>
      </c>
      <c r="Q2645" s="9"/>
    </row>
    <row r="2646" spans="1:17" x14ac:dyDescent="0.25">
      <c r="A2646" s="17">
        <v>44838</v>
      </c>
      <c r="B2646" s="11" t="s">
        <v>2208</v>
      </c>
      <c r="C2646" s="11" t="s">
        <v>2924</v>
      </c>
      <c r="D2646" s="7">
        <v>1</v>
      </c>
      <c r="E2646" s="12">
        <f t="shared" si="125"/>
        <v>3500</v>
      </c>
      <c r="F2646" s="13">
        <f t="shared" si="126"/>
        <v>3500</v>
      </c>
      <c r="G2646" s="14">
        <f>Data_input!$F2646*IF(Data_input!$E2646&lt;3000,70%,60%)</f>
        <v>2100</v>
      </c>
      <c r="H2646" s="14">
        <f>Data_input!$F2646*10%</f>
        <v>350</v>
      </c>
      <c r="I2646" s="14">
        <f>Data_input!$F2646*10%</f>
        <v>350</v>
      </c>
      <c r="J2646" s="14">
        <f>SUM(Table1[[#This Row],[COGS]:[OPERATIONAL COST]])</f>
        <v>2800</v>
      </c>
      <c r="K2646" s="14">
        <f>Data_input!$F2646-Data_input!$G2646-Data_input!$H2646-Data_input!$I2646</f>
        <v>700</v>
      </c>
      <c r="L2646" s="15" t="s">
        <v>2948</v>
      </c>
      <c r="M2646" s="16" t="str">
        <f>TEXT(Table1[[#This Row],[DATE]],"mmm")</f>
        <v>Oct</v>
      </c>
      <c r="N2646" s="7">
        <f t="shared" si="127"/>
        <v>2022</v>
      </c>
      <c r="O2646" s="7">
        <f>IF(COUNTIF(B$4:$B2646,B2646)=1,1,0)</f>
        <v>1</v>
      </c>
      <c r="P2646" s="8" t="s">
        <v>2919</v>
      </c>
      <c r="Q2646" s="9"/>
    </row>
    <row r="2647" spans="1:17" x14ac:dyDescent="0.25">
      <c r="A2647" s="17">
        <v>44838</v>
      </c>
      <c r="B2647" s="11" t="s">
        <v>2209</v>
      </c>
      <c r="C2647" s="11" t="s">
        <v>2923</v>
      </c>
      <c r="D2647" s="7">
        <v>3</v>
      </c>
      <c r="E2647" s="12">
        <f t="shared" si="125"/>
        <v>2500</v>
      </c>
      <c r="F2647" s="13">
        <f t="shared" si="126"/>
        <v>7500</v>
      </c>
      <c r="G2647" s="14">
        <f>Data_input!$F2647*IF(Data_input!$E2647&lt;3000,70%,60%)</f>
        <v>5250</v>
      </c>
      <c r="H2647" s="14">
        <f>Data_input!$F2647*10%</f>
        <v>750</v>
      </c>
      <c r="I2647" s="14">
        <f>Data_input!$F2647*10%</f>
        <v>750</v>
      </c>
      <c r="J2647" s="14">
        <f>SUM(Table1[[#This Row],[COGS]:[OPERATIONAL COST]])</f>
        <v>6750</v>
      </c>
      <c r="K2647" s="14">
        <f>Data_input!$F2647-Data_input!$G2647-Data_input!$H2647-Data_input!$I2647</f>
        <v>750</v>
      </c>
      <c r="L2647" s="8" t="s">
        <v>2944</v>
      </c>
      <c r="M2647" s="16" t="str">
        <f>TEXT(Table1[[#This Row],[DATE]],"mmm")</f>
        <v>Oct</v>
      </c>
      <c r="N2647" s="7">
        <f t="shared" si="127"/>
        <v>2022</v>
      </c>
      <c r="O2647" s="7">
        <f>IF(COUNTIF(B$4:$B2647,B2647)=1,1,0)</f>
        <v>1</v>
      </c>
      <c r="P2647" s="8" t="s">
        <v>2918</v>
      </c>
      <c r="Q2647" s="9"/>
    </row>
    <row r="2648" spans="1:17" x14ac:dyDescent="0.25">
      <c r="A2648" s="17">
        <v>44838</v>
      </c>
      <c r="B2648" s="11" t="s">
        <v>2210</v>
      </c>
      <c r="C2648" s="11" t="s">
        <v>2929</v>
      </c>
      <c r="D2648" s="7">
        <v>5</v>
      </c>
      <c r="E2648" s="12">
        <f t="shared" si="125"/>
        <v>3200</v>
      </c>
      <c r="F2648" s="13">
        <f t="shared" si="126"/>
        <v>16000</v>
      </c>
      <c r="G2648" s="14">
        <f>Data_input!$F2648*IF(Data_input!$E2648&lt;3000,70%,60%)</f>
        <v>9600</v>
      </c>
      <c r="H2648" s="14">
        <f>Data_input!$F2648*10%</f>
        <v>1600</v>
      </c>
      <c r="I2648" s="14">
        <f>Data_input!$F2648*10%</f>
        <v>1600</v>
      </c>
      <c r="J2648" s="14">
        <f>SUM(Table1[[#This Row],[COGS]:[OPERATIONAL COST]])</f>
        <v>12800</v>
      </c>
      <c r="K2648" s="14">
        <f>Data_input!$F2648-Data_input!$G2648-Data_input!$H2648-Data_input!$I2648</f>
        <v>3200</v>
      </c>
      <c r="L2648" s="15" t="s">
        <v>2945</v>
      </c>
      <c r="M2648" s="16" t="str">
        <f>TEXT(Table1[[#This Row],[DATE]],"mmm")</f>
        <v>Oct</v>
      </c>
      <c r="N2648" s="7">
        <f t="shared" si="127"/>
        <v>2022</v>
      </c>
      <c r="O2648" s="7">
        <f>IF(COUNTIF(B$4:$B2648,B2648)=1,1,0)</f>
        <v>1</v>
      </c>
      <c r="P2648" s="8" t="s">
        <v>2918</v>
      </c>
      <c r="Q2648" s="9"/>
    </row>
    <row r="2649" spans="1:17" x14ac:dyDescent="0.25">
      <c r="A2649" s="17">
        <v>44838</v>
      </c>
      <c r="B2649" s="11" t="s">
        <v>2211</v>
      </c>
      <c r="C2649" s="11" t="s">
        <v>2929</v>
      </c>
      <c r="D2649" s="7">
        <v>1</v>
      </c>
      <c r="E2649" s="12">
        <f t="shared" si="125"/>
        <v>3200</v>
      </c>
      <c r="F2649" s="13">
        <f t="shared" si="126"/>
        <v>3200</v>
      </c>
      <c r="G2649" s="14">
        <f>Data_input!$F2649*IF(Data_input!$E2649&lt;3000,70%,60%)</f>
        <v>1920</v>
      </c>
      <c r="H2649" s="14">
        <f>Data_input!$F2649*10%</f>
        <v>320</v>
      </c>
      <c r="I2649" s="14">
        <f>Data_input!$F2649*10%</f>
        <v>320</v>
      </c>
      <c r="J2649" s="14">
        <f>SUM(Table1[[#This Row],[COGS]:[OPERATIONAL COST]])</f>
        <v>2560</v>
      </c>
      <c r="K2649" s="14">
        <f>Data_input!$F2649-Data_input!$G2649-Data_input!$H2649-Data_input!$I2649</f>
        <v>640</v>
      </c>
      <c r="L2649" s="8" t="s">
        <v>2943</v>
      </c>
      <c r="M2649" s="16" t="str">
        <f>TEXT(Table1[[#This Row],[DATE]],"mmm")</f>
        <v>Oct</v>
      </c>
      <c r="N2649" s="7">
        <f t="shared" si="127"/>
        <v>2022</v>
      </c>
      <c r="O2649" s="7">
        <f>IF(COUNTIF(B$4:$B2649,B2649)=1,1,0)</f>
        <v>1</v>
      </c>
      <c r="P2649" s="8" t="s">
        <v>2919</v>
      </c>
      <c r="Q2649" s="9"/>
    </row>
    <row r="2650" spans="1:17" x14ac:dyDescent="0.25">
      <c r="A2650" s="17">
        <v>44838</v>
      </c>
      <c r="B2650" s="11" t="s">
        <v>2212</v>
      </c>
      <c r="C2650" s="11" t="s">
        <v>2924</v>
      </c>
      <c r="D2650" s="7">
        <v>1</v>
      </c>
      <c r="E2650" s="12">
        <f t="shared" si="125"/>
        <v>3500</v>
      </c>
      <c r="F2650" s="13">
        <f t="shared" si="126"/>
        <v>3500</v>
      </c>
      <c r="G2650" s="14">
        <f>Data_input!$F2650*IF(Data_input!$E2650&lt;3000,70%,60%)</f>
        <v>2100</v>
      </c>
      <c r="H2650" s="14">
        <f>Data_input!$F2650*10%</f>
        <v>350</v>
      </c>
      <c r="I2650" s="14">
        <f>Data_input!$F2650*10%</f>
        <v>350</v>
      </c>
      <c r="J2650" s="14">
        <f>SUM(Table1[[#This Row],[COGS]:[OPERATIONAL COST]])</f>
        <v>2800</v>
      </c>
      <c r="K2650" s="14">
        <f>Data_input!$F2650-Data_input!$G2650-Data_input!$H2650-Data_input!$I2650</f>
        <v>700</v>
      </c>
      <c r="L2650" s="15" t="s">
        <v>2943</v>
      </c>
      <c r="M2650" s="16" t="str">
        <f>TEXT(Table1[[#This Row],[DATE]],"mmm")</f>
        <v>Oct</v>
      </c>
      <c r="N2650" s="7">
        <f t="shared" si="127"/>
        <v>2022</v>
      </c>
      <c r="O2650" s="7">
        <f>IF(COUNTIF(B$4:$B2650,B2650)=1,1,0)</f>
        <v>1</v>
      </c>
      <c r="P2650" s="8" t="s">
        <v>2919</v>
      </c>
      <c r="Q2650" s="9"/>
    </row>
    <row r="2651" spans="1:17" x14ac:dyDescent="0.25">
      <c r="A2651" s="17">
        <v>44838</v>
      </c>
      <c r="B2651" s="11" t="str">
        <f>B2650</f>
        <v>DH02216</v>
      </c>
      <c r="C2651" s="11" t="s">
        <v>2927</v>
      </c>
      <c r="D2651" s="7">
        <v>3</v>
      </c>
      <c r="E2651" s="12">
        <f t="shared" si="125"/>
        <v>500</v>
      </c>
      <c r="F2651" s="13">
        <f t="shared" si="126"/>
        <v>1500</v>
      </c>
      <c r="G2651" s="14">
        <f>Data_input!$F2651*IF(Data_input!$E2651&lt;3000,70%,60%)</f>
        <v>1050</v>
      </c>
      <c r="H2651" s="14">
        <f>Data_input!$F2651*10%</f>
        <v>150</v>
      </c>
      <c r="I2651" s="14">
        <f>Data_input!$F2651*10%</f>
        <v>150</v>
      </c>
      <c r="J2651" s="14">
        <f>SUM(Table1[[#This Row],[COGS]:[OPERATIONAL COST]])</f>
        <v>1350</v>
      </c>
      <c r="K2651" s="14">
        <f>Data_input!$F2651-Data_input!$G2651-Data_input!$H2651-Data_input!$I2651</f>
        <v>150</v>
      </c>
      <c r="L2651" s="8" t="s">
        <v>2943</v>
      </c>
      <c r="M2651" s="16" t="str">
        <f>TEXT(Table1[[#This Row],[DATE]],"mmm")</f>
        <v>Oct</v>
      </c>
      <c r="N2651" s="7">
        <f t="shared" si="127"/>
        <v>2022</v>
      </c>
      <c r="O2651" s="7">
        <f>IF(COUNTIF(B$4:$B2651,B2651)=1,1,0)</f>
        <v>0</v>
      </c>
      <c r="P2651" s="8" t="s">
        <v>2919</v>
      </c>
      <c r="Q2651" s="9"/>
    </row>
    <row r="2652" spans="1:17" x14ac:dyDescent="0.25">
      <c r="A2652" s="17">
        <v>44838</v>
      </c>
      <c r="B2652" s="11" t="str">
        <f>B2651</f>
        <v>DH02216</v>
      </c>
      <c r="C2652" s="11" t="s">
        <v>2923</v>
      </c>
      <c r="D2652" s="7">
        <v>2</v>
      </c>
      <c r="E2652" s="12">
        <f t="shared" si="125"/>
        <v>2500</v>
      </c>
      <c r="F2652" s="13">
        <f t="shared" si="126"/>
        <v>5000</v>
      </c>
      <c r="G2652" s="14">
        <f>Data_input!$F2652*IF(Data_input!$E2652&lt;3000,70%,60%)</f>
        <v>3500</v>
      </c>
      <c r="H2652" s="14">
        <f>Data_input!$F2652*10%</f>
        <v>500</v>
      </c>
      <c r="I2652" s="14">
        <f>Data_input!$F2652*10%</f>
        <v>500</v>
      </c>
      <c r="J2652" s="14">
        <f>SUM(Table1[[#This Row],[COGS]:[OPERATIONAL COST]])</f>
        <v>4500</v>
      </c>
      <c r="K2652" s="14">
        <f>Data_input!$F2652-Data_input!$G2652-Data_input!$H2652-Data_input!$I2652</f>
        <v>500</v>
      </c>
      <c r="L2652" s="15" t="s">
        <v>2943</v>
      </c>
      <c r="M2652" s="16" t="str">
        <f>TEXT(Table1[[#This Row],[DATE]],"mmm")</f>
        <v>Oct</v>
      </c>
      <c r="N2652" s="7">
        <f t="shared" si="127"/>
        <v>2022</v>
      </c>
      <c r="O2652" s="7">
        <f>IF(COUNTIF(B$4:$B2652,B2652)=1,1,0)</f>
        <v>0</v>
      </c>
      <c r="P2652" s="8" t="s">
        <v>2919</v>
      </c>
      <c r="Q2652" s="9"/>
    </row>
    <row r="2653" spans="1:17" x14ac:dyDescent="0.25">
      <c r="A2653" s="17">
        <v>44839</v>
      </c>
      <c r="B2653" s="11" t="s">
        <v>2213</v>
      </c>
      <c r="C2653" s="11" t="s">
        <v>2925</v>
      </c>
      <c r="D2653" s="7">
        <v>1</v>
      </c>
      <c r="E2653" s="12">
        <f t="shared" si="125"/>
        <v>1200</v>
      </c>
      <c r="F2653" s="13">
        <f t="shared" si="126"/>
        <v>1200</v>
      </c>
      <c r="G2653" s="14">
        <f>Data_input!$F2653*IF(Data_input!$E2653&lt;3000,70%,60%)</f>
        <v>840</v>
      </c>
      <c r="H2653" s="14">
        <f>Data_input!$F2653*10%</f>
        <v>120</v>
      </c>
      <c r="I2653" s="14">
        <f>Data_input!$F2653*10%</f>
        <v>120</v>
      </c>
      <c r="J2653" s="14">
        <f>SUM(Table1[[#This Row],[COGS]:[OPERATIONAL COST]])</f>
        <v>1080</v>
      </c>
      <c r="K2653" s="14">
        <f>Data_input!$F2653-Data_input!$G2653-Data_input!$H2653-Data_input!$I2653</f>
        <v>120</v>
      </c>
      <c r="L2653" s="8" t="s">
        <v>2947</v>
      </c>
      <c r="M2653" s="16" t="str">
        <f>TEXT(Table1[[#This Row],[DATE]],"mmm")</f>
        <v>Oct</v>
      </c>
      <c r="N2653" s="7">
        <f t="shared" si="127"/>
        <v>2022</v>
      </c>
      <c r="O2653" s="7">
        <f>IF(COUNTIF(B$4:$B2653,B2653)=1,1,0)</f>
        <v>1</v>
      </c>
      <c r="P2653" s="8" t="s">
        <v>2919</v>
      </c>
      <c r="Q2653" s="9"/>
    </row>
    <row r="2654" spans="1:17" x14ac:dyDescent="0.25">
      <c r="A2654" s="17">
        <v>44839</v>
      </c>
      <c r="B2654" s="11" t="s">
        <v>2214</v>
      </c>
      <c r="C2654" s="11" t="s">
        <v>2920</v>
      </c>
      <c r="D2654" s="7">
        <v>4</v>
      </c>
      <c r="E2654" s="12">
        <f t="shared" si="125"/>
        <v>1000</v>
      </c>
      <c r="F2654" s="13">
        <f t="shared" si="126"/>
        <v>4000</v>
      </c>
      <c r="G2654" s="14">
        <f>Data_input!$F2654*IF(Data_input!$E2654&lt;3000,70%,60%)</f>
        <v>2800</v>
      </c>
      <c r="H2654" s="14">
        <f>Data_input!$F2654*10%</f>
        <v>400</v>
      </c>
      <c r="I2654" s="14">
        <f>Data_input!$F2654*10%</f>
        <v>400</v>
      </c>
      <c r="J2654" s="14">
        <f>SUM(Table1[[#This Row],[COGS]:[OPERATIONAL COST]])</f>
        <v>3600</v>
      </c>
      <c r="K2654" s="14">
        <f>Data_input!$F2654-Data_input!$G2654-Data_input!$H2654-Data_input!$I2654</f>
        <v>400</v>
      </c>
      <c r="L2654" s="15" t="s">
        <v>2945</v>
      </c>
      <c r="M2654" s="16" t="str">
        <f>TEXT(Table1[[#This Row],[DATE]],"mmm")</f>
        <v>Oct</v>
      </c>
      <c r="N2654" s="7">
        <f t="shared" si="127"/>
        <v>2022</v>
      </c>
      <c r="O2654" s="7">
        <f>IF(COUNTIF(B$4:$B2654,B2654)=1,1,0)</f>
        <v>1</v>
      </c>
      <c r="P2654" s="8" t="s">
        <v>2919</v>
      </c>
      <c r="Q2654" s="9"/>
    </row>
    <row r="2655" spans="1:17" x14ac:dyDescent="0.25">
      <c r="A2655" s="17">
        <v>44839</v>
      </c>
      <c r="B2655" s="11" t="s">
        <v>2215</v>
      </c>
      <c r="C2655" s="11" t="s">
        <v>2930</v>
      </c>
      <c r="D2655" s="7">
        <v>1</v>
      </c>
      <c r="E2655" s="12">
        <f t="shared" si="125"/>
        <v>4000</v>
      </c>
      <c r="F2655" s="13">
        <f t="shared" si="126"/>
        <v>4000</v>
      </c>
      <c r="G2655" s="14">
        <f>Data_input!$F2655*IF(Data_input!$E2655&lt;3000,70%,60%)</f>
        <v>2400</v>
      </c>
      <c r="H2655" s="14">
        <f>Data_input!$F2655*10%</f>
        <v>400</v>
      </c>
      <c r="I2655" s="14">
        <f>Data_input!$F2655*10%</f>
        <v>400</v>
      </c>
      <c r="J2655" s="14">
        <f>SUM(Table1[[#This Row],[COGS]:[OPERATIONAL COST]])</f>
        <v>3200</v>
      </c>
      <c r="K2655" s="14">
        <f>Data_input!$F2655-Data_input!$G2655-Data_input!$H2655-Data_input!$I2655</f>
        <v>800</v>
      </c>
      <c r="L2655" s="8" t="s">
        <v>2943</v>
      </c>
      <c r="M2655" s="16" t="str">
        <f>TEXT(Table1[[#This Row],[DATE]],"mmm")</f>
        <v>Oct</v>
      </c>
      <c r="N2655" s="7">
        <f t="shared" si="127"/>
        <v>2022</v>
      </c>
      <c r="O2655" s="7">
        <f>IF(COUNTIF(B$4:$B2655,B2655)=1,1,0)</f>
        <v>1</v>
      </c>
      <c r="P2655" s="8" t="s">
        <v>2919</v>
      </c>
      <c r="Q2655" s="9"/>
    </row>
    <row r="2656" spans="1:17" x14ac:dyDescent="0.25">
      <c r="A2656" s="17">
        <v>44839</v>
      </c>
      <c r="B2656" s="11" t="s">
        <v>2216</v>
      </c>
      <c r="C2656" s="11" t="s">
        <v>2923</v>
      </c>
      <c r="D2656" s="7">
        <v>2</v>
      </c>
      <c r="E2656" s="12">
        <f t="shared" si="125"/>
        <v>2500</v>
      </c>
      <c r="F2656" s="13">
        <f t="shared" si="126"/>
        <v>5000</v>
      </c>
      <c r="G2656" s="14">
        <f>Data_input!$F2656*IF(Data_input!$E2656&lt;3000,70%,60%)</f>
        <v>3500</v>
      </c>
      <c r="H2656" s="14">
        <f>Data_input!$F2656*10%</f>
        <v>500</v>
      </c>
      <c r="I2656" s="14">
        <f>Data_input!$F2656*10%</f>
        <v>500</v>
      </c>
      <c r="J2656" s="14">
        <f>SUM(Table1[[#This Row],[COGS]:[OPERATIONAL COST]])</f>
        <v>4500</v>
      </c>
      <c r="K2656" s="14">
        <f>Data_input!$F2656-Data_input!$G2656-Data_input!$H2656-Data_input!$I2656</f>
        <v>500</v>
      </c>
      <c r="L2656" s="15" t="s">
        <v>2948</v>
      </c>
      <c r="M2656" s="16" t="str">
        <f>TEXT(Table1[[#This Row],[DATE]],"mmm")</f>
        <v>Oct</v>
      </c>
      <c r="N2656" s="7">
        <f t="shared" si="127"/>
        <v>2022</v>
      </c>
      <c r="O2656" s="7">
        <f>IF(COUNTIF(B$4:$B2656,B2656)=1,1,0)</f>
        <v>1</v>
      </c>
      <c r="P2656" s="8" t="s">
        <v>2919</v>
      </c>
      <c r="Q2656" s="9"/>
    </row>
    <row r="2657" spans="1:17" x14ac:dyDescent="0.25">
      <c r="A2657" s="17">
        <v>44839</v>
      </c>
      <c r="B2657" s="11" t="s">
        <v>2217</v>
      </c>
      <c r="C2657" s="11" t="s">
        <v>2924</v>
      </c>
      <c r="D2657" s="7">
        <v>1</v>
      </c>
      <c r="E2657" s="12">
        <f t="shared" si="125"/>
        <v>3500</v>
      </c>
      <c r="F2657" s="13">
        <f t="shared" si="126"/>
        <v>3500</v>
      </c>
      <c r="G2657" s="14">
        <f>Data_input!$F2657*IF(Data_input!$E2657&lt;3000,70%,60%)</f>
        <v>2100</v>
      </c>
      <c r="H2657" s="14">
        <f>Data_input!$F2657*10%</f>
        <v>350</v>
      </c>
      <c r="I2657" s="14">
        <f>Data_input!$F2657*10%</f>
        <v>350</v>
      </c>
      <c r="J2657" s="14">
        <f>SUM(Table1[[#This Row],[COGS]:[OPERATIONAL COST]])</f>
        <v>2800</v>
      </c>
      <c r="K2657" s="14">
        <f>Data_input!$F2657-Data_input!$G2657-Data_input!$H2657-Data_input!$I2657</f>
        <v>700</v>
      </c>
      <c r="L2657" s="8" t="s">
        <v>2944</v>
      </c>
      <c r="M2657" s="16" t="str">
        <f>TEXT(Table1[[#This Row],[DATE]],"mmm")</f>
        <v>Oct</v>
      </c>
      <c r="N2657" s="7">
        <f t="shared" si="127"/>
        <v>2022</v>
      </c>
      <c r="O2657" s="7">
        <f>IF(COUNTIF(B$4:$B2657,B2657)=1,1,0)</f>
        <v>1</v>
      </c>
      <c r="P2657" s="8" t="s">
        <v>2919</v>
      </c>
      <c r="Q2657" s="9"/>
    </row>
    <row r="2658" spans="1:17" x14ac:dyDescent="0.25">
      <c r="A2658" s="17">
        <v>44839</v>
      </c>
      <c r="B2658" s="11" t="s">
        <v>2218</v>
      </c>
      <c r="C2658" s="11" t="s">
        <v>2928</v>
      </c>
      <c r="D2658" s="7">
        <v>2</v>
      </c>
      <c r="E2658" s="12">
        <f t="shared" si="125"/>
        <v>1000</v>
      </c>
      <c r="F2658" s="13">
        <f t="shared" si="126"/>
        <v>2000</v>
      </c>
      <c r="G2658" s="14">
        <f>Data_input!$F2658*IF(Data_input!$E2658&lt;3000,70%,60%)</f>
        <v>1400</v>
      </c>
      <c r="H2658" s="14">
        <f>Data_input!$F2658*10%</f>
        <v>200</v>
      </c>
      <c r="I2658" s="14">
        <f>Data_input!$F2658*10%</f>
        <v>200</v>
      </c>
      <c r="J2658" s="14">
        <f>SUM(Table1[[#This Row],[COGS]:[OPERATIONAL COST]])</f>
        <v>1800</v>
      </c>
      <c r="K2658" s="14">
        <f>Data_input!$F2658-Data_input!$G2658-Data_input!$H2658-Data_input!$I2658</f>
        <v>200</v>
      </c>
      <c r="L2658" s="15" t="s">
        <v>2946</v>
      </c>
      <c r="M2658" s="16" t="str">
        <f>TEXT(Table1[[#This Row],[DATE]],"mmm")</f>
        <v>Oct</v>
      </c>
      <c r="N2658" s="7">
        <f t="shared" si="127"/>
        <v>2022</v>
      </c>
      <c r="O2658" s="7">
        <f>IF(COUNTIF(B$4:$B2658,B2658)=1,1,0)</f>
        <v>1</v>
      </c>
      <c r="P2658" s="8" t="s">
        <v>2919</v>
      </c>
      <c r="Q2658" s="9"/>
    </row>
    <row r="2659" spans="1:17" x14ac:dyDescent="0.25">
      <c r="A2659" s="17">
        <v>44839</v>
      </c>
      <c r="B2659" s="11" t="s">
        <v>2219</v>
      </c>
      <c r="C2659" s="11" t="s">
        <v>2920</v>
      </c>
      <c r="D2659" s="7">
        <v>1</v>
      </c>
      <c r="E2659" s="12">
        <f t="shared" si="125"/>
        <v>1000</v>
      </c>
      <c r="F2659" s="13">
        <f t="shared" si="126"/>
        <v>1000</v>
      </c>
      <c r="G2659" s="14">
        <f>Data_input!$F2659*IF(Data_input!$E2659&lt;3000,70%,60%)</f>
        <v>700</v>
      </c>
      <c r="H2659" s="14">
        <f>Data_input!$F2659*10%</f>
        <v>100</v>
      </c>
      <c r="I2659" s="14">
        <f>Data_input!$F2659*10%</f>
        <v>100</v>
      </c>
      <c r="J2659" s="14">
        <f>SUM(Table1[[#This Row],[COGS]:[OPERATIONAL COST]])</f>
        <v>900</v>
      </c>
      <c r="K2659" s="14">
        <f>Data_input!$F2659-Data_input!$G2659-Data_input!$H2659-Data_input!$I2659</f>
        <v>100</v>
      </c>
      <c r="L2659" s="8" t="s">
        <v>2947</v>
      </c>
      <c r="M2659" s="16" t="str">
        <f>TEXT(Table1[[#This Row],[DATE]],"mmm")</f>
        <v>Oct</v>
      </c>
      <c r="N2659" s="7">
        <f t="shared" si="127"/>
        <v>2022</v>
      </c>
      <c r="O2659" s="7">
        <f>IF(COUNTIF(B$4:$B2659,B2659)=1,1,0)</f>
        <v>1</v>
      </c>
      <c r="P2659" s="8" t="s">
        <v>2919</v>
      </c>
      <c r="Q2659" s="9"/>
    </row>
    <row r="2660" spans="1:17" x14ac:dyDescent="0.25">
      <c r="A2660" s="17">
        <v>44839</v>
      </c>
      <c r="B2660" s="11" t="s">
        <v>2220</v>
      </c>
      <c r="C2660" s="11" t="s">
        <v>2923</v>
      </c>
      <c r="D2660" s="7">
        <v>3</v>
      </c>
      <c r="E2660" s="12">
        <f t="shared" si="125"/>
        <v>2500</v>
      </c>
      <c r="F2660" s="13">
        <f t="shared" si="126"/>
        <v>7500</v>
      </c>
      <c r="G2660" s="14">
        <f>Data_input!$F2660*IF(Data_input!$E2660&lt;3000,70%,60%)</f>
        <v>5250</v>
      </c>
      <c r="H2660" s="14">
        <f>Data_input!$F2660*10%</f>
        <v>750</v>
      </c>
      <c r="I2660" s="14">
        <f>Data_input!$F2660*10%</f>
        <v>750</v>
      </c>
      <c r="J2660" s="14">
        <f>SUM(Table1[[#This Row],[COGS]:[OPERATIONAL COST]])</f>
        <v>6750</v>
      </c>
      <c r="K2660" s="14">
        <f>Data_input!$F2660-Data_input!$G2660-Data_input!$H2660-Data_input!$I2660</f>
        <v>750</v>
      </c>
      <c r="L2660" s="15" t="s">
        <v>2948</v>
      </c>
      <c r="M2660" s="16" t="str">
        <f>TEXT(Table1[[#This Row],[DATE]],"mmm")</f>
        <v>Oct</v>
      </c>
      <c r="N2660" s="7">
        <f t="shared" si="127"/>
        <v>2022</v>
      </c>
      <c r="O2660" s="7">
        <f>IF(COUNTIF(B$4:$B2660,B2660)=1,1,0)</f>
        <v>1</v>
      </c>
      <c r="P2660" s="8" t="s">
        <v>2919</v>
      </c>
      <c r="Q2660" s="9"/>
    </row>
    <row r="2661" spans="1:17" x14ac:dyDescent="0.25">
      <c r="A2661" s="17">
        <v>44840</v>
      </c>
      <c r="B2661" s="11" t="s">
        <v>2221</v>
      </c>
      <c r="C2661" s="11" t="s">
        <v>2920</v>
      </c>
      <c r="D2661" s="7">
        <v>1</v>
      </c>
      <c r="E2661" s="12">
        <f t="shared" si="125"/>
        <v>1000</v>
      </c>
      <c r="F2661" s="13">
        <f t="shared" si="126"/>
        <v>1000</v>
      </c>
      <c r="G2661" s="14">
        <f>Data_input!$F2661*IF(Data_input!$E2661&lt;3000,70%,60%)</f>
        <v>700</v>
      </c>
      <c r="H2661" s="14">
        <f>Data_input!$F2661*10%</f>
        <v>100</v>
      </c>
      <c r="I2661" s="14">
        <f>Data_input!$F2661*10%</f>
        <v>100</v>
      </c>
      <c r="J2661" s="14">
        <f>SUM(Table1[[#This Row],[COGS]:[OPERATIONAL COST]])</f>
        <v>900</v>
      </c>
      <c r="K2661" s="14">
        <f>Data_input!$F2661-Data_input!$G2661-Data_input!$H2661-Data_input!$I2661</f>
        <v>100</v>
      </c>
      <c r="L2661" s="8" t="s">
        <v>2944</v>
      </c>
      <c r="M2661" s="16" t="str">
        <f>TEXT(Table1[[#This Row],[DATE]],"mmm")</f>
        <v>Oct</v>
      </c>
      <c r="N2661" s="7">
        <f t="shared" si="127"/>
        <v>2022</v>
      </c>
      <c r="O2661" s="7">
        <f>IF(COUNTIF(B$4:$B2661,B2661)=1,1,0)</f>
        <v>1</v>
      </c>
      <c r="P2661" s="8" t="s">
        <v>2919</v>
      </c>
      <c r="Q2661" s="9"/>
    </row>
    <row r="2662" spans="1:17" x14ac:dyDescent="0.25">
      <c r="A2662" s="17">
        <v>44840</v>
      </c>
      <c r="B2662" s="11" t="s">
        <v>2222</v>
      </c>
      <c r="C2662" s="11" t="s">
        <v>2928</v>
      </c>
      <c r="D2662" s="7">
        <v>2</v>
      </c>
      <c r="E2662" s="12">
        <f t="shared" si="125"/>
        <v>1000</v>
      </c>
      <c r="F2662" s="13">
        <f t="shared" si="126"/>
        <v>2000</v>
      </c>
      <c r="G2662" s="14">
        <f>Data_input!$F2662*IF(Data_input!$E2662&lt;3000,70%,60%)</f>
        <v>1400</v>
      </c>
      <c r="H2662" s="14">
        <f>Data_input!$F2662*10%</f>
        <v>200</v>
      </c>
      <c r="I2662" s="14">
        <f>Data_input!$F2662*10%</f>
        <v>200</v>
      </c>
      <c r="J2662" s="14">
        <f>SUM(Table1[[#This Row],[COGS]:[OPERATIONAL COST]])</f>
        <v>1800</v>
      </c>
      <c r="K2662" s="14">
        <f>Data_input!$F2662-Data_input!$G2662-Data_input!$H2662-Data_input!$I2662</f>
        <v>200</v>
      </c>
      <c r="L2662" s="15" t="s">
        <v>2946</v>
      </c>
      <c r="M2662" s="16" t="str">
        <f>TEXT(Table1[[#This Row],[DATE]],"mmm")</f>
        <v>Oct</v>
      </c>
      <c r="N2662" s="7">
        <f t="shared" si="127"/>
        <v>2022</v>
      </c>
      <c r="O2662" s="7">
        <f>IF(COUNTIF(B$4:$B2662,B2662)=1,1,0)</f>
        <v>1</v>
      </c>
      <c r="P2662" s="8" t="s">
        <v>2919</v>
      </c>
      <c r="Q2662" s="9"/>
    </row>
    <row r="2663" spans="1:17" x14ac:dyDescent="0.25">
      <c r="A2663" s="17">
        <v>44840</v>
      </c>
      <c r="B2663" s="11" t="s">
        <v>2223</v>
      </c>
      <c r="C2663" s="11" t="s">
        <v>2929</v>
      </c>
      <c r="D2663" s="7">
        <v>4</v>
      </c>
      <c r="E2663" s="12">
        <f t="shared" si="125"/>
        <v>3200</v>
      </c>
      <c r="F2663" s="13">
        <f t="shared" si="126"/>
        <v>12800</v>
      </c>
      <c r="G2663" s="14">
        <f>Data_input!$F2663*IF(Data_input!$E2663&lt;3000,70%,60%)</f>
        <v>7680</v>
      </c>
      <c r="H2663" s="14">
        <f>Data_input!$F2663*10%</f>
        <v>1280</v>
      </c>
      <c r="I2663" s="14">
        <f>Data_input!$F2663*10%</f>
        <v>1280</v>
      </c>
      <c r="J2663" s="14">
        <f>SUM(Table1[[#This Row],[COGS]:[OPERATIONAL COST]])</f>
        <v>10240</v>
      </c>
      <c r="K2663" s="14">
        <f>Data_input!$F2663-Data_input!$G2663-Data_input!$H2663-Data_input!$I2663</f>
        <v>2560</v>
      </c>
      <c r="L2663" s="8" t="s">
        <v>2947</v>
      </c>
      <c r="M2663" s="16" t="str">
        <f>TEXT(Table1[[#This Row],[DATE]],"mmm")</f>
        <v>Oct</v>
      </c>
      <c r="N2663" s="7">
        <f t="shared" si="127"/>
        <v>2022</v>
      </c>
      <c r="O2663" s="7">
        <f>IF(COUNTIF(B$4:$B2663,B2663)=1,1,0)</f>
        <v>1</v>
      </c>
      <c r="P2663" s="8" t="s">
        <v>2919</v>
      </c>
      <c r="Q2663" s="9"/>
    </row>
    <row r="2664" spans="1:17" x14ac:dyDescent="0.25">
      <c r="A2664" s="17">
        <v>44840</v>
      </c>
      <c r="B2664" s="11" t="s">
        <v>2224</v>
      </c>
      <c r="C2664" s="11" t="s">
        <v>2930</v>
      </c>
      <c r="D2664" s="7">
        <v>1</v>
      </c>
      <c r="E2664" s="12">
        <f t="shared" si="125"/>
        <v>4000</v>
      </c>
      <c r="F2664" s="13">
        <f t="shared" si="126"/>
        <v>4000</v>
      </c>
      <c r="G2664" s="14">
        <f>Data_input!$F2664*IF(Data_input!$E2664&lt;3000,70%,60%)</f>
        <v>2400</v>
      </c>
      <c r="H2664" s="14">
        <f>Data_input!$F2664*10%</f>
        <v>400</v>
      </c>
      <c r="I2664" s="14">
        <f>Data_input!$F2664*10%</f>
        <v>400</v>
      </c>
      <c r="J2664" s="14">
        <f>SUM(Table1[[#This Row],[COGS]:[OPERATIONAL COST]])</f>
        <v>3200</v>
      </c>
      <c r="K2664" s="14">
        <f>Data_input!$F2664-Data_input!$G2664-Data_input!$H2664-Data_input!$I2664</f>
        <v>800</v>
      </c>
      <c r="L2664" s="15" t="s">
        <v>2945</v>
      </c>
      <c r="M2664" s="16" t="str">
        <f>TEXT(Table1[[#This Row],[DATE]],"mmm")</f>
        <v>Oct</v>
      </c>
      <c r="N2664" s="7">
        <f t="shared" si="127"/>
        <v>2022</v>
      </c>
      <c r="O2664" s="7">
        <f>IF(COUNTIF(B$4:$B2664,B2664)=1,1,0)</f>
        <v>1</v>
      </c>
      <c r="P2664" s="8" t="s">
        <v>2918</v>
      </c>
      <c r="Q2664" s="9"/>
    </row>
    <row r="2665" spans="1:17" x14ac:dyDescent="0.25">
      <c r="A2665" s="17">
        <v>44840</v>
      </c>
      <c r="B2665" s="11" t="s">
        <v>2225</v>
      </c>
      <c r="C2665" s="11" t="s">
        <v>2930</v>
      </c>
      <c r="D2665" s="7">
        <v>1</v>
      </c>
      <c r="E2665" s="12">
        <f t="shared" si="125"/>
        <v>4000</v>
      </c>
      <c r="F2665" s="13">
        <f t="shared" si="126"/>
        <v>4000</v>
      </c>
      <c r="G2665" s="14">
        <f>Data_input!$F2665*IF(Data_input!$E2665&lt;3000,70%,60%)</f>
        <v>2400</v>
      </c>
      <c r="H2665" s="14">
        <f>Data_input!$F2665*10%</f>
        <v>400</v>
      </c>
      <c r="I2665" s="14">
        <f>Data_input!$F2665*10%</f>
        <v>400</v>
      </c>
      <c r="J2665" s="14">
        <f>SUM(Table1[[#This Row],[COGS]:[OPERATIONAL COST]])</f>
        <v>3200</v>
      </c>
      <c r="K2665" s="14">
        <f>Data_input!$F2665-Data_input!$G2665-Data_input!$H2665-Data_input!$I2665</f>
        <v>800</v>
      </c>
      <c r="L2665" s="8" t="s">
        <v>2943</v>
      </c>
      <c r="M2665" s="16" t="str">
        <f>TEXT(Table1[[#This Row],[DATE]],"mmm")</f>
        <v>Oct</v>
      </c>
      <c r="N2665" s="7">
        <f t="shared" si="127"/>
        <v>2022</v>
      </c>
      <c r="O2665" s="7">
        <f>IF(COUNTIF(B$4:$B2665,B2665)=1,1,0)</f>
        <v>1</v>
      </c>
      <c r="P2665" s="8" t="s">
        <v>2918</v>
      </c>
      <c r="Q2665" s="9"/>
    </row>
    <row r="2666" spans="1:17" x14ac:dyDescent="0.25">
      <c r="A2666" s="17">
        <v>44840</v>
      </c>
      <c r="B2666" s="11" t="s">
        <v>2226</v>
      </c>
      <c r="C2666" s="11" t="s">
        <v>2930</v>
      </c>
      <c r="D2666" s="7">
        <v>1</v>
      </c>
      <c r="E2666" s="12">
        <f t="shared" si="125"/>
        <v>4000</v>
      </c>
      <c r="F2666" s="13">
        <f t="shared" si="126"/>
        <v>4000</v>
      </c>
      <c r="G2666" s="14">
        <f>Data_input!$F2666*IF(Data_input!$E2666&lt;3000,70%,60%)</f>
        <v>2400</v>
      </c>
      <c r="H2666" s="14">
        <f>Data_input!$F2666*10%</f>
        <v>400</v>
      </c>
      <c r="I2666" s="14">
        <f>Data_input!$F2666*10%</f>
        <v>400</v>
      </c>
      <c r="J2666" s="14">
        <f>SUM(Table1[[#This Row],[COGS]:[OPERATIONAL COST]])</f>
        <v>3200</v>
      </c>
      <c r="K2666" s="14">
        <f>Data_input!$F2666-Data_input!$G2666-Data_input!$H2666-Data_input!$I2666</f>
        <v>800</v>
      </c>
      <c r="L2666" s="15" t="s">
        <v>2948</v>
      </c>
      <c r="M2666" s="16" t="str">
        <f>TEXT(Table1[[#This Row],[DATE]],"mmm")</f>
        <v>Oct</v>
      </c>
      <c r="N2666" s="7">
        <f t="shared" si="127"/>
        <v>2022</v>
      </c>
      <c r="O2666" s="7">
        <f>IF(COUNTIF(B$4:$B2666,B2666)=1,1,0)</f>
        <v>1</v>
      </c>
      <c r="P2666" s="8" t="s">
        <v>2919</v>
      </c>
      <c r="Q2666" s="9"/>
    </row>
    <row r="2667" spans="1:17" x14ac:dyDescent="0.25">
      <c r="A2667" s="17">
        <v>44840</v>
      </c>
      <c r="B2667" s="11" t="s">
        <v>2227</v>
      </c>
      <c r="C2667" s="11" t="s">
        <v>2924</v>
      </c>
      <c r="D2667" s="7">
        <v>1</v>
      </c>
      <c r="E2667" s="12">
        <f t="shared" si="125"/>
        <v>3500</v>
      </c>
      <c r="F2667" s="13">
        <f t="shared" si="126"/>
        <v>3500</v>
      </c>
      <c r="G2667" s="14">
        <f>Data_input!$F2667*IF(Data_input!$E2667&lt;3000,70%,60%)</f>
        <v>2100</v>
      </c>
      <c r="H2667" s="14">
        <f>Data_input!$F2667*10%</f>
        <v>350</v>
      </c>
      <c r="I2667" s="14">
        <f>Data_input!$F2667*10%</f>
        <v>350</v>
      </c>
      <c r="J2667" s="14">
        <f>SUM(Table1[[#This Row],[COGS]:[OPERATIONAL COST]])</f>
        <v>2800</v>
      </c>
      <c r="K2667" s="14">
        <f>Data_input!$F2667-Data_input!$G2667-Data_input!$H2667-Data_input!$I2667</f>
        <v>700</v>
      </c>
      <c r="L2667" s="8" t="s">
        <v>2944</v>
      </c>
      <c r="M2667" s="16" t="str">
        <f>TEXT(Table1[[#This Row],[DATE]],"mmm")</f>
        <v>Oct</v>
      </c>
      <c r="N2667" s="7">
        <f t="shared" si="127"/>
        <v>2022</v>
      </c>
      <c r="O2667" s="7">
        <f>IF(COUNTIF(B$4:$B2667,B2667)=1,1,0)</f>
        <v>1</v>
      </c>
      <c r="P2667" s="8" t="s">
        <v>2919</v>
      </c>
      <c r="Q2667" s="9"/>
    </row>
    <row r="2668" spans="1:17" x14ac:dyDescent="0.25">
      <c r="A2668" s="17">
        <v>44840</v>
      </c>
      <c r="B2668" s="11" t="s">
        <v>2228</v>
      </c>
      <c r="C2668" s="11" t="s">
        <v>2925</v>
      </c>
      <c r="D2668" s="7">
        <v>5</v>
      </c>
      <c r="E2668" s="12">
        <f t="shared" si="125"/>
        <v>1200</v>
      </c>
      <c r="F2668" s="13">
        <f t="shared" si="126"/>
        <v>6000</v>
      </c>
      <c r="G2668" s="14">
        <f>Data_input!$F2668*IF(Data_input!$E2668&lt;3000,70%,60%)</f>
        <v>4200</v>
      </c>
      <c r="H2668" s="14">
        <f>Data_input!$F2668*10%</f>
        <v>600</v>
      </c>
      <c r="I2668" s="14">
        <f>Data_input!$F2668*10%</f>
        <v>600</v>
      </c>
      <c r="J2668" s="14">
        <f>SUM(Table1[[#This Row],[COGS]:[OPERATIONAL COST]])</f>
        <v>5400</v>
      </c>
      <c r="K2668" s="14">
        <f>Data_input!$F2668-Data_input!$G2668-Data_input!$H2668-Data_input!$I2668</f>
        <v>600</v>
      </c>
      <c r="L2668" s="15" t="s">
        <v>2948</v>
      </c>
      <c r="M2668" s="16" t="str">
        <f>TEXT(Table1[[#This Row],[DATE]],"mmm")</f>
        <v>Oct</v>
      </c>
      <c r="N2668" s="7">
        <f t="shared" si="127"/>
        <v>2022</v>
      </c>
      <c r="O2668" s="7">
        <f>IF(COUNTIF(B$4:$B2668,B2668)=1,1,0)</f>
        <v>1</v>
      </c>
      <c r="P2668" s="8" t="s">
        <v>2919</v>
      </c>
      <c r="Q2668" s="9"/>
    </row>
    <row r="2669" spans="1:17" x14ac:dyDescent="0.25">
      <c r="A2669" s="17">
        <v>44840</v>
      </c>
      <c r="B2669" s="11" t="str">
        <f>B2668</f>
        <v>DH02232</v>
      </c>
      <c r="C2669" s="11" t="s">
        <v>2926</v>
      </c>
      <c r="D2669" s="7">
        <v>8</v>
      </c>
      <c r="E2669" s="12">
        <f t="shared" si="125"/>
        <v>450</v>
      </c>
      <c r="F2669" s="13">
        <f t="shared" si="126"/>
        <v>3600</v>
      </c>
      <c r="G2669" s="14">
        <f>Data_input!$F2669*IF(Data_input!$E2669&lt;3000,70%,60%)</f>
        <v>2520</v>
      </c>
      <c r="H2669" s="14">
        <f>Data_input!$F2669*10%</f>
        <v>360</v>
      </c>
      <c r="I2669" s="14">
        <f>Data_input!$F2669*10%</f>
        <v>360</v>
      </c>
      <c r="J2669" s="14">
        <f>SUM(Table1[[#This Row],[COGS]:[OPERATIONAL COST]])</f>
        <v>3240</v>
      </c>
      <c r="K2669" s="14">
        <f>Data_input!$F2669-Data_input!$G2669-Data_input!$H2669-Data_input!$I2669</f>
        <v>360</v>
      </c>
      <c r="L2669" s="8" t="s">
        <v>2948</v>
      </c>
      <c r="M2669" s="16" t="str">
        <f>TEXT(Table1[[#This Row],[DATE]],"mmm")</f>
        <v>Oct</v>
      </c>
      <c r="N2669" s="7">
        <f t="shared" si="127"/>
        <v>2022</v>
      </c>
      <c r="O2669" s="7">
        <f>IF(COUNTIF(B$4:$B2669,B2669)=1,1,0)</f>
        <v>0</v>
      </c>
      <c r="P2669" s="8" t="s">
        <v>2919</v>
      </c>
      <c r="Q2669" s="9"/>
    </row>
    <row r="2670" spans="1:17" x14ac:dyDescent="0.25">
      <c r="A2670" s="17">
        <v>44840</v>
      </c>
      <c r="B2670" s="11" t="str">
        <f>B2669</f>
        <v>DH02232</v>
      </c>
      <c r="C2670" s="11" t="s">
        <v>2927</v>
      </c>
      <c r="D2670" s="7">
        <v>2</v>
      </c>
      <c r="E2670" s="12">
        <f t="shared" si="125"/>
        <v>500</v>
      </c>
      <c r="F2670" s="13">
        <f t="shared" si="126"/>
        <v>1000</v>
      </c>
      <c r="G2670" s="14">
        <f>Data_input!$F2670*IF(Data_input!$E2670&lt;3000,70%,60%)</f>
        <v>700</v>
      </c>
      <c r="H2670" s="14">
        <f>Data_input!$F2670*10%</f>
        <v>100</v>
      </c>
      <c r="I2670" s="14">
        <f>Data_input!$F2670*10%</f>
        <v>100</v>
      </c>
      <c r="J2670" s="14">
        <f>SUM(Table1[[#This Row],[COGS]:[OPERATIONAL COST]])</f>
        <v>900</v>
      </c>
      <c r="K2670" s="14">
        <f>Data_input!$F2670-Data_input!$G2670-Data_input!$H2670-Data_input!$I2670</f>
        <v>100</v>
      </c>
      <c r="L2670" s="15" t="s">
        <v>2948</v>
      </c>
      <c r="M2670" s="16" t="str">
        <f>TEXT(Table1[[#This Row],[DATE]],"mmm")</f>
        <v>Oct</v>
      </c>
      <c r="N2670" s="7">
        <f t="shared" si="127"/>
        <v>2022</v>
      </c>
      <c r="O2670" s="7">
        <f>IF(COUNTIF(B$4:$B2670,B2670)=1,1,0)</f>
        <v>0</v>
      </c>
      <c r="P2670" s="8" t="s">
        <v>2919</v>
      </c>
      <c r="Q2670" s="9"/>
    </row>
    <row r="2671" spans="1:17" x14ac:dyDescent="0.25">
      <c r="A2671" s="17">
        <v>44841</v>
      </c>
      <c r="B2671" s="11" t="s">
        <v>2229</v>
      </c>
      <c r="C2671" s="11" t="s">
        <v>2928</v>
      </c>
      <c r="D2671" s="7">
        <v>1</v>
      </c>
      <c r="E2671" s="12">
        <f t="shared" si="125"/>
        <v>1000</v>
      </c>
      <c r="F2671" s="13">
        <f t="shared" si="126"/>
        <v>1000</v>
      </c>
      <c r="G2671" s="14">
        <f>Data_input!$F2671*IF(Data_input!$E2671&lt;3000,70%,60%)</f>
        <v>700</v>
      </c>
      <c r="H2671" s="14">
        <f>Data_input!$F2671*10%</f>
        <v>100</v>
      </c>
      <c r="I2671" s="14">
        <f>Data_input!$F2671*10%</f>
        <v>100</v>
      </c>
      <c r="J2671" s="14">
        <f>SUM(Table1[[#This Row],[COGS]:[OPERATIONAL COST]])</f>
        <v>900</v>
      </c>
      <c r="K2671" s="14">
        <f>Data_input!$F2671-Data_input!$G2671-Data_input!$H2671-Data_input!$I2671</f>
        <v>100</v>
      </c>
      <c r="L2671" s="8" t="s">
        <v>2944</v>
      </c>
      <c r="M2671" s="16" t="str">
        <f>TEXT(Table1[[#This Row],[DATE]],"mmm")</f>
        <v>Oct</v>
      </c>
      <c r="N2671" s="7">
        <f t="shared" si="127"/>
        <v>2022</v>
      </c>
      <c r="O2671" s="7">
        <f>IF(COUNTIF(B$4:$B2671,B2671)=1,1,0)</f>
        <v>1</v>
      </c>
      <c r="P2671" s="8" t="s">
        <v>2918</v>
      </c>
      <c r="Q2671" s="9"/>
    </row>
    <row r="2672" spans="1:17" x14ac:dyDescent="0.25">
      <c r="A2672" s="17">
        <v>44841</v>
      </c>
      <c r="B2672" s="11" t="s">
        <v>2230</v>
      </c>
      <c r="C2672" s="11" t="s">
        <v>2928</v>
      </c>
      <c r="D2672" s="7">
        <v>7</v>
      </c>
      <c r="E2672" s="12">
        <f t="shared" si="125"/>
        <v>1000</v>
      </c>
      <c r="F2672" s="13">
        <f t="shared" si="126"/>
        <v>7000</v>
      </c>
      <c r="G2672" s="14">
        <f>Data_input!$F2672*IF(Data_input!$E2672&lt;3000,70%,60%)</f>
        <v>4900</v>
      </c>
      <c r="H2672" s="14">
        <f>Data_input!$F2672*10%</f>
        <v>700</v>
      </c>
      <c r="I2672" s="14">
        <f>Data_input!$F2672*10%</f>
        <v>700</v>
      </c>
      <c r="J2672" s="14">
        <f>SUM(Table1[[#This Row],[COGS]:[OPERATIONAL COST]])</f>
        <v>6300</v>
      </c>
      <c r="K2672" s="14">
        <f>Data_input!$F2672-Data_input!$G2672-Data_input!$H2672-Data_input!$I2672</f>
        <v>700</v>
      </c>
      <c r="L2672" s="15" t="s">
        <v>2948</v>
      </c>
      <c r="M2672" s="16" t="str">
        <f>TEXT(Table1[[#This Row],[DATE]],"mmm")</f>
        <v>Oct</v>
      </c>
      <c r="N2672" s="7">
        <f t="shared" si="127"/>
        <v>2022</v>
      </c>
      <c r="O2672" s="7">
        <f>IF(COUNTIF(B$4:$B2672,B2672)=1,1,0)</f>
        <v>1</v>
      </c>
      <c r="P2672" s="8" t="s">
        <v>2918</v>
      </c>
      <c r="Q2672" s="9"/>
    </row>
    <row r="2673" spans="1:17" x14ac:dyDescent="0.25">
      <c r="A2673" s="17">
        <v>44841</v>
      </c>
      <c r="B2673" s="11" t="s">
        <v>2231</v>
      </c>
      <c r="C2673" s="11" t="s">
        <v>2930</v>
      </c>
      <c r="D2673" s="7">
        <v>1</v>
      </c>
      <c r="E2673" s="12">
        <f t="shared" si="125"/>
        <v>4000</v>
      </c>
      <c r="F2673" s="13">
        <f t="shared" si="126"/>
        <v>4000</v>
      </c>
      <c r="G2673" s="14">
        <f>Data_input!$F2673*IF(Data_input!$E2673&lt;3000,70%,60%)</f>
        <v>2400</v>
      </c>
      <c r="H2673" s="14">
        <f>Data_input!$F2673*10%</f>
        <v>400</v>
      </c>
      <c r="I2673" s="14">
        <f>Data_input!$F2673*10%</f>
        <v>400</v>
      </c>
      <c r="J2673" s="14">
        <f>SUM(Table1[[#This Row],[COGS]:[OPERATIONAL COST]])</f>
        <v>3200</v>
      </c>
      <c r="K2673" s="14">
        <f>Data_input!$F2673-Data_input!$G2673-Data_input!$H2673-Data_input!$I2673</f>
        <v>800</v>
      </c>
      <c r="L2673" s="8" t="s">
        <v>2944</v>
      </c>
      <c r="M2673" s="16" t="str">
        <f>TEXT(Table1[[#This Row],[DATE]],"mmm")</f>
        <v>Oct</v>
      </c>
      <c r="N2673" s="7">
        <f t="shared" si="127"/>
        <v>2022</v>
      </c>
      <c r="O2673" s="7">
        <f>IF(COUNTIF(B$4:$B2673,B2673)=1,1,0)</f>
        <v>1</v>
      </c>
      <c r="P2673" s="8" t="s">
        <v>2919</v>
      </c>
      <c r="Q2673" s="9"/>
    </row>
    <row r="2674" spans="1:17" x14ac:dyDescent="0.25">
      <c r="A2674" s="17">
        <v>44841</v>
      </c>
      <c r="B2674" s="11" t="s">
        <v>2232</v>
      </c>
      <c r="C2674" s="11" t="s">
        <v>2920</v>
      </c>
      <c r="D2674" s="7">
        <v>1</v>
      </c>
      <c r="E2674" s="12">
        <f t="shared" si="125"/>
        <v>1000</v>
      </c>
      <c r="F2674" s="13">
        <f t="shared" si="126"/>
        <v>1000</v>
      </c>
      <c r="G2674" s="14">
        <f>Data_input!$F2674*IF(Data_input!$E2674&lt;3000,70%,60%)</f>
        <v>700</v>
      </c>
      <c r="H2674" s="14">
        <f>Data_input!$F2674*10%</f>
        <v>100</v>
      </c>
      <c r="I2674" s="14">
        <f>Data_input!$F2674*10%</f>
        <v>100</v>
      </c>
      <c r="J2674" s="14">
        <f>SUM(Table1[[#This Row],[COGS]:[OPERATIONAL COST]])</f>
        <v>900</v>
      </c>
      <c r="K2674" s="14">
        <f>Data_input!$F2674-Data_input!$G2674-Data_input!$H2674-Data_input!$I2674</f>
        <v>100</v>
      </c>
      <c r="L2674" s="15" t="s">
        <v>2946</v>
      </c>
      <c r="M2674" s="16" t="str">
        <f>TEXT(Table1[[#This Row],[DATE]],"mmm")</f>
        <v>Oct</v>
      </c>
      <c r="N2674" s="7">
        <f t="shared" si="127"/>
        <v>2022</v>
      </c>
      <c r="O2674" s="7">
        <f>IF(COUNTIF(B$4:$B2674,B2674)=1,1,0)</f>
        <v>1</v>
      </c>
      <c r="P2674" s="8" t="s">
        <v>2918</v>
      </c>
      <c r="Q2674" s="9"/>
    </row>
    <row r="2675" spans="1:17" x14ac:dyDescent="0.25">
      <c r="A2675" s="17">
        <v>44841</v>
      </c>
      <c r="B2675" s="11" t="s">
        <v>2233</v>
      </c>
      <c r="C2675" s="11" t="s">
        <v>2923</v>
      </c>
      <c r="D2675" s="7">
        <v>2</v>
      </c>
      <c r="E2675" s="12">
        <f t="shared" si="125"/>
        <v>2500</v>
      </c>
      <c r="F2675" s="13">
        <f t="shared" si="126"/>
        <v>5000</v>
      </c>
      <c r="G2675" s="14">
        <f>Data_input!$F2675*IF(Data_input!$E2675&lt;3000,70%,60%)</f>
        <v>3500</v>
      </c>
      <c r="H2675" s="14">
        <f>Data_input!$F2675*10%</f>
        <v>500</v>
      </c>
      <c r="I2675" s="14">
        <f>Data_input!$F2675*10%</f>
        <v>500</v>
      </c>
      <c r="J2675" s="14">
        <f>SUM(Table1[[#This Row],[COGS]:[OPERATIONAL COST]])</f>
        <v>4500</v>
      </c>
      <c r="K2675" s="14">
        <f>Data_input!$F2675-Data_input!$G2675-Data_input!$H2675-Data_input!$I2675</f>
        <v>500</v>
      </c>
      <c r="L2675" s="8" t="s">
        <v>2947</v>
      </c>
      <c r="M2675" s="16" t="str">
        <f>TEXT(Table1[[#This Row],[DATE]],"mmm")</f>
        <v>Oct</v>
      </c>
      <c r="N2675" s="7">
        <f t="shared" si="127"/>
        <v>2022</v>
      </c>
      <c r="O2675" s="7">
        <f>IF(COUNTIF(B$4:$B2675,B2675)=1,1,0)</f>
        <v>1</v>
      </c>
      <c r="P2675" s="8" t="s">
        <v>2918</v>
      </c>
      <c r="Q2675" s="9"/>
    </row>
    <row r="2676" spans="1:17" x14ac:dyDescent="0.25">
      <c r="A2676" s="17">
        <v>44841</v>
      </c>
      <c r="B2676" s="11" t="s">
        <v>2234</v>
      </c>
      <c r="C2676" s="11" t="s">
        <v>2920</v>
      </c>
      <c r="D2676" s="7">
        <v>4</v>
      </c>
      <c r="E2676" s="12">
        <f t="shared" si="125"/>
        <v>1000</v>
      </c>
      <c r="F2676" s="13">
        <f t="shared" si="126"/>
        <v>4000</v>
      </c>
      <c r="G2676" s="14">
        <f>Data_input!$F2676*IF(Data_input!$E2676&lt;3000,70%,60%)</f>
        <v>2800</v>
      </c>
      <c r="H2676" s="14">
        <f>Data_input!$F2676*10%</f>
        <v>400</v>
      </c>
      <c r="I2676" s="14">
        <f>Data_input!$F2676*10%</f>
        <v>400</v>
      </c>
      <c r="J2676" s="14">
        <f>SUM(Table1[[#This Row],[COGS]:[OPERATIONAL COST]])</f>
        <v>3600</v>
      </c>
      <c r="K2676" s="14">
        <f>Data_input!$F2676-Data_input!$G2676-Data_input!$H2676-Data_input!$I2676</f>
        <v>400</v>
      </c>
      <c r="L2676" s="15" t="s">
        <v>2945</v>
      </c>
      <c r="M2676" s="16" t="str">
        <f>TEXT(Table1[[#This Row],[DATE]],"mmm")</f>
        <v>Oct</v>
      </c>
      <c r="N2676" s="7">
        <f t="shared" si="127"/>
        <v>2022</v>
      </c>
      <c r="O2676" s="7">
        <f>IF(COUNTIF(B$4:$B2676,B2676)=1,1,0)</f>
        <v>1</v>
      </c>
      <c r="P2676" s="8" t="s">
        <v>2919</v>
      </c>
      <c r="Q2676" s="9"/>
    </row>
    <row r="2677" spans="1:17" x14ac:dyDescent="0.25">
      <c r="A2677" s="17">
        <v>44841</v>
      </c>
      <c r="B2677" s="11" t="s">
        <v>2235</v>
      </c>
      <c r="C2677" s="11" t="s">
        <v>2923</v>
      </c>
      <c r="D2677" s="7">
        <v>6</v>
      </c>
      <c r="E2677" s="12">
        <f t="shared" si="125"/>
        <v>2500</v>
      </c>
      <c r="F2677" s="13">
        <f t="shared" si="126"/>
        <v>15000</v>
      </c>
      <c r="G2677" s="14">
        <f>Data_input!$F2677*IF(Data_input!$E2677&lt;3000,70%,60%)</f>
        <v>10500</v>
      </c>
      <c r="H2677" s="14">
        <f>Data_input!$F2677*10%</f>
        <v>1500</v>
      </c>
      <c r="I2677" s="14">
        <f>Data_input!$F2677*10%</f>
        <v>1500</v>
      </c>
      <c r="J2677" s="14">
        <f>SUM(Table1[[#This Row],[COGS]:[OPERATIONAL COST]])</f>
        <v>13500</v>
      </c>
      <c r="K2677" s="14">
        <f>Data_input!$F2677-Data_input!$G2677-Data_input!$H2677-Data_input!$I2677</f>
        <v>1500</v>
      </c>
      <c r="L2677" s="8" t="s">
        <v>2943</v>
      </c>
      <c r="M2677" s="16" t="str">
        <f>TEXT(Table1[[#This Row],[DATE]],"mmm")</f>
        <v>Oct</v>
      </c>
      <c r="N2677" s="7">
        <f t="shared" si="127"/>
        <v>2022</v>
      </c>
      <c r="O2677" s="7">
        <f>IF(COUNTIF(B$4:$B2677,B2677)=1,1,0)</f>
        <v>1</v>
      </c>
      <c r="P2677" s="8" t="s">
        <v>2918</v>
      </c>
      <c r="Q2677" s="9"/>
    </row>
    <row r="2678" spans="1:17" x14ac:dyDescent="0.25">
      <c r="A2678" s="17">
        <v>44841</v>
      </c>
      <c r="B2678" s="11" t="s">
        <v>2236</v>
      </c>
      <c r="C2678" s="11" t="s">
        <v>2930</v>
      </c>
      <c r="D2678" s="7">
        <v>1</v>
      </c>
      <c r="E2678" s="12">
        <f t="shared" si="125"/>
        <v>4000</v>
      </c>
      <c r="F2678" s="13">
        <f t="shared" si="126"/>
        <v>4000</v>
      </c>
      <c r="G2678" s="14">
        <f>Data_input!$F2678*IF(Data_input!$E2678&lt;3000,70%,60%)</f>
        <v>2400</v>
      </c>
      <c r="H2678" s="14">
        <f>Data_input!$F2678*10%</f>
        <v>400</v>
      </c>
      <c r="I2678" s="14">
        <f>Data_input!$F2678*10%</f>
        <v>400</v>
      </c>
      <c r="J2678" s="14">
        <f>SUM(Table1[[#This Row],[COGS]:[OPERATIONAL COST]])</f>
        <v>3200</v>
      </c>
      <c r="K2678" s="14">
        <f>Data_input!$F2678-Data_input!$G2678-Data_input!$H2678-Data_input!$I2678</f>
        <v>800</v>
      </c>
      <c r="L2678" s="15" t="s">
        <v>2948</v>
      </c>
      <c r="M2678" s="16" t="str">
        <f>TEXT(Table1[[#This Row],[DATE]],"mmm")</f>
        <v>Oct</v>
      </c>
      <c r="N2678" s="7">
        <f t="shared" si="127"/>
        <v>2022</v>
      </c>
      <c r="O2678" s="7">
        <f>IF(COUNTIF(B$4:$B2678,B2678)=1,1,0)</f>
        <v>1</v>
      </c>
      <c r="P2678" s="8" t="s">
        <v>2919</v>
      </c>
      <c r="Q2678" s="9"/>
    </row>
    <row r="2679" spans="1:17" x14ac:dyDescent="0.25">
      <c r="A2679" s="17">
        <v>44841</v>
      </c>
      <c r="B2679" s="11" t="str">
        <f>B2678</f>
        <v>DH02240</v>
      </c>
      <c r="C2679" s="11" t="s">
        <v>2924</v>
      </c>
      <c r="D2679" s="7">
        <v>1</v>
      </c>
      <c r="E2679" s="12">
        <f t="shared" si="125"/>
        <v>3500</v>
      </c>
      <c r="F2679" s="13">
        <f t="shared" si="126"/>
        <v>3500</v>
      </c>
      <c r="G2679" s="14">
        <f>Data_input!$F2679*IF(Data_input!$E2679&lt;3000,70%,60%)</f>
        <v>2100</v>
      </c>
      <c r="H2679" s="14">
        <f>Data_input!$F2679*10%</f>
        <v>350</v>
      </c>
      <c r="I2679" s="14">
        <f>Data_input!$F2679*10%</f>
        <v>350</v>
      </c>
      <c r="J2679" s="14">
        <f>SUM(Table1[[#This Row],[COGS]:[OPERATIONAL COST]])</f>
        <v>2800</v>
      </c>
      <c r="K2679" s="14">
        <f>Data_input!$F2679-Data_input!$G2679-Data_input!$H2679-Data_input!$I2679</f>
        <v>700</v>
      </c>
      <c r="L2679" s="8" t="s">
        <v>2948</v>
      </c>
      <c r="M2679" s="16" t="str">
        <f>TEXT(Table1[[#This Row],[DATE]],"mmm")</f>
        <v>Oct</v>
      </c>
      <c r="N2679" s="7">
        <f t="shared" si="127"/>
        <v>2022</v>
      </c>
      <c r="O2679" s="7">
        <f>IF(COUNTIF(B$4:$B2679,B2679)=1,1,0)</f>
        <v>0</v>
      </c>
      <c r="P2679" s="8" t="s">
        <v>2919</v>
      </c>
      <c r="Q2679" s="9"/>
    </row>
    <row r="2680" spans="1:17" x14ac:dyDescent="0.25">
      <c r="A2680" s="17">
        <v>44841</v>
      </c>
      <c r="B2680" s="11" t="str">
        <f>B2679</f>
        <v>DH02240</v>
      </c>
      <c r="C2680" s="11" t="s">
        <v>2925</v>
      </c>
      <c r="D2680" s="7">
        <v>1</v>
      </c>
      <c r="E2680" s="12">
        <f t="shared" si="125"/>
        <v>1200</v>
      </c>
      <c r="F2680" s="13">
        <f t="shared" si="126"/>
        <v>1200</v>
      </c>
      <c r="G2680" s="14">
        <f>Data_input!$F2680*IF(Data_input!$E2680&lt;3000,70%,60%)</f>
        <v>840</v>
      </c>
      <c r="H2680" s="14">
        <f>Data_input!$F2680*10%</f>
        <v>120</v>
      </c>
      <c r="I2680" s="14">
        <f>Data_input!$F2680*10%</f>
        <v>120</v>
      </c>
      <c r="J2680" s="14">
        <f>SUM(Table1[[#This Row],[COGS]:[OPERATIONAL COST]])</f>
        <v>1080</v>
      </c>
      <c r="K2680" s="14">
        <f>Data_input!$F2680-Data_input!$G2680-Data_input!$H2680-Data_input!$I2680</f>
        <v>120</v>
      </c>
      <c r="L2680" s="15" t="s">
        <v>2948</v>
      </c>
      <c r="M2680" s="16" t="str">
        <f>TEXT(Table1[[#This Row],[DATE]],"mmm")</f>
        <v>Oct</v>
      </c>
      <c r="N2680" s="7">
        <f t="shared" si="127"/>
        <v>2022</v>
      </c>
      <c r="O2680" s="7">
        <f>IF(COUNTIF(B$4:$B2680,B2680)=1,1,0)</f>
        <v>0</v>
      </c>
      <c r="P2680" s="8" t="s">
        <v>2919</v>
      </c>
      <c r="Q2680" s="9"/>
    </row>
    <row r="2681" spans="1:17" x14ac:dyDescent="0.25">
      <c r="A2681" s="17">
        <v>44841</v>
      </c>
      <c r="B2681" s="11" t="str">
        <f>B2680</f>
        <v>DH02240</v>
      </c>
      <c r="C2681" s="11" t="s">
        <v>2926</v>
      </c>
      <c r="D2681" s="7">
        <v>2</v>
      </c>
      <c r="E2681" s="12">
        <f t="shared" si="125"/>
        <v>450</v>
      </c>
      <c r="F2681" s="13">
        <f t="shared" si="126"/>
        <v>900</v>
      </c>
      <c r="G2681" s="14">
        <f>Data_input!$F2681*IF(Data_input!$E2681&lt;3000,70%,60%)</f>
        <v>630</v>
      </c>
      <c r="H2681" s="14">
        <f>Data_input!$F2681*10%</f>
        <v>90</v>
      </c>
      <c r="I2681" s="14">
        <f>Data_input!$F2681*10%</f>
        <v>90</v>
      </c>
      <c r="J2681" s="14">
        <f>SUM(Table1[[#This Row],[COGS]:[OPERATIONAL COST]])</f>
        <v>810</v>
      </c>
      <c r="K2681" s="14">
        <f>Data_input!$F2681-Data_input!$G2681-Data_input!$H2681-Data_input!$I2681</f>
        <v>90</v>
      </c>
      <c r="L2681" s="8" t="s">
        <v>2948</v>
      </c>
      <c r="M2681" s="16" t="str">
        <f>TEXT(Table1[[#This Row],[DATE]],"mmm")</f>
        <v>Oct</v>
      </c>
      <c r="N2681" s="7">
        <f t="shared" si="127"/>
        <v>2022</v>
      </c>
      <c r="O2681" s="7">
        <f>IF(COUNTIF(B$4:$B2681,B2681)=1,1,0)</f>
        <v>0</v>
      </c>
      <c r="P2681" s="8" t="s">
        <v>2919</v>
      </c>
      <c r="Q2681" s="9"/>
    </row>
    <row r="2682" spans="1:17" x14ac:dyDescent="0.25">
      <c r="A2682" s="17">
        <v>44841</v>
      </c>
      <c r="B2682" s="11" t="str">
        <f>B2681</f>
        <v>DH02240</v>
      </c>
      <c r="C2682" s="11" t="s">
        <v>2920</v>
      </c>
      <c r="D2682" s="7">
        <v>1</v>
      </c>
      <c r="E2682" s="12">
        <f t="shared" si="125"/>
        <v>1000</v>
      </c>
      <c r="F2682" s="13">
        <f t="shared" si="126"/>
        <v>1000</v>
      </c>
      <c r="G2682" s="14">
        <f>Data_input!$F2682*IF(Data_input!$E2682&lt;3000,70%,60%)</f>
        <v>700</v>
      </c>
      <c r="H2682" s="14">
        <f>Data_input!$F2682*10%</f>
        <v>100</v>
      </c>
      <c r="I2682" s="14">
        <f>Data_input!$F2682*10%</f>
        <v>100</v>
      </c>
      <c r="J2682" s="14">
        <f>SUM(Table1[[#This Row],[COGS]:[OPERATIONAL COST]])</f>
        <v>900</v>
      </c>
      <c r="K2682" s="14">
        <f>Data_input!$F2682-Data_input!$G2682-Data_input!$H2682-Data_input!$I2682</f>
        <v>100</v>
      </c>
      <c r="L2682" s="15" t="s">
        <v>2948</v>
      </c>
      <c r="M2682" s="16" t="str">
        <f>TEXT(Table1[[#This Row],[DATE]],"mmm")</f>
        <v>Oct</v>
      </c>
      <c r="N2682" s="7">
        <f t="shared" si="127"/>
        <v>2022</v>
      </c>
      <c r="O2682" s="7">
        <f>IF(COUNTIF(B$4:$B2682,B2682)=1,1,0)</f>
        <v>0</v>
      </c>
      <c r="P2682" s="8" t="s">
        <v>2919</v>
      </c>
      <c r="Q2682" s="9"/>
    </row>
    <row r="2683" spans="1:17" x14ac:dyDescent="0.25">
      <c r="A2683" s="17">
        <v>44841</v>
      </c>
      <c r="B2683" s="11" t="str">
        <f>B2682</f>
        <v>DH02240</v>
      </c>
      <c r="C2683" s="11" t="s">
        <v>2930</v>
      </c>
      <c r="D2683" s="7">
        <v>1</v>
      </c>
      <c r="E2683" s="12">
        <f t="shared" si="125"/>
        <v>4000</v>
      </c>
      <c r="F2683" s="13">
        <f t="shared" si="126"/>
        <v>4000</v>
      </c>
      <c r="G2683" s="14">
        <f>Data_input!$F2683*IF(Data_input!$E2683&lt;3000,70%,60%)</f>
        <v>2400</v>
      </c>
      <c r="H2683" s="14">
        <f>Data_input!$F2683*10%</f>
        <v>400</v>
      </c>
      <c r="I2683" s="14">
        <f>Data_input!$F2683*10%</f>
        <v>400</v>
      </c>
      <c r="J2683" s="14">
        <f>SUM(Table1[[#This Row],[COGS]:[OPERATIONAL COST]])</f>
        <v>3200</v>
      </c>
      <c r="K2683" s="14">
        <f>Data_input!$F2683-Data_input!$G2683-Data_input!$H2683-Data_input!$I2683</f>
        <v>800</v>
      </c>
      <c r="L2683" s="8" t="s">
        <v>2948</v>
      </c>
      <c r="M2683" s="16" t="str">
        <f>TEXT(Table1[[#This Row],[DATE]],"mmm")</f>
        <v>Oct</v>
      </c>
      <c r="N2683" s="7">
        <f t="shared" si="127"/>
        <v>2022</v>
      </c>
      <c r="O2683" s="7">
        <f>IF(COUNTIF(B$4:$B2683,B2683)=1,1,0)</f>
        <v>0</v>
      </c>
      <c r="P2683" s="8" t="s">
        <v>2919</v>
      </c>
      <c r="Q2683" s="9"/>
    </row>
    <row r="2684" spans="1:17" x14ac:dyDescent="0.25">
      <c r="A2684" s="17">
        <v>44842</v>
      </c>
      <c r="B2684" s="11" t="s">
        <v>2237</v>
      </c>
      <c r="C2684" s="11" t="s">
        <v>2923</v>
      </c>
      <c r="D2684" s="7">
        <v>1</v>
      </c>
      <c r="E2684" s="12">
        <f t="shared" si="125"/>
        <v>2500</v>
      </c>
      <c r="F2684" s="13">
        <f t="shared" si="126"/>
        <v>2500</v>
      </c>
      <c r="G2684" s="14">
        <f>Data_input!$F2684*IF(Data_input!$E2684&lt;3000,70%,60%)</f>
        <v>1750</v>
      </c>
      <c r="H2684" s="14">
        <f>Data_input!$F2684*10%</f>
        <v>250</v>
      </c>
      <c r="I2684" s="14">
        <f>Data_input!$F2684*10%</f>
        <v>250</v>
      </c>
      <c r="J2684" s="14">
        <f>SUM(Table1[[#This Row],[COGS]:[OPERATIONAL COST]])</f>
        <v>2250</v>
      </c>
      <c r="K2684" s="14">
        <f>Data_input!$F2684-Data_input!$G2684-Data_input!$H2684-Data_input!$I2684</f>
        <v>250</v>
      </c>
      <c r="L2684" s="15" t="s">
        <v>2945</v>
      </c>
      <c r="M2684" s="16" t="str">
        <f>TEXT(Table1[[#This Row],[DATE]],"mmm")</f>
        <v>Oct</v>
      </c>
      <c r="N2684" s="7">
        <f t="shared" si="127"/>
        <v>2022</v>
      </c>
      <c r="O2684" s="7">
        <f>IF(COUNTIF(B$4:$B2684,B2684)=1,1,0)</f>
        <v>1</v>
      </c>
      <c r="P2684" s="8" t="s">
        <v>2919</v>
      </c>
      <c r="Q2684" s="9"/>
    </row>
    <row r="2685" spans="1:17" x14ac:dyDescent="0.25">
      <c r="A2685" s="17">
        <v>44842</v>
      </c>
      <c r="B2685" s="11" t="s">
        <v>2238</v>
      </c>
      <c r="C2685" s="11" t="s">
        <v>2924</v>
      </c>
      <c r="D2685" s="7">
        <v>1</v>
      </c>
      <c r="E2685" s="12">
        <f t="shared" si="125"/>
        <v>3500</v>
      </c>
      <c r="F2685" s="13">
        <f t="shared" si="126"/>
        <v>3500</v>
      </c>
      <c r="G2685" s="14">
        <f>Data_input!$F2685*IF(Data_input!$E2685&lt;3000,70%,60%)</f>
        <v>2100</v>
      </c>
      <c r="H2685" s="14">
        <f>Data_input!$F2685*10%</f>
        <v>350</v>
      </c>
      <c r="I2685" s="14">
        <f>Data_input!$F2685*10%</f>
        <v>350</v>
      </c>
      <c r="J2685" s="14">
        <f>SUM(Table1[[#This Row],[COGS]:[OPERATIONAL COST]])</f>
        <v>2800</v>
      </c>
      <c r="K2685" s="14">
        <f>Data_input!$F2685-Data_input!$G2685-Data_input!$H2685-Data_input!$I2685</f>
        <v>700</v>
      </c>
      <c r="L2685" s="8" t="s">
        <v>2943</v>
      </c>
      <c r="M2685" s="16" t="str">
        <f>TEXT(Table1[[#This Row],[DATE]],"mmm")</f>
        <v>Oct</v>
      </c>
      <c r="N2685" s="7">
        <f t="shared" si="127"/>
        <v>2022</v>
      </c>
      <c r="O2685" s="7">
        <f>IF(COUNTIF(B$4:$B2685,B2685)=1,1,0)</f>
        <v>1</v>
      </c>
      <c r="P2685" s="8" t="s">
        <v>2919</v>
      </c>
      <c r="Q2685" s="9"/>
    </row>
    <row r="2686" spans="1:17" x14ac:dyDescent="0.25">
      <c r="A2686" s="17">
        <v>44842</v>
      </c>
      <c r="B2686" s="11" t="s">
        <v>2239</v>
      </c>
      <c r="C2686" s="11" t="s">
        <v>2928</v>
      </c>
      <c r="D2686" s="7">
        <v>1</v>
      </c>
      <c r="E2686" s="12">
        <f t="shared" si="125"/>
        <v>1000</v>
      </c>
      <c r="F2686" s="13">
        <f t="shared" si="126"/>
        <v>1000</v>
      </c>
      <c r="G2686" s="14">
        <f>Data_input!$F2686*IF(Data_input!$E2686&lt;3000,70%,60%)</f>
        <v>700</v>
      </c>
      <c r="H2686" s="14">
        <f>Data_input!$F2686*10%</f>
        <v>100</v>
      </c>
      <c r="I2686" s="14">
        <f>Data_input!$F2686*10%</f>
        <v>100</v>
      </c>
      <c r="J2686" s="14">
        <f>SUM(Table1[[#This Row],[COGS]:[OPERATIONAL COST]])</f>
        <v>900</v>
      </c>
      <c r="K2686" s="14">
        <f>Data_input!$F2686-Data_input!$G2686-Data_input!$H2686-Data_input!$I2686</f>
        <v>100</v>
      </c>
      <c r="L2686" s="15" t="s">
        <v>2948</v>
      </c>
      <c r="M2686" s="16" t="str">
        <f>TEXT(Table1[[#This Row],[DATE]],"mmm")</f>
        <v>Oct</v>
      </c>
      <c r="N2686" s="7">
        <f t="shared" si="127"/>
        <v>2022</v>
      </c>
      <c r="O2686" s="7">
        <f>IF(COUNTIF(B$4:$B2686,B2686)=1,1,0)</f>
        <v>1</v>
      </c>
      <c r="P2686" s="8" t="s">
        <v>2919</v>
      </c>
      <c r="Q2686" s="9"/>
    </row>
    <row r="2687" spans="1:17" x14ac:dyDescent="0.25">
      <c r="A2687" s="17">
        <v>44842</v>
      </c>
      <c r="B2687" s="11" t="s">
        <v>2240</v>
      </c>
      <c r="C2687" s="11" t="s">
        <v>2926</v>
      </c>
      <c r="D2687" s="7">
        <v>20</v>
      </c>
      <c r="E2687" s="12">
        <f t="shared" si="125"/>
        <v>450</v>
      </c>
      <c r="F2687" s="13">
        <f t="shared" si="126"/>
        <v>9000</v>
      </c>
      <c r="G2687" s="14">
        <f>Data_input!$F2687*IF(Data_input!$E2687&lt;3000,70%,60%)</f>
        <v>6300</v>
      </c>
      <c r="H2687" s="14">
        <f>Data_input!$F2687*10%</f>
        <v>900</v>
      </c>
      <c r="I2687" s="14">
        <f>Data_input!$F2687*10%</f>
        <v>900</v>
      </c>
      <c r="J2687" s="14">
        <f>SUM(Table1[[#This Row],[COGS]:[OPERATIONAL COST]])</f>
        <v>8100</v>
      </c>
      <c r="K2687" s="14">
        <f>Data_input!$F2687-Data_input!$G2687-Data_input!$H2687-Data_input!$I2687</f>
        <v>900</v>
      </c>
      <c r="L2687" s="8" t="s">
        <v>2944</v>
      </c>
      <c r="M2687" s="16" t="str">
        <f>TEXT(Table1[[#This Row],[DATE]],"mmm")</f>
        <v>Oct</v>
      </c>
      <c r="N2687" s="7">
        <f t="shared" si="127"/>
        <v>2022</v>
      </c>
      <c r="O2687" s="7">
        <f>IF(COUNTIF(B$4:$B2687,B2687)=1,1,0)</f>
        <v>1</v>
      </c>
      <c r="P2687" s="8" t="s">
        <v>2919</v>
      </c>
      <c r="Q2687" s="9"/>
    </row>
    <row r="2688" spans="1:17" x14ac:dyDescent="0.25">
      <c r="A2688" s="17">
        <v>44842</v>
      </c>
      <c r="B2688" s="11" t="s">
        <v>2241</v>
      </c>
      <c r="C2688" s="11" t="s">
        <v>2927</v>
      </c>
      <c r="D2688" s="7">
        <v>4</v>
      </c>
      <c r="E2688" s="12">
        <f t="shared" si="125"/>
        <v>500</v>
      </c>
      <c r="F2688" s="13">
        <f t="shared" si="126"/>
        <v>2000</v>
      </c>
      <c r="G2688" s="14">
        <f>Data_input!$F2688*IF(Data_input!$E2688&lt;3000,70%,60%)</f>
        <v>1400</v>
      </c>
      <c r="H2688" s="14">
        <f>Data_input!$F2688*10%</f>
        <v>200</v>
      </c>
      <c r="I2688" s="14">
        <f>Data_input!$F2688*10%</f>
        <v>200</v>
      </c>
      <c r="J2688" s="14">
        <f>SUM(Table1[[#This Row],[COGS]:[OPERATIONAL COST]])</f>
        <v>1800</v>
      </c>
      <c r="K2688" s="14">
        <f>Data_input!$F2688-Data_input!$G2688-Data_input!$H2688-Data_input!$I2688</f>
        <v>200</v>
      </c>
      <c r="L2688" s="15" t="s">
        <v>2946</v>
      </c>
      <c r="M2688" s="16" t="str">
        <f>TEXT(Table1[[#This Row],[DATE]],"mmm")</f>
        <v>Oct</v>
      </c>
      <c r="N2688" s="7">
        <f t="shared" si="127"/>
        <v>2022</v>
      </c>
      <c r="O2688" s="7">
        <f>IF(COUNTIF(B$4:$B2688,B2688)=1,1,0)</f>
        <v>1</v>
      </c>
      <c r="P2688" s="8" t="s">
        <v>2918</v>
      </c>
      <c r="Q2688" s="9"/>
    </row>
    <row r="2689" spans="1:17" x14ac:dyDescent="0.25">
      <c r="A2689" s="17">
        <v>44842</v>
      </c>
      <c r="B2689" s="11" t="s">
        <v>2242</v>
      </c>
      <c r="C2689" s="11" t="s">
        <v>2927</v>
      </c>
      <c r="D2689" s="7">
        <v>1</v>
      </c>
      <c r="E2689" s="12">
        <f t="shared" si="125"/>
        <v>500</v>
      </c>
      <c r="F2689" s="13">
        <f t="shared" si="126"/>
        <v>500</v>
      </c>
      <c r="G2689" s="14">
        <f>Data_input!$F2689*IF(Data_input!$E2689&lt;3000,70%,60%)</f>
        <v>350</v>
      </c>
      <c r="H2689" s="14">
        <f>Data_input!$F2689*10%</f>
        <v>50</v>
      </c>
      <c r="I2689" s="14">
        <f>Data_input!$F2689*10%</f>
        <v>50</v>
      </c>
      <c r="J2689" s="14">
        <f>SUM(Table1[[#This Row],[COGS]:[OPERATIONAL COST]])</f>
        <v>450</v>
      </c>
      <c r="K2689" s="14">
        <f>Data_input!$F2689-Data_input!$G2689-Data_input!$H2689-Data_input!$I2689</f>
        <v>50</v>
      </c>
      <c r="L2689" s="8" t="s">
        <v>2947</v>
      </c>
      <c r="M2689" s="16" t="str">
        <f>TEXT(Table1[[#This Row],[DATE]],"mmm")</f>
        <v>Oct</v>
      </c>
      <c r="N2689" s="7">
        <f t="shared" si="127"/>
        <v>2022</v>
      </c>
      <c r="O2689" s="7">
        <f>IF(COUNTIF(B$4:$B2689,B2689)=1,1,0)</f>
        <v>1</v>
      </c>
      <c r="P2689" s="8" t="s">
        <v>2919</v>
      </c>
      <c r="Q2689" s="9"/>
    </row>
    <row r="2690" spans="1:17" x14ac:dyDescent="0.25">
      <c r="A2690" s="17">
        <v>44842</v>
      </c>
      <c r="B2690" s="11" t="s">
        <v>2243</v>
      </c>
      <c r="C2690" s="11" t="s">
        <v>2920</v>
      </c>
      <c r="D2690" s="7">
        <v>2</v>
      </c>
      <c r="E2690" s="12">
        <f t="shared" si="125"/>
        <v>1000</v>
      </c>
      <c r="F2690" s="13">
        <f t="shared" si="126"/>
        <v>2000</v>
      </c>
      <c r="G2690" s="14">
        <f>Data_input!$F2690*IF(Data_input!$E2690&lt;3000,70%,60%)</f>
        <v>1400</v>
      </c>
      <c r="H2690" s="14">
        <f>Data_input!$F2690*10%</f>
        <v>200</v>
      </c>
      <c r="I2690" s="14">
        <f>Data_input!$F2690*10%</f>
        <v>200</v>
      </c>
      <c r="J2690" s="14">
        <f>SUM(Table1[[#This Row],[COGS]:[OPERATIONAL COST]])</f>
        <v>1800</v>
      </c>
      <c r="K2690" s="14">
        <f>Data_input!$F2690-Data_input!$G2690-Data_input!$H2690-Data_input!$I2690</f>
        <v>200</v>
      </c>
      <c r="L2690" s="15" t="s">
        <v>2945</v>
      </c>
      <c r="M2690" s="16" t="str">
        <f>TEXT(Table1[[#This Row],[DATE]],"mmm")</f>
        <v>Oct</v>
      </c>
      <c r="N2690" s="7">
        <f t="shared" si="127"/>
        <v>2022</v>
      </c>
      <c r="O2690" s="7">
        <f>IF(COUNTIF(B$4:$B2690,B2690)=1,1,0)</f>
        <v>1</v>
      </c>
      <c r="P2690" s="8" t="s">
        <v>2918</v>
      </c>
      <c r="Q2690" s="9"/>
    </row>
    <row r="2691" spans="1:17" x14ac:dyDescent="0.25">
      <c r="A2691" s="17">
        <v>44842</v>
      </c>
      <c r="B2691" s="11" t="s">
        <v>2244</v>
      </c>
      <c r="C2691" s="11" t="s">
        <v>2924</v>
      </c>
      <c r="D2691" s="7">
        <v>1</v>
      </c>
      <c r="E2691" s="12">
        <f t="shared" si="125"/>
        <v>3500</v>
      </c>
      <c r="F2691" s="13">
        <f t="shared" si="126"/>
        <v>3500</v>
      </c>
      <c r="G2691" s="14">
        <f>Data_input!$F2691*IF(Data_input!$E2691&lt;3000,70%,60%)</f>
        <v>2100</v>
      </c>
      <c r="H2691" s="14">
        <f>Data_input!$F2691*10%</f>
        <v>350</v>
      </c>
      <c r="I2691" s="14">
        <f>Data_input!$F2691*10%</f>
        <v>350</v>
      </c>
      <c r="J2691" s="14">
        <f>SUM(Table1[[#This Row],[COGS]:[OPERATIONAL COST]])</f>
        <v>2800</v>
      </c>
      <c r="K2691" s="14">
        <f>Data_input!$F2691-Data_input!$G2691-Data_input!$H2691-Data_input!$I2691</f>
        <v>700</v>
      </c>
      <c r="L2691" s="8" t="s">
        <v>2945</v>
      </c>
      <c r="M2691" s="16" t="str">
        <f>TEXT(Table1[[#This Row],[DATE]],"mmm")</f>
        <v>Oct</v>
      </c>
      <c r="N2691" s="7">
        <f t="shared" si="127"/>
        <v>2022</v>
      </c>
      <c r="O2691" s="7">
        <f>IF(COUNTIF(B$4:$B2691,B2691)=1,1,0)</f>
        <v>1</v>
      </c>
      <c r="P2691" s="8" t="s">
        <v>2919</v>
      </c>
      <c r="Q2691" s="9"/>
    </row>
    <row r="2692" spans="1:17" x14ac:dyDescent="0.25">
      <c r="A2692" s="17">
        <v>44842</v>
      </c>
      <c r="B2692" s="11" t="str">
        <f>B2691</f>
        <v>DH02248</v>
      </c>
      <c r="C2692" s="11" t="s">
        <v>2923</v>
      </c>
      <c r="D2692" s="7">
        <v>1</v>
      </c>
      <c r="E2692" s="12">
        <f t="shared" ref="E2692:E2755" si="128">VLOOKUP(C2692,$R$4:$S$12,2,FALSE)</f>
        <v>2500</v>
      </c>
      <c r="F2692" s="13">
        <f t="shared" ref="F2692:F2755" si="129">D2692*E2692</f>
        <v>2500</v>
      </c>
      <c r="G2692" s="14">
        <f>Data_input!$F2692*IF(Data_input!$E2692&lt;3000,70%,60%)</f>
        <v>1750</v>
      </c>
      <c r="H2692" s="14">
        <f>Data_input!$F2692*10%</f>
        <v>250</v>
      </c>
      <c r="I2692" s="14">
        <f>Data_input!$F2692*10%</f>
        <v>250</v>
      </c>
      <c r="J2692" s="14">
        <f>SUM(Table1[[#This Row],[COGS]:[OPERATIONAL COST]])</f>
        <v>2250</v>
      </c>
      <c r="K2692" s="14">
        <f>Data_input!$F2692-Data_input!$G2692-Data_input!$H2692-Data_input!$I2692</f>
        <v>250</v>
      </c>
      <c r="L2692" s="15" t="s">
        <v>2945</v>
      </c>
      <c r="M2692" s="16" t="str">
        <f>TEXT(Table1[[#This Row],[DATE]],"mmm")</f>
        <v>Oct</v>
      </c>
      <c r="N2692" s="7">
        <f t="shared" ref="N2692:N2755" si="130">YEAR(A2692)</f>
        <v>2022</v>
      </c>
      <c r="O2692" s="7">
        <f>IF(COUNTIF(B$4:$B2692,B2692)=1,1,0)</f>
        <v>0</v>
      </c>
      <c r="P2692" s="8" t="s">
        <v>2919</v>
      </c>
      <c r="Q2692" s="9"/>
    </row>
    <row r="2693" spans="1:17" x14ac:dyDescent="0.25">
      <c r="A2693" s="17">
        <v>44842</v>
      </c>
      <c r="B2693" s="11" t="str">
        <f>B2692</f>
        <v>DH02248</v>
      </c>
      <c r="C2693" s="11" t="s">
        <v>2929</v>
      </c>
      <c r="D2693" s="7">
        <v>1</v>
      </c>
      <c r="E2693" s="12">
        <f t="shared" si="128"/>
        <v>3200</v>
      </c>
      <c r="F2693" s="13">
        <f t="shared" si="129"/>
        <v>3200</v>
      </c>
      <c r="G2693" s="14">
        <f>Data_input!$F2693*IF(Data_input!$E2693&lt;3000,70%,60%)</f>
        <v>1920</v>
      </c>
      <c r="H2693" s="14">
        <f>Data_input!$F2693*10%</f>
        <v>320</v>
      </c>
      <c r="I2693" s="14">
        <f>Data_input!$F2693*10%</f>
        <v>320</v>
      </c>
      <c r="J2693" s="14">
        <f>SUM(Table1[[#This Row],[COGS]:[OPERATIONAL COST]])</f>
        <v>2560</v>
      </c>
      <c r="K2693" s="14">
        <f>Data_input!$F2693-Data_input!$G2693-Data_input!$H2693-Data_input!$I2693</f>
        <v>640</v>
      </c>
      <c r="L2693" s="8" t="s">
        <v>2945</v>
      </c>
      <c r="M2693" s="16" t="str">
        <f>TEXT(Table1[[#This Row],[DATE]],"mmm")</f>
        <v>Oct</v>
      </c>
      <c r="N2693" s="7">
        <f t="shared" si="130"/>
        <v>2022</v>
      </c>
      <c r="O2693" s="7">
        <f>IF(COUNTIF(B$4:$B2693,B2693)=1,1,0)</f>
        <v>0</v>
      </c>
      <c r="P2693" s="8" t="s">
        <v>2919</v>
      </c>
      <c r="Q2693" s="9"/>
    </row>
    <row r="2694" spans="1:17" x14ac:dyDescent="0.25">
      <c r="A2694" s="17">
        <v>44843</v>
      </c>
      <c r="B2694" s="11" t="s">
        <v>2245</v>
      </c>
      <c r="C2694" s="11" t="s">
        <v>2929</v>
      </c>
      <c r="D2694" s="7">
        <v>3</v>
      </c>
      <c r="E2694" s="12">
        <f t="shared" si="128"/>
        <v>3200</v>
      </c>
      <c r="F2694" s="13">
        <f t="shared" si="129"/>
        <v>9600</v>
      </c>
      <c r="G2694" s="14">
        <f>Data_input!$F2694*IF(Data_input!$E2694&lt;3000,70%,60%)</f>
        <v>5760</v>
      </c>
      <c r="H2694" s="14">
        <f>Data_input!$F2694*10%</f>
        <v>960</v>
      </c>
      <c r="I2694" s="14">
        <f>Data_input!$F2694*10%</f>
        <v>960</v>
      </c>
      <c r="J2694" s="14">
        <f>SUM(Table1[[#This Row],[COGS]:[OPERATIONAL COST]])</f>
        <v>7680</v>
      </c>
      <c r="K2694" s="14">
        <f>Data_input!$F2694-Data_input!$G2694-Data_input!$H2694-Data_input!$I2694</f>
        <v>1920</v>
      </c>
      <c r="L2694" s="15" t="s">
        <v>2946</v>
      </c>
      <c r="M2694" s="16" t="str">
        <f>TEXT(Table1[[#This Row],[DATE]],"mmm")</f>
        <v>Oct</v>
      </c>
      <c r="N2694" s="7">
        <f t="shared" si="130"/>
        <v>2022</v>
      </c>
      <c r="O2694" s="7">
        <f>IF(COUNTIF(B$4:$B2694,B2694)=1,1,0)</f>
        <v>1</v>
      </c>
      <c r="P2694" s="8" t="s">
        <v>2918</v>
      </c>
      <c r="Q2694" s="9"/>
    </row>
    <row r="2695" spans="1:17" x14ac:dyDescent="0.25">
      <c r="A2695" s="17">
        <v>44843</v>
      </c>
      <c r="B2695" s="11" t="s">
        <v>2246</v>
      </c>
      <c r="C2695" s="11" t="s">
        <v>2924</v>
      </c>
      <c r="D2695" s="7">
        <v>1</v>
      </c>
      <c r="E2695" s="12">
        <f t="shared" si="128"/>
        <v>3500</v>
      </c>
      <c r="F2695" s="13">
        <f t="shared" si="129"/>
        <v>3500</v>
      </c>
      <c r="G2695" s="14">
        <f>Data_input!$F2695*IF(Data_input!$E2695&lt;3000,70%,60%)</f>
        <v>2100</v>
      </c>
      <c r="H2695" s="14">
        <f>Data_input!$F2695*10%</f>
        <v>350</v>
      </c>
      <c r="I2695" s="14">
        <f>Data_input!$F2695*10%</f>
        <v>350</v>
      </c>
      <c r="J2695" s="14">
        <f>SUM(Table1[[#This Row],[COGS]:[OPERATIONAL COST]])</f>
        <v>2800</v>
      </c>
      <c r="K2695" s="14">
        <f>Data_input!$F2695-Data_input!$G2695-Data_input!$H2695-Data_input!$I2695</f>
        <v>700</v>
      </c>
      <c r="L2695" s="8" t="s">
        <v>2947</v>
      </c>
      <c r="M2695" s="16" t="str">
        <f>TEXT(Table1[[#This Row],[DATE]],"mmm")</f>
        <v>Oct</v>
      </c>
      <c r="N2695" s="7">
        <f t="shared" si="130"/>
        <v>2022</v>
      </c>
      <c r="O2695" s="7">
        <f>IF(COUNTIF(B$4:$B2695,B2695)=1,1,0)</f>
        <v>1</v>
      </c>
      <c r="P2695" s="8" t="s">
        <v>2918</v>
      </c>
      <c r="Q2695" s="9"/>
    </row>
    <row r="2696" spans="1:17" x14ac:dyDescent="0.25">
      <c r="A2696" s="17">
        <v>44843</v>
      </c>
      <c r="B2696" s="11" t="s">
        <v>2247</v>
      </c>
      <c r="C2696" s="11" t="s">
        <v>2927</v>
      </c>
      <c r="D2696" s="7">
        <v>3</v>
      </c>
      <c r="E2696" s="12">
        <f t="shared" si="128"/>
        <v>500</v>
      </c>
      <c r="F2696" s="13">
        <f t="shared" si="129"/>
        <v>1500</v>
      </c>
      <c r="G2696" s="14">
        <f>Data_input!$F2696*IF(Data_input!$E2696&lt;3000,70%,60%)</f>
        <v>1050</v>
      </c>
      <c r="H2696" s="14">
        <f>Data_input!$F2696*10%</f>
        <v>150</v>
      </c>
      <c r="I2696" s="14">
        <f>Data_input!$F2696*10%</f>
        <v>150</v>
      </c>
      <c r="J2696" s="14">
        <f>SUM(Table1[[#This Row],[COGS]:[OPERATIONAL COST]])</f>
        <v>1350</v>
      </c>
      <c r="K2696" s="14">
        <f>Data_input!$F2696-Data_input!$G2696-Data_input!$H2696-Data_input!$I2696</f>
        <v>150</v>
      </c>
      <c r="L2696" s="15" t="s">
        <v>2946</v>
      </c>
      <c r="M2696" s="16" t="str">
        <f>TEXT(Table1[[#This Row],[DATE]],"mmm")</f>
        <v>Oct</v>
      </c>
      <c r="N2696" s="7">
        <f t="shared" si="130"/>
        <v>2022</v>
      </c>
      <c r="O2696" s="7">
        <f>IF(COUNTIF(B$4:$B2696,B2696)=1,1,0)</f>
        <v>1</v>
      </c>
      <c r="P2696" s="8" t="s">
        <v>2919</v>
      </c>
      <c r="Q2696" s="9"/>
    </row>
    <row r="2697" spans="1:17" x14ac:dyDescent="0.25">
      <c r="A2697" s="17">
        <v>44843</v>
      </c>
      <c r="B2697" s="11" t="s">
        <v>2248</v>
      </c>
      <c r="C2697" s="11" t="s">
        <v>2923</v>
      </c>
      <c r="D2697" s="7">
        <v>4</v>
      </c>
      <c r="E2697" s="12">
        <f t="shared" si="128"/>
        <v>2500</v>
      </c>
      <c r="F2697" s="13">
        <f t="shared" si="129"/>
        <v>10000</v>
      </c>
      <c r="G2697" s="14">
        <f>Data_input!$F2697*IF(Data_input!$E2697&lt;3000,70%,60%)</f>
        <v>7000</v>
      </c>
      <c r="H2697" s="14">
        <f>Data_input!$F2697*10%</f>
        <v>1000</v>
      </c>
      <c r="I2697" s="14">
        <f>Data_input!$F2697*10%</f>
        <v>1000</v>
      </c>
      <c r="J2697" s="14">
        <f>SUM(Table1[[#This Row],[COGS]:[OPERATIONAL COST]])</f>
        <v>9000</v>
      </c>
      <c r="K2697" s="14">
        <f>Data_input!$F2697-Data_input!$G2697-Data_input!$H2697-Data_input!$I2697</f>
        <v>1000</v>
      </c>
      <c r="L2697" s="8" t="s">
        <v>2947</v>
      </c>
      <c r="M2697" s="16" t="str">
        <f>TEXT(Table1[[#This Row],[DATE]],"mmm")</f>
        <v>Oct</v>
      </c>
      <c r="N2697" s="7">
        <f t="shared" si="130"/>
        <v>2022</v>
      </c>
      <c r="O2697" s="7">
        <f>IF(COUNTIF(B$4:$B2697,B2697)=1,1,0)</f>
        <v>1</v>
      </c>
      <c r="P2697" s="8" t="s">
        <v>2918</v>
      </c>
      <c r="Q2697" s="9"/>
    </row>
    <row r="2698" spans="1:17" x14ac:dyDescent="0.25">
      <c r="A2698" s="17">
        <v>44843</v>
      </c>
      <c r="B2698" s="11" t="s">
        <v>2249</v>
      </c>
      <c r="C2698" s="11" t="s">
        <v>2925</v>
      </c>
      <c r="D2698" s="7">
        <v>6</v>
      </c>
      <c r="E2698" s="12">
        <f t="shared" si="128"/>
        <v>1200</v>
      </c>
      <c r="F2698" s="13">
        <f t="shared" si="129"/>
        <v>7200</v>
      </c>
      <c r="G2698" s="14">
        <f>Data_input!$F2698*IF(Data_input!$E2698&lt;3000,70%,60%)</f>
        <v>5040</v>
      </c>
      <c r="H2698" s="14">
        <f>Data_input!$F2698*10%</f>
        <v>720</v>
      </c>
      <c r="I2698" s="14">
        <f>Data_input!$F2698*10%</f>
        <v>720</v>
      </c>
      <c r="J2698" s="14">
        <f>SUM(Table1[[#This Row],[COGS]:[OPERATIONAL COST]])</f>
        <v>6480</v>
      </c>
      <c r="K2698" s="14">
        <f>Data_input!$F2698-Data_input!$G2698-Data_input!$H2698-Data_input!$I2698</f>
        <v>720</v>
      </c>
      <c r="L2698" s="15" t="s">
        <v>2945</v>
      </c>
      <c r="M2698" s="16" t="str">
        <f>TEXT(Table1[[#This Row],[DATE]],"mmm")</f>
        <v>Oct</v>
      </c>
      <c r="N2698" s="7">
        <f t="shared" si="130"/>
        <v>2022</v>
      </c>
      <c r="O2698" s="7">
        <f>IF(COUNTIF(B$4:$B2698,B2698)=1,1,0)</f>
        <v>1</v>
      </c>
      <c r="P2698" s="8" t="s">
        <v>2919</v>
      </c>
      <c r="Q2698" s="9"/>
    </row>
    <row r="2699" spans="1:17" x14ac:dyDescent="0.25">
      <c r="A2699" s="17">
        <v>44843</v>
      </c>
      <c r="B2699" s="11" t="s">
        <v>2250</v>
      </c>
      <c r="C2699" s="11" t="s">
        <v>2920</v>
      </c>
      <c r="D2699" s="7">
        <v>8</v>
      </c>
      <c r="E2699" s="12">
        <f t="shared" si="128"/>
        <v>1000</v>
      </c>
      <c r="F2699" s="13">
        <f t="shared" si="129"/>
        <v>8000</v>
      </c>
      <c r="G2699" s="14">
        <f>Data_input!$F2699*IF(Data_input!$E2699&lt;3000,70%,60%)</f>
        <v>5600</v>
      </c>
      <c r="H2699" s="14">
        <f>Data_input!$F2699*10%</f>
        <v>800</v>
      </c>
      <c r="I2699" s="14">
        <f>Data_input!$F2699*10%</f>
        <v>800</v>
      </c>
      <c r="J2699" s="14">
        <f>SUM(Table1[[#This Row],[COGS]:[OPERATIONAL COST]])</f>
        <v>7200</v>
      </c>
      <c r="K2699" s="14">
        <f>Data_input!$F2699-Data_input!$G2699-Data_input!$H2699-Data_input!$I2699</f>
        <v>800</v>
      </c>
      <c r="L2699" s="8" t="s">
        <v>2943</v>
      </c>
      <c r="M2699" s="16" t="str">
        <f>TEXT(Table1[[#This Row],[DATE]],"mmm")</f>
        <v>Oct</v>
      </c>
      <c r="N2699" s="7">
        <f t="shared" si="130"/>
        <v>2022</v>
      </c>
      <c r="O2699" s="7">
        <f>IF(COUNTIF(B$4:$B2699,B2699)=1,1,0)</f>
        <v>1</v>
      </c>
      <c r="P2699" s="8" t="s">
        <v>2919</v>
      </c>
      <c r="Q2699" s="9"/>
    </row>
    <row r="2700" spans="1:17" x14ac:dyDescent="0.25">
      <c r="A2700" s="17">
        <v>44843</v>
      </c>
      <c r="B2700" s="11" t="s">
        <v>2251</v>
      </c>
      <c r="C2700" s="11" t="s">
        <v>2930</v>
      </c>
      <c r="D2700" s="7">
        <v>1</v>
      </c>
      <c r="E2700" s="12">
        <f t="shared" si="128"/>
        <v>4000</v>
      </c>
      <c r="F2700" s="13">
        <f t="shared" si="129"/>
        <v>4000</v>
      </c>
      <c r="G2700" s="14">
        <f>Data_input!$F2700*IF(Data_input!$E2700&lt;3000,70%,60%)</f>
        <v>2400</v>
      </c>
      <c r="H2700" s="14">
        <f>Data_input!$F2700*10%</f>
        <v>400</v>
      </c>
      <c r="I2700" s="14">
        <f>Data_input!$F2700*10%</f>
        <v>400</v>
      </c>
      <c r="J2700" s="14">
        <f>SUM(Table1[[#This Row],[COGS]:[OPERATIONAL COST]])</f>
        <v>3200</v>
      </c>
      <c r="K2700" s="14">
        <f>Data_input!$F2700-Data_input!$G2700-Data_input!$H2700-Data_input!$I2700</f>
        <v>800</v>
      </c>
      <c r="L2700" s="15" t="s">
        <v>2948</v>
      </c>
      <c r="M2700" s="16" t="str">
        <f>TEXT(Table1[[#This Row],[DATE]],"mmm")</f>
        <v>Oct</v>
      </c>
      <c r="N2700" s="7">
        <f t="shared" si="130"/>
        <v>2022</v>
      </c>
      <c r="O2700" s="7">
        <f>IF(COUNTIF(B$4:$B2700,B2700)=1,1,0)</f>
        <v>1</v>
      </c>
      <c r="P2700" s="8" t="s">
        <v>2919</v>
      </c>
      <c r="Q2700" s="9"/>
    </row>
    <row r="2701" spans="1:17" x14ac:dyDescent="0.25">
      <c r="A2701" s="17">
        <v>44843</v>
      </c>
      <c r="B2701" s="11" t="s">
        <v>2252</v>
      </c>
      <c r="C2701" s="11" t="s">
        <v>2923</v>
      </c>
      <c r="D2701" s="7">
        <v>10</v>
      </c>
      <c r="E2701" s="12">
        <f t="shared" si="128"/>
        <v>2500</v>
      </c>
      <c r="F2701" s="13">
        <f t="shared" si="129"/>
        <v>25000</v>
      </c>
      <c r="G2701" s="14">
        <f>Data_input!$F2701*IF(Data_input!$E2701&lt;3000,70%,60%)</f>
        <v>17500</v>
      </c>
      <c r="H2701" s="14">
        <f>Data_input!$F2701*10%</f>
        <v>2500</v>
      </c>
      <c r="I2701" s="14">
        <f>Data_input!$F2701*10%</f>
        <v>2500</v>
      </c>
      <c r="J2701" s="14">
        <f>SUM(Table1[[#This Row],[COGS]:[OPERATIONAL COST]])</f>
        <v>22500</v>
      </c>
      <c r="K2701" s="14">
        <f>Data_input!$F2701-Data_input!$G2701-Data_input!$H2701-Data_input!$I2701</f>
        <v>2500</v>
      </c>
      <c r="L2701" s="8" t="s">
        <v>2944</v>
      </c>
      <c r="M2701" s="16" t="str">
        <f>TEXT(Table1[[#This Row],[DATE]],"mmm")</f>
        <v>Oct</v>
      </c>
      <c r="N2701" s="7">
        <f t="shared" si="130"/>
        <v>2022</v>
      </c>
      <c r="O2701" s="7">
        <f>IF(COUNTIF(B$4:$B2701,B2701)=1,1,0)</f>
        <v>1</v>
      </c>
      <c r="P2701" s="8" t="s">
        <v>2919</v>
      </c>
      <c r="Q2701" s="9"/>
    </row>
    <row r="2702" spans="1:17" x14ac:dyDescent="0.25">
      <c r="A2702" s="17">
        <v>44844</v>
      </c>
      <c r="B2702" s="11" t="s">
        <v>2253</v>
      </c>
      <c r="C2702" s="11" t="s">
        <v>2924</v>
      </c>
      <c r="D2702" s="7">
        <v>1</v>
      </c>
      <c r="E2702" s="12">
        <f t="shared" si="128"/>
        <v>3500</v>
      </c>
      <c r="F2702" s="13">
        <f t="shared" si="129"/>
        <v>3500</v>
      </c>
      <c r="G2702" s="14">
        <f>Data_input!$F2702*IF(Data_input!$E2702&lt;3000,70%,60%)</f>
        <v>2100</v>
      </c>
      <c r="H2702" s="14">
        <f>Data_input!$F2702*10%</f>
        <v>350</v>
      </c>
      <c r="I2702" s="14">
        <f>Data_input!$F2702*10%</f>
        <v>350</v>
      </c>
      <c r="J2702" s="14">
        <f>SUM(Table1[[#This Row],[COGS]:[OPERATIONAL COST]])</f>
        <v>2800</v>
      </c>
      <c r="K2702" s="14">
        <f>Data_input!$F2702-Data_input!$G2702-Data_input!$H2702-Data_input!$I2702</f>
        <v>700</v>
      </c>
      <c r="L2702" s="15" t="s">
        <v>2945</v>
      </c>
      <c r="M2702" s="16" t="str">
        <f>TEXT(Table1[[#This Row],[DATE]],"mmm")</f>
        <v>Oct</v>
      </c>
      <c r="N2702" s="7">
        <f t="shared" si="130"/>
        <v>2022</v>
      </c>
      <c r="O2702" s="7">
        <f>IF(COUNTIF(B$4:$B2702,B2702)=1,1,0)</f>
        <v>1</v>
      </c>
      <c r="P2702" s="8" t="s">
        <v>2919</v>
      </c>
      <c r="Q2702" s="9"/>
    </row>
    <row r="2703" spans="1:17" x14ac:dyDescent="0.25">
      <c r="A2703" s="17">
        <v>44844</v>
      </c>
      <c r="B2703" s="11" t="s">
        <v>2254</v>
      </c>
      <c r="C2703" s="11" t="s">
        <v>2928</v>
      </c>
      <c r="D2703" s="7">
        <v>5</v>
      </c>
      <c r="E2703" s="12">
        <f t="shared" si="128"/>
        <v>1000</v>
      </c>
      <c r="F2703" s="13">
        <f t="shared" si="129"/>
        <v>5000</v>
      </c>
      <c r="G2703" s="14">
        <f>Data_input!$F2703*IF(Data_input!$E2703&lt;3000,70%,60%)</f>
        <v>3500</v>
      </c>
      <c r="H2703" s="14">
        <f>Data_input!$F2703*10%</f>
        <v>500</v>
      </c>
      <c r="I2703" s="14">
        <f>Data_input!$F2703*10%</f>
        <v>500</v>
      </c>
      <c r="J2703" s="14">
        <f>SUM(Table1[[#This Row],[COGS]:[OPERATIONAL COST]])</f>
        <v>4500</v>
      </c>
      <c r="K2703" s="14">
        <f>Data_input!$F2703-Data_input!$G2703-Data_input!$H2703-Data_input!$I2703</f>
        <v>500</v>
      </c>
      <c r="L2703" s="8" t="s">
        <v>2943</v>
      </c>
      <c r="M2703" s="16" t="str">
        <f>TEXT(Table1[[#This Row],[DATE]],"mmm")</f>
        <v>Oct</v>
      </c>
      <c r="N2703" s="7">
        <f t="shared" si="130"/>
        <v>2022</v>
      </c>
      <c r="O2703" s="7">
        <f>IF(COUNTIF(B$4:$B2703,B2703)=1,1,0)</f>
        <v>1</v>
      </c>
      <c r="P2703" s="8" t="s">
        <v>2918</v>
      </c>
      <c r="Q2703" s="9"/>
    </row>
    <row r="2704" spans="1:17" x14ac:dyDescent="0.25">
      <c r="A2704" s="17">
        <v>44844</v>
      </c>
      <c r="B2704" s="11" t="s">
        <v>2255</v>
      </c>
      <c r="C2704" s="11" t="s">
        <v>2920</v>
      </c>
      <c r="D2704" s="7">
        <v>16</v>
      </c>
      <c r="E2704" s="12">
        <f t="shared" si="128"/>
        <v>1000</v>
      </c>
      <c r="F2704" s="13">
        <f t="shared" si="129"/>
        <v>16000</v>
      </c>
      <c r="G2704" s="14">
        <f>Data_input!$F2704*IF(Data_input!$E2704&lt;3000,70%,60%)</f>
        <v>11200</v>
      </c>
      <c r="H2704" s="14">
        <f>Data_input!$F2704*10%</f>
        <v>1600</v>
      </c>
      <c r="I2704" s="14">
        <f>Data_input!$F2704*10%</f>
        <v>1600</v>
      </c>
      <c r="J2704" s="14">
        <f>SUM(Table1[[#This Row],[COGS]:[OPERATIONAL COST]])</f>
        <v>14400</v>
      </c>
      <c r="K2704" s="14">
        <f>Data_input!$F2704-Data_input!$G2704-Data_input!$H2704-Data_input!$I2704</f>
        <v>1600</v>
      </c>
      <c r="L2704" s="15" t="s">
        <v>2948</v>
      </c>
      <c r="M2704" s="16" t="str">
        <f>TEXT(Table1[[#This Row],[DATE]],"mmm")</f>
        <v>Oct</v>
      </c>
      <c r="N2704" s="7">
        <f t="shared" si="130"/>
        <v>2022</v>
      </c>
      <c r="O2704" s="7">
        <f>IF(COUNTIF(B$4:$B2704,B2704)=1,1,0)</f>
        <v>1</v>
      </c>
      <c r="P2704" s="8" t="s">
        <v>2919</v>
      </c>
      <c r="Q2704" s="9"/>
    </row>
    <row r="2705" spans="1:17" x14ac:dyDescent="0.25">
      <c r="A2705" s="17">
        <v>44844</v>
      </c>
      <c r="B2705" s="11" t="s">
        <v>2256</v>
      </c>
      <c r="C2705" s="11" t="s">
        <v>2923</v>
      </c>
      <c r="D2705" s="7">
        <v>1</v>
      </c>
      <c r="E2705" s="12">
        <f t="shared" si="128"/>
        <v>2500</v>
      </c>
      <c r="F2705" s="13">
        <f t="shared" si="129"/>
        <v>2500</v>
      </c>
      <c r="G2705" s="14">
        <f>Data_input!$F2705*IF(Data_input!$E2705&lt;3000,70%,60%)</f>
        <v>1750</v>
      </c>
      <c r="H2705" s="14">
        <f>Data_input!$F2705*10%</f>
        <v>250</v>
      </c>
      <c r="I2705" s="14">
        <f>Data_input!$F2705*10%</f>
        <v>250</v>
      </c>
      <c r="J2705" s="14">
        <f>SUM(Table1[[#This Row],[COGS]:[OPERATIONAL COST]])</f>
        <v>2250</v>
      </c>
      <c r="K2705" s="14">
        <f>Data_input!$F2705-Data_input!$G2705-Data_input!$H2705-Data_input!$I2705</f>
        <v>250</v>
      </c>
      <c r="L2705" s="8" t="s">
        <v>2944</v>
      </c>
      <c r="M2705" s="16" t="str">
        <f>TEXT(Table1[[#This Row],[DATE]],"mmm")</f>
        <v>Oct</v>
      </c>
      <c r="N2705" s="7">
        <f t="shared" si="130"/>
        <v>2022</v>
      </c>
      <c r="O2705" s="7">
        <f>IF(COUNTIF(B$4:$B2705,B2705)=1,1,0)</f>
        <v>1</v>
      </c>
      <c r="P2705" s="8" t="s">
        <v>2919</v>
      </c>
      <c r="Q2705" s="9"/>
    </row>
    <row r="2706" spans="1:17" x14ac:dyDescent="0.25">
      <c r="A2706" s="17">
        <v>44844</v>
      </c>
      <c r="B2706" s="11" t="s">
        <v>2257</v>
      </c>
      <c r="C2706" s="11" t="s">
        <v>2920</v>
      </c>
      <c r="D2706" s="7">
        <v>1</v>
      </c>
      <c r="E2706" s="12">
        <f t="shared" si="128"/>
        <v>1000</v>
      </c>
      <c r="F2706" s="13">
        <f t="shared" si="129"/>
        <v>1000</v>
      </c>
      <c r="G2706" s="14">
        <f>Data_input!$F2706*IF(Data_input!$E2706&lt;3000,70%,60%)</f>
        <v>700</v>
      </c>
      <c r="H2706" s="14">
        <f>Data_input!$F2706*10%</f>
        <v>100</v>
      </c>
      <c r="I2706" s="14">
        <f>Data_input!$F2706*10%</f>
        <v>100</v>
      </c>
      <c r="J2706" s="14">
        <f>SUM(Table1[[#This Row],[COGS]:[OPERATIONAL COST]])</f>
        <v>900</v>
      </c>
      <c r="K2706" s="14">
        <f>Data_input!$F2706-Data_input!$G2706-Data_input!$H2706-Data_input!$I2706</f>
        <v>100</v>
      </c>
      <c r="L2706" s="15" t="s">
        <v>2946</v>
      </c>
      <c r="M2706" s="16" t="str">
        <f>TEXT(Table1[[#This Row],[DATE]],"mmm")</f>
        <v>Oct</v>
      </c>
      <c r="N2706" s="7">
        <f t="shared" si="130"/>
        <v>2022</v>
      </c>
      <c r="O2706" s="7">
        <f>IF(COUNTIF(B$4:$B2706,B2706)=1,1,0)</f>
        <v>1</v>
      </c>
      <c r="P2706" s="8" t="s">
        <v>2919</v>
      </c>
      <c r="Q2706" s="9"/>
    </row>
    <row r="2707" spans="1:17" x14ac:dyDescent="0.25">
      <c r="A2707" s="17">
        <v>44844</v>
      </c>
      <c r="B2707" s="11" t="s">
        <v>2258</v>
      </c>
      <c r="C2707" s="11" t="s">
        <v>2920</v>
      </c>
      <c r="D2707" s="7">
        <v>2</v>
      </c>
      <c r="E2707" s="12">
        <f t="shared" si="128"/>
        <v>1000</v>
      </c>
      <c r="F2707" s="13">
        <f t="shared" si="129"/>
        <v>2000</v>
      </c>
      <c r="G2707" s="14">
        <f>Data_input!$F2707*IF(Data_input!$E2707&lt;3000,70%,60%)</f>
        <v>1400</v>
      </c>
      <c r="H2707" s="14">
        <f>Data_input!$F2707*10%</f>
        <v>200</v>
      </c>
      <c r="I2707" s="14">
        <f>Data_input!$F2707*10%</f>
        <v>200</v>
      </c>
      <c r="J2707" s="14">
        <f>SUM(Table1[[#This Row],[COGS]:[OPERATIONAL COST]])</f>
        <v>1800</v>
      </c>
      <c r="K2707" s="14">
        <f>Data_input!$F2707-Data_input!$G2707-Data_input!$H2707-Data_input!$I2707</f>
        <v>200</v>
      </c>
      <c r="L2707" s="8" t="s">
        <v>2947</v>
      </c>
      <c r="M2707" s="16" t="str">
        <f>TEXT(Table1[[#This Row],[DATE]],"mmm")</f>
        <v>Oct</v>
      </c>
      <c r="N2707" s="7">
        <f t="shared" si="130"/>
        <v>2022</v>
      </c>
      <c r="O2707" s="7">
        <f>IF(COUNTIF(B$4:$B2707,B2707)=1,1,0)</f>
        <v>1</v>
      </c>
      <c r="P2707" s="8" t="s">
        <v>2919</v>
      </c>
      <c r="Q2707" s="9"/>
    </row>
    <row r="2708" spans="1:17" x14ac:dyDescent="0.25">
      <c r="A2708" s="17">
        <v>44844</v>
      </c>
      <c r="B2708" s="11" t="s">
        <v>2259</v>
      </c>
      <c r="C2708" s="11" t="s">
        <v>2923</v>
      </c>
      <c r="D2708" s="7">
        <v>5</v>
      </c>
      <c r="E2708" s="12">
        <f t="shared" si="128"/>
        <v>2500</v>
      </c>
      <c r="F2708" s="13">
        <f t="shared" si="129"/>
        <v>12500</v>
      </c>
      <c r="G2708" s="14">
        <f>Data_input!$F2708*IF(Data_input!$E2708&lt;3000,70%,60%)</f>
        <v>8750</v>
      </c>
      <c r="H2708" s="14">
        <f>Data_input!$F2708*10%</f>
        <v>1250</v>
      </c>
      <c r="I2708" s="14">
        <f>Data_input!$F2708*10%</f>
        <v>1250</v>
      </c>
      <c r="J2708" s="14">
        <f>SUM(Table1[[#This Row],[COGS]:[OPERATIONAL COST]])</f>
        <v>11250</v>
      </c>
      <c r="K2708" s="14">
        <f>Data_input!$F2708-Data_input!$G2708-Data_input!$H2708-Data_input!$I2708</f>
        <v>1250</v>
      </c>
      <c r="L2708" s="15" t="s">
        <v>2945</v>
      </c>
      <c r="M2708" s="16" t="str">
        <f>TEXT(Table1[[#This Row],[DATE]],"mmm")</f>
        <v>Oct</v>
      </c>
      <c r="N2708" s="7">
        <f t="shared" si="130"/>
        <v>2022</v>
      </c>
      <c r="O2708" s="7">
        <f>IF(COUNTIF(B$4:$B2708,B2708)=1,1,0)</f>
        <v>1</v>
      </c>
      <c r="P2708" s="8" t="s">
        <v>2919</v>
      </c>
      <c r="Q2708" s="9"/>
    </row>
    <row r="2709" spans="1:17" x14ac:dyDescent="0.25">
      <c r="A2709" s="17">
        <v>44844</v>
      </c>
      <c r="B2709" s="11" t="s">
        <v>2260</v>
      </c>
      <c r="C2709" s="11" t="s">
        <v>2924</v>
      </c>
      <c r="D2709" s="7">
        <v>1</v>
      </c>
      <c r="E2709" s="12">
        <f t="shared" si="128"/>
        <v>3500</v>
      </c>
      <c r="F2709" s="13">
        <f t="shared" si="129"/>
        <v>3500</v>
      </c>
      <c r="G2709" s="14">
        <f>Data_input!$F2709*IF(Data_input!$E2709&lt;3000,70%,60%)</f>
        <v>2100</v>
      </c>
      <c r="H2709" s="14">
        <f>Data_input!$F2709*10%</f>
        <v>350</v>
      </c>
      <c r="I2709" s="14">
        <f>Data_input!$F2709*10%</f>
        <v>350</v>
      </c>
      <c r="J2709" s="14">
        <f>SUM(Table1[[#This Row],[COGS]:[OPERATIONAL COST]])</f>
        <v>2800</v>
      </c>
      <c r="K2709" s="14">
        <f>Data_input!$F2709-Data_input!$G2709-Data_input!$H2709-Data_input!$I2709</f>
        <v>700</v>
      </c>
      <c r="L2709" s="8" t="s">
        <v>2944</v>
      </c>
      <c r="M2709" s="16" t="str">
        <f>TEXT(Table1[[#This Row],[DATE]],"mmm")</f>
        <v>Oct</v>
      </c>
      <c r="N2709" s="7">
        <f t="shared" si="130"/>
        <v>2022</v>
      </c>
      <c r="O2709" s="7">
        <f>IF(COUNTIF(B$4:$B2709,B2709)=1,1,0)</f>
        <v>1</v>
      </c>
      <c r="P2709" s="8" t="s">
        <v>2919</v>
      </c>
      <c r="Q2709" s="9"/>
    </row>
    <row r="2710" spans="1:17" x14ac:dyDescent="0.25">
      <c r="A2710" s="17">
        <v>44844</v>
      </c>
      <c r="B2710" s="11" t="str">
        <f>B2709</f>
        <v>DH02264</v>
      </c>
      <c r="C2710" s="11" t="s">
        <v>2925</v>
      </c>
      <c r="D2710" s="7">
        <v>8</v>
      </c>
      <c r="E2710" s="12">
        <f t="shared" si="128"/>
        <v>1200</v>
      </c>
      <c r="F2710" s="13">
        <f t="shared" si="129"/>
        <v>9600</v>
      </c>
      <c r="G2710" s="14">
        <f>Data_input!$F2710*IF(Data_input!$E2710&lt;3000,70%,60%)</f>
        <v>6720</v>
      </c>
      <c r="H2710" s="14">
        <f>Data_input!$F2710*10%</f>
        <v>960</v>
      </c>
      <c r="I2710" s="14">
        <f>Data_input!$F2710*10%</f>
        <v>960</v>
      </c>
      <c r="J2710" s="14">
        <f>SUM(Table1[[#This Row],[COGS]:[OPERATIONAL COST]])</f>
        <v>8640</v>
      </c>
      <c r="K2710" s="14">
        <f>Data_input!$F2710-Data_input!$G2710-Data_input!$H2710-Data_input!$I2710</f>
        <v>960</v>
      </c>
      <c r="L2710" s="15" t="s">
        <v>2944</v>
      </c>
      <c r="M2710" s="16" t="str">
        <f>TEXT(Table1[[#This Row],[DATE]],"mmm")</f>
        <v>Oct</v>
      </c>
      <c r="N2710" s="7">
        <f t="shared" si="130"/>
        <v>2022</v>
      </c>
      <c r="O2710" s="7">
        <f>IF(COUNTIF(B$4:$B2710,B2710)=1,1,0)</f>
        <v>0</v>
      </c>
      <c r="P2710" s="8" t="s">
        <v>2919</v>
      </c>
      <c r="Q2710" s="9"/>
    </row>
    <row r="2711" spans="1:17" x14ac:dyDescent="0.25">
      <c r="A2711" s="17">
        <v>44844</v>
      </c>
      <c r="B2711" s="11" t="str">
        <f>B2710</f>
        <v>DH02264</v>
      </c>
      <c r="C2711" s="11" t="s">
        <v>2926</v>
      </c>
      <c r="D2711" s="7">
        <v>1</v>
      </c>
      <c r="E2711" s="12">
        <f t="shared" si="128"/>
        <v>450</v>
      </c>
      <c r="F2711" s="13">
        <f t="shared" si="129"/>
        <v>450</v>
      </c>
      <c r="G2711" s="14">
        <f>Data_input!$F2711*IF(Data_input!$E2711&lt;3000,70%,60%)</f>
        <v>315</v>
      </c>
      <c r="H2711" s="14">
        <f>Data_input!$F2711*10%</f>
        <v>45</v>
      </c>
      <c r="I2711" s="14">
        <f>Data_input!$F2711*10%</f>
        <v>45</v>
      </c>
      <c r="J2711" s="14">
        <f>SUM(Table1[[#This Row],[COGS]:[OPERATIONAL COST]])</f>
        <v>405</v>
      </c>
      <c r="K2711" s="14">
        <f>Data_input!$F2711-Data_input!$G2711-Data_input!$H2711-Data_input!$I2711</f>
        <v>45</v>
      </c>
      <c r="L2711" s="8" t="s">
        <v>2944</v>
      </c>
      <c r="M2711" s="16" t="str">
        <f>TEXT(Table1[[#This Row],[DATE]],"mmm")</f>
        <v>Oct</v>
      </c>
      <c r="N2711" s="7">
        <f t="shared" si="130"/>
        <v>2022</v>
      </c>
      <c r="O2711" s="7">
        <f>IF(COUNTIF(B$4:$B2711,B2711)=1,1,0)</f>
        <v>0</v>
      </c>
      <c r="P2711" s="8" t="s">
        <v>2919</v>
      </c>
      <c r="Q2711" s="9"/>
    </row>
    <row r="2712" spans="1:17" x14ac:dyDescent="0.25">
      <c r="A2712" s="17">
        <v>44845</v>
      </c>
      <c r="B2712" s="11" t="s">
        <v>2261</v>
      </c>
      <c r="C2712" s="11" t="s">
        <v>2927</v>
      </c>
      <c r="D2712" s="7">
        <v>1</v>
      </c>
      <c r="E2712" s="12">
        <f t="shared" si="128"/>
        <v>500</v>
      </c>
      <c r="F2712" s="13">
        <f t="shared" si="129"/>
        <v>500</v>
      </c>
      <c r="G2712" s="14">
        <f>Data_input!$F2712*IF(Data_input!$E2712&lt;3000,70%,60%)</f>
        <v>350</v>
      </c>
      <c r="H2712" s="14">
        <f>Data_input!$F2712*10%</f>
        <v>50</v>
      </c>
      <c r="I2712" s="14">
        <f>Data_input!$F2712*10%</f>
        <v>50</v>
      </c>
      <c r="J2712" s="14">
        <f>SUM(Table1[[#This Row],[COGS]:[OPERATIONAL COST]])</f>
        <v>450</v>
      </c>
      <c r="K2712" s="14">
        <f>Data_input!$F2712-Data_input!$G2712-Data_input!$H2712-Data_input!$I2712</f>
        <v>50</v>
      </c>
      <c r="L2712" s="15" t="s">
        <v>2946</v>
      </c>
      <c r="M2712" s="16" t="str">
        <f>TEXT(Table1[[#This Row],[DATE]],"mmm")</f>
        <v>Oct</v>
      </c>
      <c r="N2712" s="7">
        <f t="shared" si="130"/>
        <v>2022</v>
      </c>
      <c r="O2712" s="7">
        <f>IF(COUNTIF(B$4:$B2712,B2712)=1,1,0)</f>
        <v>1</v>
      </c>
      <c r="P2712" s="8" t="s">
        <v>2919</v>
      </c>
      <c r="Q2712" s="9"/>
    </row>
    <row r="2713" spans="1:17" x14ac:dyDescent="0.25">
      <c r="A2713" s="17">
        <v>44845</v>
      </c>
      <c r="B2713" s="11" t="s">
        <v>2262</v>
      </c>
      <c r="C2713" s="11" t="s">
        <v>2928</v>
      </c>
      <c r="D2713" s="7">
        <v>2</v>
      </c>
      <c r="E2713" s="12">
        <f t="shared" si="128"/>
        <v>1000</v>
      </c>
      <c r="F2713" s="13">
        <f t="shared" si="129"/>
        <v>2000</v>
      </c>
      <c r="G2713" s="14">
        <f>Data_input!$F2713*IF(Data_input!$E2713&lt;3000,70%,60%)</f>
        <v>1400</v>
      </c>
      <c r="H2713" s="14">
        <f>Data_input!$F2713*10%</f>
        <v>200</v>
      </c>
      <c r="I2713" s="14">
        <f>Data_input!$F2713*10%</f>
        <v>200</v>
      </c>
      <c r="J2713" s="14">
        <f>SUM(Table1[[#This Row],[COGS]:[OPERATIONAL COST]])</f>
        <v>1800</v>
      </c>
      <c r="K2713" s="14">
        <f>Data_input!$F2713-Data_input!$G2713-Data_input!$H2713-Data_input!$I2713</f>
        <v>200</v>
      </c>
      <c r="L2713" s="8" t="s">
        <v>2947</v>
      </c>
      <c r="M2713" s="16" t="str">
        <f>TEXT(Table1[[#This Row],[DATE]],"mmm")</f>
        <v>Oct</v>
      </c>
      <c r="N2713" s="7">
        <f t="shared" si="130"/>
        <v>2022</v>
      </c>
      <c r="O2713" s="7">
        <f>IF(COUNTIF(B$4:$B2713,B2713)=1,1,0)</f>
        <v>1</v>
      </c>
      <c r="P2713" s="8" t="s">
        <v>2918</v>
      </c>
      <c r="Q2713" s="9"/>
    </row>
    <row r="2714" spans="1:17" x14ac:dyDescent="0.25">
      <c r="A2714" s="17">
        <v>44845</v>
      </c>
      <c r="B2714" s="11" t="s">
        <v>2263</v>
      </c>
      <c r="C2714" s="11" t="s">
        <v>2929</v>
      </c>
      <c r="D2714" s="7">
        <v>3</v>
      </c>
      <c r="E2714" s="12">
        <f t="shared" si="128"/>
        <v>3200</v>
      </c>
      <c r="F2714" s="13">
        <f t="shared" si="129"/>
        <v>9600</v>
      </c>
      <c r="G2714" s="14">
        <f>Data_input!$F2714*IF(Data_input!$E2714&lt;3000,70%,60%)</f>
        <v>5760</v>
      </c>
      <c r="H2714" s="14">
        <f>Data_input!$F2714*10%</f>
        <v>960</v>
      </c>
      <c r="I2714" s="14">
        <f>Data_input!$F2714*10%</f>
        <v>960</v>
      </c>
      <c r="J2714" s="14">
        <f>SUM(Table1[[#This Row],[COGS]:[OPERATIONAL COST]])</f>
        <v>7680</v>
      </c>
      <c r="K2714" s="14">
        <f>Data_input!$F2714-Data_input!$G2714-Data_input!$H2714-Data_input!$I2714</f>
        <v>1920</v>
      </c>
      <c r="L2714" s="15" t="s">
        <v>2948</v>
      </c>
      <c r="M2714" s="16" t="str">
        <f>TEXT(Table1[[#This Row],[DATE]],"mmm")</f>
        <v>Oct</v>
      </c>
      <c r="N2714" s="7">
        <f t="shared" si="130"/>
        <v>2022</v>
      </c>
      <c r="O2714" s="7">
        <f>IF(COUNTIF(B$4:$B2714,B2714)=1,1,0)</f>
        <v>1</v>
      </c>
      <c r="P2714" s="8" t="s">
        <v>2919</v>
      </c>
      <c r="Q2714" s="9"/>
    </row>
    <row r="2715" spans="1:17" x14ac:dyDescent="0.25">
      <c r="A2715" s="17">
        <v>44845</v>
      </c>
      <c r="B2715" s="11" t="s">
        <v>2264</v>
      </c>
      <c r="C2715" s="11" t="s">
        <v>2930</v>
      </c>
      <c r="D2715" s="7">
        <v>1</v>
      </c>
      <c r="E2715" s="12">
        <f t="shared" si="128"/>
        <v>4000</v>
      </c>
      <c r="F2715" s="13">
        <f t="shared" si="129"/>
        <v>4000</v>
      </c>
      <c r="G2715" s="14">
        <f>Data_input!$F2715*IF(Data_input!$E2715&lt;3000,70%,60%)</f>
        <v>2400</v>
      </c>
      <c r="H2715" s="14">
        <f>Data_input!$F2715*10%</f>
        <v>400</v>
      </c>
      <c r="I2715" s="14">
        <f>Data_input!$F2715*10%</f>
        <v>400</v>
      </c>
      <c r="J2715" s="14">
        <f>SUM(Table1[[#This Row],[COGS]:[OPERATIONAL COST]])</f>
        <v>3200</v>
      </c>
      <c r="K2715" s="14">
        <f>Data_input!$F2715-Data_input!$G2715-Data_input!$H2715-Data_input!$I2715</f>
        <v>800</v>
      </c>
      <c r="L2715" s="8" t="s">
        <v>2944</v>
      </c>
      <c r="M2715" s="16" t="str">
        <f>TEXT(Table1[[#This Row],[DATE]],"mmm")</f>
        <v>Oct</v>
      </c>
      <c r="N2715" s="7">
        <f t="shared" si="130"/>
        <v>2022</v>
      </c>
      <c r="O2715" s="7">
        <f>IF(COUNTIF(B$4:$B2715,B2715)=1,1,0)</f>
        <v>1</v>
      </c>
      <c r="P2715" s="8" t="s">
        <v>2919</v>
      </c>
      <c r="Q2715" s="9"/>
    </row>
    <row r="2716" spans="1:17" x14ac:dyDescent="0.25">
      <c r="A2716" s="17">
        <v>44845</v>
      </c>
      <c r="B2716" s="11" t="s">
        <v>2265</v>
      </c>
      <c r="C2716" s="11" t="s">
        <v>2930</v>
      </c>
      <c r="D2716" s="7">
        <v>1</v>
      </c>
      <c r="E2716" s="12">
        <f t="shared" si="128"/>
        <v>4000</v>
      </c>
      <c r="F2716" s="13">
        <f t="shared" si="129"/>
        <v>4000</v>
      </c>
      <c r="G2716" s="14">
        <f>Data_input!$F2716*IF(Data_input!$E2716&lt;3000,70%,60%)</f>
        <v>2400</v>
      </c>
      <c r="H2716" s="14">
        <f>Data_input!$F2716*10%</f>
        <v>400</v>
      </c>
      <c r="I2716" s="14">
        <f>Data_input!$F2716*10%</f>
        <v>400</v>
      </c>
      <c r="J2716" s="14">
        <f>SUM(Table1[[#This Row],[COGS]:[OPERATIONAL COST]])</f>
        <v>3200</v>
      </c>
      <c r="K2716" s="14">
        <f>Data_input!$F2716-Data_input!$G2716-Data_input!$H2716-Data_input!$I2716</f>
        <v>800</v>
      </c>
      <c r="L2716" s="15" t="s">
        <v>2946</v>
      </c>
      <c r="M2716" s="16" t="str">
        <f>TEXT(Table1[[#This Row],[DATE]],"mmm")</f>
        <v>Oct</v>
      </c>
      <c r="N2716" s="7">
        <f t="shared" si="130"/>
        <v>2022</v>
      </c>
      <c r="O2716" s="7">
        <f>IF(COUNTIF(B$4:$B2716,B2716)=1,1,0)</f>
        <v>1</v>
      </c>
      <c r="P2716" s="8" t="s">
        <v>2919</v>
      </c>
      <c r="Q2716" s="9"/>
    </row>
    <row r="2717" spans="1:17" x14ac:dyDescent="0.25">
      <c r="A2717" s="17">
        <v>44845</v>
      </c>
      <c r="B2717" s="11" t="s">
        <v>2266</v>
      </c>
      <c r="C2717" s="11" t="s">
        <v>2930</v>
      </c>
      <c r="D2717" s="7">
        <v>1</v>
      </c>
      <c r="E2717" s="12">
        <f t="shared" si="128"/>
        <v>4000</v>
      </c>
      <c r="F2717" s="13">
        <f t="shared" si="129"/>
        <v>4000</v>
      </c>
      <c r="G2717" s="14">
        <f>Data_input!$F2717*IF(Data_input!$E2717&lt;3000,70%,60%)</f>
        <v>2400</v>
      </c>
      <c r="H2717" s="14">
        <f>Data_input!$F2717*10%</f>
        <v>400</v>
      </c>
      <c r="I2717" s="14">
        <f>Data_input!$F2717*10%</f>
        <v>400</v>
      </c>
      <c r="J2717" s="14">
        <f>SUM(Table1[[#This Row],[COGS]:[OPERATIONAL COST]])</f>
        <v>3200</v>
      </c>
      <c r="K2717" s="14">
        <f>Data_input!$F2717-Data_input!$G2717-Data_input!$H2717-Data_input!$I2717</f>
        <v>800</v>
      </c>
      <c r="L2717" s="8" t="s">
        <v>2947</v>
      </c>
      <c r="M2717" s="16" t="str">
        <f>TEXT(Table1[[#This Row],[DATE]],"mmm")</f>
        <v>Oct</v>
      </c>
      <c r="N2717" s="7">
        <f t="shared" si="130"/>
        <v>2022</v>
      </c>
      <c r="O2717" s="7">
        <f>IF(COUNTIF(B$4:$B2717,B2717)=1,1,0)</f>
        <v>1</v>
      </c>
      <c r="P2717" s="8" t="s">
        <v>2918</v>
      </c>
      <c r="Q2717" s="9"/>
    </row>
    <row r="2718" spans="1:17" x14ac:dyDescent="0.25">
      <c r="A2718" s="17">
        <v>44845</v>
      </c>
      <c r="B2718" s="11" t="s">
        <v>2267</v>
      </c>
      <c r="C2718" s="11" t="s">
        <v>2924</v>
      </c>
      <c r="D2718" s="7">
        <v>1</v>
      </c>
      <c r="E2718" s="12">
        <f t="shared" si="128"/>
        <v>3500</v>
      </c>
      <c r="F2718" s="13">
        <f t="shared" si="129"/>
        <v>3500</v>
      </c>
      <c r="G2718" s="14">
        <f>Data_input!$F2718*IF(Data_input!$E2718&lt;3000,70%,60%)</f>
        <v>2100</v>
      </c>
      <c r="H2718" s="14">
        <f>Data_input!$F2718*10%</f>
        <v>350</v>
      </c>
      <c r="I2718" s="14">
        <f>Data_input!$F2718*10%</f>
        <v>350</v>
      </c>
      <c r="J2718" s="14">
        <f>SUM(Table1[[#This Row],[COGS]:[OPERATIONAL COST]])</f>
        <v>2800</v>
      </c>
      <c r="K2718" s="14">
        <f>Data_input!$F2718-Data_input!$G2718-Data_input!$H2718-Data_input!$I2718</f>
        <v>700</v>
      </c>
      <c r="L2718" s="15" t="s">
        <v>2945</v>
      </c>
      <c r="M2718" s="16" t="str">
        <f>TEXT(Table1[[#This Row],[DATE]],"mmm")</f>
        <v>Oct</v>
      </c>
      <c r="N2718" s="7">
        <f t="shared" si="130"/>
        <v>2022</v>
      </c>
      <c r="O2718" s="7">
        <f>IF(COUNTIF(B$4:$B2718,B2718)=1,1,0)</f>
        <v>1</v>
      </c>
      <c r="P2718" s="8" t="s">
        <v>2918</v>
      </c>
      <c r="Q2718" s="9"/>
    </row>
    <row r="2719" spans="1:17" x14ac:dyDescent="0.25">
      <c r="A2719" s="17">
        <v>44845</v>
      </c>
      <c r="B2719" s="11" t="s">
        <v>2268</v>
      </c>
      <c r="C2719" s="11" t="s">
        <v>2925</v>
      </c>
      <c r="D2719" s="7">
        <v>1</v>
      </c>
      <c r="E2719" s="12">
        <f t="shared" si="128"/>
        <v>1200</v>
      </c>
      <c r="F2719" s="13">
        <f t="shared" si="129"/>
        <v>1200</v>
      </c>
      <c r="G2719" s="14">
        <f>Data_input!$F2719*IF(Data_input!$E2719&lt;3000,70%,60%)</f>
        <v>840</v>
      </c>
      <c r="H2719" s="14">
        <f>Data_input!$F2719*10%</f>
        <v>120</v>
      </c>
      <c r="I2719" s="14">
        <f>Data_input!$F2719*10%</f>
        <v>120</v>
      </c>
      <c r="J2719" s="14">
        <f>SUM(Table1[[#This Row],[COGS]:[OPERATIONAL COST]])</f>
        <v>1080</v>
      </c>
      <c r="K2719" s="14">
        <f>Data_input!$F2719-Data_input!$G2719-Data_input!$H2719-Data_input!$I2719</f>
        <v>120</v>
      </c>
      <c r="L2719" s="8" t="s">
        <v>2943</v>
      </c>
      <c r="M2719" s="16" t="str">
        <f>TEXT(Table1[[#This Row],[DATE]],"mmm")</f>
        <v>Oct</v>
      </c>
      <c r="N2719" s="7">
        <f t="shared" si="130"/>
        <v>2022</v>
      </c>
      <c r="O2719" s="7">
        <f>IF(COUNTIF(B$4:$B2719,B2719)=1,1,0)</f>
        <v>1</v>
      </c>
      <c r="P2719" s="8" t="s">
        <v>2919</v>
      </c>
      <c r="Q2719" s="9"/>
    </row>
    <row r="2720" spans="1:17" x14ac:dyDescent="0.25">
      <c r="A2720" s="17">
        <v>44846</v>
      </c>
      <c r="B2720" s="11" t="s">
        <v>2269</v>
      </c>
      <c r="C2720" s="11" t="s">
        <v>2926</v>
      </c>
      <c r="D2720" s="7">
        <v>2</v>
      </c>
      <c r="E2720" s="12">
        <f t="shared" si="128"/>
        <v>450</v>
      </c>
      <c r="F2720" s="13">
        <f t="shared" si="129"/>
        <v>900</v>
      </c>
      <c r="G2720" s="14">
        <f>Data_input!$F2720*IF(Data_input!$E2720&lt;3000,70%,60%)</f>
        <v>630</v>
      </c>
      <c r="H2720" s="14">
        <f>Data_input!$F2720*10%</f>
        <v>90</v>
      </c>
      <c r="I2720" s="14">
        <f>Data_input!$F2720*10%</f>
        <v>90</v>
      </c>
      <c r="J2720" s="14">
        <f>SUM(Table1[[#This Row],[COGS]:[OPERATIONAL COST]])</f>
        <v>810</v>
      </c>
      <c r="K2720" s="14">
        <f>Data_input!$F2720-Data_input!$G2720-Data_input!$H2720-Data_input!$I2720</f>
        <v>90</v>
      </c>
      <c r="L2720" s="15" t="s">
        <v>2948</v>
      </c>
      <c r="M2720" s="16" t="str">
        <f>TEXT(Table1[[#This Row],[DATE]],"mmm")</f>
        <v>Oct</v>
      </c>
      <c r="N2720" s="7">
        <f t="shared" si="130"/>
        <v>2022</v>
      </c>
      <c r="O2720" s="7">
        <f>IF(COUNTIF(B$4:$B2720,B2720)=1,1,0)</f>
        <v>1</v>
      </c>
      <c r="P2720" s="8" t="s">
        <v>2919</v>
      </c>
      <c r="Q2720" s="9"/>
    </row>
    <row r="2721" spans="1:17" x14ac:dyDescent="0.25">
      <c r="A2721" s="17">
        <v>44846</v>
      </c>
      <c r="B2721" s="11" t="s">
        <v>2270</v>
      </c>
      <c r="C2721" s="11" t="s">
        <v>2927</v>
      </c>
      <c r="D2721" s="7">
        <v>2</v>
      </c>
      <c r="E2721" s="12">
        <f t="shared" si="128"/>
        <v>500</v>
      </c>
      <c r="F2721" s="13">
        <f t="shared" si="129"/>
        <v>1000</v>
      </c>
      <c r="G2721" s="14">
        <f>Data_input!$F2721*IF(Data_input!$E2721&lt;3000,70%,60%)</f>
        <v>700</v>
      </c>
      <c r="H2721" s="14">
        <f>Data_input!$F2721*10%</f>
        <v>100</v>
      </c>
      <c r="I2721" s="14">
        <f>Data_input!$F2721*10%</f>
        <v>100</v>
      </c>
      <c r="J2721" s="14">
        <f>SUM(Table1[[#This Row],[COGS]:[OPERATIONAL COST]])</f>
        <v>900</v>
      </c>
      <c r="K2721" s="14">
        <f>Data_input!$F2721-Data_input!$G2721-Data_input!$H2721-Data_input!$I2721</f>
        <v>100</v>
      </c>
      <c r="L2721" s="8" t="s">
        <v>2944</v>
      </c>
      <c r="M2721" s="16" t="str">
        <f>TEXT(Table1[[#This Row],[DATE]],"mmm")</f>
        <v>Oct</v>
      </c>
      <c r="N2721" s="7">
        <f t="shared" si="130"/>
        <v>2022</v>
      </c>
      <c r="O2721" s="7">
        <f>IF(COUNTIF(B$4:$B2721,B2721)=1,1,0)</f>
        <v>1</v>
      </c>
      <c r="P2721" s="8" t="s">
        <v>2918</v>
      </c>
      <c r="Q2721" s="9"/>
    </row>
    <row r="2722" spans="1:17" x14ac:dyDescent="0.25">
      <c r="A2722" s="17">
        <v>44846</v>
      </c>
      <c r="B2722" s="11" t="s">
        <v>2271</v>
      </c>
      <c r="C2722" s="11" t="s">
        <v>2928</v>
      </c>
      <c r="D2722" s="7">
        <v>3</v>
      </c>
      <c r="E2722" s="12">
        <f t="shared" si="128"/>
        <v>1000</v>
      </c>
      <c r="F2722" s="13">
        <f t="shared" si="129"/>
        <v>3000</v>
      </c>
      <c r="G2722" s="14">
        <f>Data_input!$F2722*IF(Data_input!$E2722&lt;3000,70%,60%)</f>
        <v>2100</v>
      </c>
      <c r="H2722" s="14">
        <f>Data_input!$F2722*10%</f>
        <v>300</v>
      </c>
      <c r="I2722" s="14">
        <f>Data_input!$F2722*10%</f>
        <v>300</v>
      </c>
      <c r="J2722" s="14">
        <f>SUM(Table1[[#This Row],[COGS]:[OPERATIONAL COST]])</f>
        <v>2700</v>
      </c>
      <c r="K2722" s="14">
        <f>Data_input!$F2722-Data_input!$G2722-Data_input!$H2722-Data_input!$I2722</f>
        <v>300</v>
      </c>
      <c r="L2722" s="15" t="s">
        <v>2945</v>
      </c>
      <c r="M2722" s="16" t="str">
        <f>TEXT(Table1[[#This Row],[DATE]],"mmm")</f>
        <v>Oct</v>
      </c>
      <c r="N2722" s="7">
        <f t="shared" si="130"/>
        <v>2022</v>
      </c>
      <c r="O2722" s="7">
        <f>IF(COUNTIF(B$4:$B2722,B2722)=1,1,0)</f>
        <v>1</v>
      </c>
      <c r="P2722" s="8" t="s">
        <v>2919</v>
      </c>
      <c r="Q2722" s="9"/>
    </row>
    <row r="2723" spans="1:17" x14ac:dyDescent="0.25">
      <c r="A2723" s="17">
        <v>44846</v>
      </c>
      <c r="B2723" s="11" t="s">
        <v>2272</v>
      </c>
      <c r="C2723" s="11" t="s">
        <v>2928</v>
      </c>
      <c r="D2723" s="7">
        <v>8</v>
      </c>
      <c r="E2723" s="12">
        <f t="shared" si="128"/>
        <v>1000</v>
      </c>
      <c r="F2723" s="13">
        <f t="shared" si="129"/>
        <v>8000</v>
      </c>
      <c r="G2723" s="14">
        <f>Data_input!$F2723*IF(Data_input!$E2723&lt;3000,70%,60%)</f>
        <v>5600</v>
      </c>
      <c r="H2723" s="14">
        <f>Data_input!$F2723*10%</f>
        <v>800</v>
      </c>
      <c r="I2723" s="14">
        <f>Data_input!$F2723*10%</f>
        <v>800</v>
      </c>
      <c r="J2723" s="14">
        <f>SUM(Table1[[#This Row],[COGS]:[OPERATIONAL COST]])</f>
        <v>7200</v>
      </c>
      <c r="K2723" s="14">
        <f>Data_input!$F2723-Data_input!$G2723-Data_input!$H2723-Data_input!$I2723</f>
        <v>800</v>
      </c>
      <c r="L2723" s="8" t="s">
        <v>2943</v>
      </c>
      <c r="M2723" s="16" t="str">
        <f>TEXT(Table1[[#This Row],[DATE]],"mmm")</f>
        <v>Oct</v>
      </c>
      <c r="N2723" s="7">
        <f t="shared" si="130"/>
        <v>2022</v>
      </c>
      <c r="O2723" s="7">
        <f>IF(COUNTIF(B$4:$B2723,B2723)=1,1,0)</f>
        <v>1</v>
      </c>
      <c r="P2723" s="8" t="s">
        <v>2919</v>
      </c>
      <c r="Q2723" s="9"/>
    </row>
    <row r="2724" spans="1:17" x14ac:dyDescent="0.25">
      <c r="A2724" s="17">
        <v>44846</v>
      </c>
      <c r="B2724" s="11" t="s">
        <v>2273</v>
      </c>
      <c r="C2724" s="11" t="s">
        <v>2930</v>
      </c>
      <c r="D2724" s="7">
        <v>1</v>
      </c>
      <c r="E2724" s="12">
        <f t="shared" si="128"/>
        <v>4000</v>
      </c>
      <c r="F2724" s="13">
        <f t="shared" si="129"/>
        <v>4000</v>
      </c>
      <c r="G2724" s="14">
        <f>Data_input!$F2724*IF(Data_input!$E2724&lt;3000,70%,60%)</f>
        <v>2400</v>
      </c>
      <c r="H2724" s="14">
        <f>Data_input!$F2724*10%</f>
        <v>400</v>
      </c>
      <c r="I2724" s="14">
        <f>Data_input!$F2724*10%</f>
        <v>400</v>
      </c>
      <c r="J2724" s="14">
        <f>SUM(Table1[[#This Row],[COGS]:[OPERATIONAL COST]])</f>
        <v>3200</v>
      </c>
      <c r="K2724" s="14">
        <f>Data_input!$F2724-Data_input!$G2724-Data_input!$H2724-Data_input!$I2724</f>
        <v>800</v>
      </c>
      <c r="L2724" s="15" t="s">
        <v>2948</v>
      </c>
      <c r="M2724" s="16" t="str">
        <f>TEXT(Table1[[#This Row],[DATE]],"mmm")</f>
        <v>Oct</v>
      </c>
      <c r="N2724" s="7">
        <f t="shared" si="130"/>
        <v>2022</v>
      </c>
      <c r="O2724" s="7">
        <f>IF(COUNTIF(B$4:$B2724,B2724)=1,1,0)</f>
        <v>1</v>
      </c>
      <c r="P2724" s="8" t="s">
        <v>2919</v>
      </c>
      <c r="Q2724" s="9"/>
    </row>
    <row r="2725" spans="1:17" x14ac:dyDescent="0.25">
      <c r="A2725" s="17">
        <v>44846</v>
      </c>
      <c r="B2725" s="11" t="s">
        <v>2274</v>
      </c>
      <c r="C2725" s="11" t="s">
        <v>2920</v>
      </c>
      <c r="D2725" s="7">
        <v>1</v>
      </c>
      <c r="E2725" s="12">
        <f t="shared" si="128"/>
        <v>1000</v>
      </c>
      <c r="F2725" s="13">
        <f t="shared" si="129"/>
        <v>1000</v>
      </c>
      <c r="G2725" s="14">
        <f>Data_input!$F2725*IF(Data_input!$E2725&lt;3000,70%,60%)</f>
        <v>700</v>
      </c>
      <c r="H2725" s="14">
        <f>Data_input!$F2725*10%</f>
        <v>100</v>
      </c>
      <c r="I2725" s="14">
        <f>Data_input!$F2725*10%</f>
        <v>100</v>
      </c>
      <c r="J2725" s="14">
        <f>SUM(Table1[[#This Row],[COGS]:[OPERATIONAL COST]])</f>
        <v>900</v>
      </c>
      <c r="K2725" s="14">
        <f>Data_input!$F2725-Data_input!$G2725-Data_input!$H2725-Data_input!$I2725</f>
        <v>100</v>
      </c>
      <c r="L2725" s="8" t="s">
        <v>2944</v>
      </c>
      <c r="M2725" s="16" t="str">
        <f>TEXT(Table1[[#This Row],[DATE]],"mmm")</f>
        <v>Oct</v>
      </c>
      <c r="N2725" s="7">
        <f t="shared" si="130"/>
        <v>2022</v>
      </c>
      <c r="O2725" s="7">
        <f>IF(COUNTIF(B$4:$B2725,B2725)=1,1,0)</f>
        <v>1</v>
      </c>
      <c r="P2725" s="8" t="s">
        <v>2919</v>
      </c>
      <c r="Q2725" s="9"/>
    </row>
    <row r="2726" spans="1:17" x14ac:dyDescent="0.25">
      <c r="A2726" s="17">
        <v>44846</v>
      </c>
      <c r="B2726" s="11" t="s">
        <v>2275</v>
      </c>
      <c r="C2726" s="11" t="s">
        <v>2923</v>
      </c>
      <c r="D2726" s="7">
        <v>3</v>
      </c>
      <c r="E2726" s="12">
        <f t="shared" si="128"/>
        <v>2500</v>
      </c>
      <c r="F2726" s="13">
        <f t="shared" si="129"/>
        <v>7500</v>
      </c>
      <c r="G2726" s="14">
        <f>Data_input!$F2726*IF(Data_input!$E2726&lt;3000,70%,60%)</f>
        <v>5250</v>
      </c>
      <c r="H2726" s="14">
        <f>Data_input!$F2726*10%</f>
        <v>750</v>
      </c>
      <c r="I2726" s="14">
        <f>Data_input!$F2726*10%</f>
        <v>750</v>
      </c>
      <c r="J2726" s="14">
        <f>SUM(Table1[[#This Row],[COGS]:[OPERATIONAL COST]])</f>
        <v>6750</v>
      </c>
      <c r="K2726" s="14">
        <f>Data_input!$F2726-Data_input!$G2726-Data_input!$H2726-Data_input!$I2726</f>
        <v>750</v>
      </c>
      <c r="L2726" s="15" t="s">
        <v>2948</v>
      </c>
      <c r="M2726" s="16" t="str">
        <f>TEXT(Table1[[#This Row],[DATE]],"mmm")</f>
        <v>Oct</v>
      </c>
      <c r="N2726" s="7">
        <f t="shared" si="130"/>
        <v>2022</v>
      </c>
      <c r="O2726" s="7">
        <f>IF(COUNTIF(B$4:$B2726,B2726)=1,1,0)</f>
        <v>1</v>
      </c>
      <c r="P2726" s="8" t="s">
        <v>2919</v>
      </c>
      <c r="Q2726" s="9"/>
    </row>
    <row r="2727" spans="1:17" x14ac:dyDescent="0.25">
      <c r="A2727" s="17">
        <v>44846</v>
      </c>
      <c r="B2727" s="11" t="s">
        <v>2276</v>
      </c>
      <c r="C2727" s="11" t="s">
        <v>2920</v>
      </c>
      <c r="D2727" s="7">
        <v>6</v>
      </c>
      <c r="E2727" s="12">
        <f t="shared" si="128"/>
        <v>1000</v>
      </c>
      <c r="F2727" s="13">
        <f t="shared" si="129"/>
        <v>6000</v>
      </c>
      <c r="G2727" s="14">
        <f>Data_input!$F2727*IF(Data_input!$E2727&lt;3000,70%,60%)</f>
        <v>4200</v>
      </c>
      <c r="H2727" s="14">
        <f>Data_input!$F2727*10%</f>
        <v>600</v>
      </c>
      <c r="I2727" s="14">
        <f>Data_input!$F2727*10%</f>
        <v>600</v>
      </c>
      <c r="J2727" s="14">
        <f>SUM(Table1[[#This Row],[COGS]:[OPERATIONAL COST]])</f>
        <v>5400</v>
      </c>
      <c r="K2727" s="14">
        <f>Data_input!$F2727-Data_input!$G2727-Data_input!$H2727-Data_input!$I2727</f>
        <v>600</v>
      </c>
      <c r="L2727" s="8" t="s">
        <v>2943</v>
      </c>
      <c r="M2727" s="16" t="str">
        <f>TEXT(Table1[[#This Row],[DATE]],"mmm")</f>
        <v>Oct</v>
      </c>
      <c r="N2727" s="7">
        <f t="shared" si="130"/>
        <v>2022</v>
      </c>
      <c r="O2727" s="7">
        <f>IF(COUNTIF(B$4:$B2727,B2727)=1,1,0)</f>
        <v>1</v>
      </c>
      <c r="P2727" s="8" t="s">
        <v>2919</v>
      </c>
      <c r="Q2727" s="9"/>
    </row>
    <row r="2728" spans="1:17" x14ac:dyDescent="0.25">
      <c r="A2728" s="17">
        <v>44846</v>
      </c>
      <c r="B2728" s="11" t="str">
        <f>B2727</f>
        <v>DH02280</v>
      </c>
      <c r="C2728" s="11" t="s">
        <v>2923</v>
      </c>
      <c r="D2728" s="7">
        <v>15</v>
      </c>
      <c r="E2728" s="12">
        <f t="shared" si="128"/>
        <v>2500</v>
      </c>
      <c r="F2728" s="13">
        <f t="shared" si="129"/>
        <v>37500</v>
      </c>
      <c r="G2728" s="14">
        <f>Data_input!$F2728*IF(Data_input!$E2728&lt;3000,70%,60%)</f>
        <v>26250</v>
      </c>
      <c r="H2728" s="14">
        <f>Data_input!$F2728*10%</f>
        <v>3750</v>
      </c>
      <c r="I2728" s="14">
        <f>Data_input!$F2728*10%</f>
        <v>3750</v>
      </c>
      <c r="J2728" s="14">
        <f>SUM(Table1[[#This Row],[COGS]:[OPERATIONAL COST]])</f>
        <v>33750</v>
      </c>
      <c r="K2728" s="14">
        <f>Data_input!$F2728-Data_input!$G2728-Data_input!$H2728-Data_input!$I2728</f>
        <v>3750</v>
      </c>
      <c r="L2728" s="15" t="s">
        <v>2943</v>
      </c>
      <c r="M2728" s="16" t="str">
        <f>TEXT(Table1[[#This Row],[DATE]],"mmm")</f>
        <v>Oct</v>
      </c>
      <c r="N2728" s="7">
        <f t="shared" si="130"/>
        <v>2022</v>
      </c>
      <c r="O2728" s="7">
        <f>IF(COUNTIF(B$4:$B2728,B2728)=1,1,0)</f>
        <v>0</v>
      </c>
      <c r="P2728" s="8" t="s">
        <v>2919</v>
      </c>
      <c r="Q2728" s="9"/>
    </row>
    <row r="2729" spans="1:17" x14ac:dyDescent="0.25">
      <c r="A2729" s="17">
        <v>44846</v>
      </c>
      <c r="B2729" s="11" t="str">
        <f>B2728</f>
        <v>DH02280</v>
      </c>
      <c r="C2729" s="11" t="s">
        <v>2930</v>
      </c>
      <c r="D2729" s="7">
        <v>1</v>
      </c>
      <c r="E2729" s="12">
        <f t="shared" si="128"/>
        <v>4000</v>
      </c>
      <c r="F2729" s="13">
        <f t="shared" si="129"/>
        <v>4000</v>
      </c>
      <c r="G2729" s="14">
        <f>Data_input!$F2729*IF(Data_input!$E2729&lt;3000,70%,60%)</f>
        <v>2400</v>
      </c>
      <c r="H2729" s="14">
        <f>Data_input!$F2729*10%</f>
        <v>400</v>
      </c>
      <c r="I2729" s="14">
        <f>Data_input!$F2729*10%</f>
        <v>400</v>
      </c>
      <c r="J2729" s="14">
        <f>SUM(Table1[[#This Row],[COGS]:[OPERATIONAL COST]])</f>
        <v>3200</v>
      </c>
      <c r="K2729" s="14">
        <f>Data_input!$F2729-Data_input!$G2729-Data_input!$H2729-Data_input!$I2729</f>
        <v>800</v>
      </c>
      <c r="L2729" s="8" t="s">
        <v>2943</v>
      </c>
      <c r="M2729" s="16" t="str">
        <f>TEXT(Table1[[#This Row],[DATE]],"mmm")</f>
        <v>Oct</v>
      </c>
      <c r="N2729" s="7">
        <f t="shared" si="130"/>
        <v>2022</v>
      </c>
      <c r="O2729" s="7">
        <f>IF(COUNTIF(B$4:$B2729,B2729)=1,1,0)</f>
        <v>0</v>
      </c>
      <c r="P2729" s="8" t="s">
        <v>2919</v>
      </c>
      <c r="Q2729" s="9"/>
    </row>
    <row r="2730" spans="1:17" x14ac:dyDescent="0.25">
      <c r="A2730" s="17">
        <v>44847</v>
      </c>
      <c r="B2730" s="11" t="s">
        <v>2277</v>
      </c>
      <c r="C2730" s="11" t="s">
        <v>2924</v>
      </c>
      <c r="D2730" s="7">
        <v>1</v>
      </c>
      <c r="E2730" s="12">
        <f t="shared" si="128"/>
        <v>3500</v>
      </c>
      <c r="F2730" s="13">
        <f t="shared" si="129"/>
        <v>3500</v>
      </c>
      <c r="G2730" s="14">
        <f>Data_input!$F2730*IF(Data_input!$E2730&lt;3000,70%,60%)</f>
        <v>2100</v>
      </c>
      <c r="H2730" s="14">
        <f>Data_input!$F2730*10%</f>
        <v>350</v>
      </c>
      <c r="I2730" s="14">
        <f>Data_input!$F2730*10%</f>
        <v>350</v>
      </c>
      <c r="J2730" s="14">
        <f>SUM(Table1[[#This Row],[COGS]:[OPERATIONAL COST]])</f>
        <v>2800</v>
      </c>
      <c r="K2730" s="14">
        <f>Data_input!$F2730-Data_input!$G2730-Data_input!$H2730-Data_input!$I2730</f>
        <v>700</v>
      </c>
      <c r="L2730" s="15" t="s">
        <v>2945</v>
      </c>
      <c r="M2730" s="16" t="str">
        <f>TEXT(Table1[[#This Row],[DATE]],"mmm")</f>
        <v>Oct</v>
      </c>
      <c r="N2730" s="7">
        <f t="shared" si="130"/>
        <v>2022</v>
      </c>
      <c r="O2730" s="7">
        <f>IF(COUNTIF(B$4:$B2730,B2730)=1,1,0)</f>
        <v>1</v>
      </c>
      <c r="P2730" s="8" t="s">
        <v>2919</v>
      </c>
      <c r="Q2730" s="9"/>
    </row>
    <row r="2731" spans="1:17" x14ac:dyDescent="0.25">
      <c r="A2731" s="17">
        <v>44847</v>
      </c>
      <c r="B2731" s="11" t="s">
        <v>2278</v>
      </c>
      <c r="C2731" s="11" t="s">
        <v>2925</v>
      </c>
      <c r="D2731" s="7">
        <v>4</v>
      </c>
      <c r="E2731" s="12">
        <f t="shared" si="128"/>
        <v>1200</v>
      </c>
      <c r="F2731" s="13">
        <f t="shared" si="129"/>
        <v>4800</v>
      </c>
      <c r="G2731" s="14">
        <f>Data_input!$F2731*IF(Data_input!$E2731&lt;3000,70%,60%)</f>
        <v>3360</v>
      </c>
      <c r="H2731" s="14">
        <f>Data_input!$F2731*10%</f>
        <v>480</v>
      </c>
      <c r="I2731" s="14">
        <f>Data_input!$F2731*10%</f>
        <v>480</v>
      </c>
      <c r="J2731" s="14">
        <f>SUM(Table1[[#This Row],[COGS]:[OPERATIONAL COST]])</f>
        <v>4320</v>
      </c>
      <c r="K2731" s="14">
        <f>Data_input!$F2731-Data_input!$G2731-Data_input!$H2731-Data_input!$I2731</f>
        <v>480</v>
      </c>
      <c r="L2731" s="8" t="s">
        <v>2943</v>
      </c>
      <c r="M2731" s="16" t="str">
        <f>TEXT(Table1[[#This Row],[DATE]],"mmm")</f>
        <v>Oct</v>
      </c>
      <c r="N2731" s="7">
        <f t="shared" si="130"/>
        <v>2022</v>
      </c>
      <c r="O2731" s="7">
        <f>IF(COUNTIF(B$4:$B2731,B2731)=1,1,0)</f>
        <v>1</v>
      </c>
      <c r="P2731" s="8" t="s">
        <v>2919</v>
      </c>
      <c r="Q2731" s="9"/>
    </row>
    <row r="2732" spans="1:17" x14ac:dyDescent="0.25">
      <c r="A2732" s="17">
        <v>44847</v>
      </c>
      <c r="B2732" s="11" t="s">
        <v>2279</v>
      </c>
      <c r="C2732" s="11" t="s">
        <v>2926</v>
      </c>
      <c r="D2732" s="7">
        <v>1</v>
      </c>
      <c r="E2732" s="12">
        <f t="shared" si="128"/>
        <v>450</v>
      </c>
      <c r="F2732" s="13">
        <f t="shared" si="129"/>
        <v>450</v>
      </c>
      <c r="G2732" s="14">
        <f>Data_input!$F2732*IF(Data_input!$E2732&lt;3000,70%,60%)</f>
        <v>315</v>
      </c>
      <c r="H2732" s="14">
        <f>Data_input!$F2732*10%</f>
        <v>45</v>
      </c>
      <c r="I2732" s="14">
        <f>Data_input!$F2732*10%</f>
        <v>45</v>
      </c>
      <c r="J2732" s="14">
        <f>SUM(Table1[[#This Row],[COGS]:[OPERATIONAL COST]])</f>
        <v>405</v>
      </c>
      <c r="K2732" s="14">
        <f>Data_input!$F2732-Data_input!$G2732-Data_input!$H2732-Data_input!$I2732</f>
        <v>45</v>
      </c>
      <c r="L2732" s="15" t="s">
        <v>2948</v>
      </c>
      <c r="M2732" s="16" t="str">
        <f>TEXT(Table1[[#This Row],[DATE]],"mmm")</f>
        <v>Oct</v>
      </c>
      <c r="N2732" s="7">
        <f t="shared" si="130"/>
        <v>2022</v>
      </c>
      <c r="O2732" s="7">
        <f>IF(COUNTIF(B$4:$B2732,B2732)=1,1,0)</f>
        <v>1</v>
      </c>
      <c r="P2732" s="8" t="s">
        <v>2919</v>
      </c>
      <c r="Q2732" s="9"/>
    </row>
    <row r="2733" spans="1:17" x14ac:dyDescent="0.25">
      <c r="A2733" s="17">
        <v>44847</v>
      </c>
      <c r="B2733" s="11" t="s">
        <v>2280</v>
      </c>
      <c r="C2733" s="11" t="s">
        <v>2920</v>
      </c>
      <c r="D2733" s="7">
        <v>5</v>
      </c>
      <c r="E2733" s="12">
        <f t="shared" si="128"/>
        <v>1000</v>
      </c>
      <c r="F2733" s="13">
        <f t="shared" si="129"/>
        <v>5000</v>
      </c>
      <c r="G2733" s="14">
        <f>Data_input!$F2733*IF(Data_input!$E2733&lt;3000,70%,60%)</f>
        <v>3500</v>
      </c>
      <c r="H2733" s="14">
        <f>Data_input!$F2733*10%</f>
        <v>500</v>
      </c>
      <c r="I2733" s="14">
        <f>Data_input!$F2733*10%</f>
        <v>500</v>
      </c>
      <c r="J2733" s="14">
        <f>SUM(Table1[[#This Row],[COGS]:[OPERATIONAL COST]])</f>
        <v>4500</v>
      </c>
      <c r="K2733" s="14">
        <f>Data_input!$F2733-Data_input!$G2733-Data_input!$H2733-Data_input!$I2733</f>
        <v>500</v>
      </c>
      <c r="L2733" s="8" t="s">
        <v>2944</v>
      </c>
      <c r="M2733" s="16" t="str">
        <f>TEXT(Table1[[#This Row],[DATE]],"mmm")</f>
        <v>Oct</v>
      </c>
      <c r="N2733" s="7">
        <f t="shared" si="130"/>
        <v>2022</v>
      </c>
      <c r="O2733" s="7">
        <f>IF(COUNTIF(B$4:$B2733,B2733)=1,1,0)</f>
        <v>1</v>
      </c>
      <c r="P2733" s="8" t="s">
        <v>2918</v>
      </c>
      <c r="Q2733" s="9"/>
    </row>
    <row r="2734" spans="1:17" x14ac:dyDescent="0.25">
      <c r="A2734" s="17">
        <v>44847</v>
      </c>
      <c r="B2734" s="11" t="s">
        <v>2281</v>
      </c>
      <c r="C2734" s="11" t="s">
        <v>2930</v>
      </c>
      <c r="D2734" s="7">
        <v>1</v>
      </c>
      <c r="E2734" s="12">
        <f t="shared" si="128"/>
        <v>4000</v>
      </c>
      <c r="F2734" s="13">
        <f t="shared" si="129"/>
        <v>4000</v>
      </c>
      <c r="G2734" s="14">
        <f>Data_input!$F2734*IF(Data_input!$E2734&lt;3000,70%,60%)</f>
        <v>2400</v>
      </c>
      <c r="H2734" s="14">
        <f>Data_input!$F2734*10%</f>
        <v>400</v>
      </c>
      <c r="I2734" s="14">
        <f>Data_input!$F2734*10%</f>
        <v>400</v>
      </c>
      <c r="J2734" s="14">
        <f>SUM(Table1[[#This Row],[COGS]:[OPERATIONAL COST]])</f>
        <v>3200</v>
      </c>
      <c r="K2734" s="14">
        <f>Data_input!$F2734-Data_input!$G2734-Data_input!$H2734-Data_input!$I2734</f>
        <v>800</v>
      </c>
      <c r="L2734" s="15" t="s">
        <v>2945</v>
      </c>
      <c r="M2734" s="16" t="str">
        <f>TEXT(Table1[[#This Row],[DATE]],"mmm")</f>
        <v>Oct</v>
      </c>
      <c r="N2734" s="7">
        <f t="shared" si="130"/>
        <v>2022</v>
      </c>
      <c r="O2734" s="7">
        <f>IF(COUNTIF(B$4:$B2734,B2734)=1,1,0)</f>
        <v>1</v>
      </c>
      <c r="P2734" s="8" t="s">
        <v>2919</v>
      </c>
      <c r="Q2734" s="9"/>
    </row>
    <row r="2735" spans="1:17" x14ac:dyDescent="0.25">
      <c r="A2735" s="17">
        <v>44847</v>
      </c>
      <c r="B2735" s="11" t="s">
        <v>2282</v>
      </c>
      <c r="C2735" s="11" t="s">
        <v>2923</v>
      </c>
      <c r="D2735" s="7">
        <v>1</v>
      </c>
      <c r="E2735" s="12">
        <f t="shared" si="128"/>
        <v>2500</v>
      </c>
      <c r="F2735" s="13">
        <f t="shared" si="129"/>
        <v>2500</v>
      </c>
      <c r="G2735" s="14">
        <f>Data_input!$F2735*IF(Data_input!$E2735&lt;3000,70%,60%)</f>
        <v>1750</v>
      </c>
      <c r="H2735" s="14">
        <f>Data_input!$F2735*10%</f>
        <v>250</v>
      </c>
      <c r="I2735" s="14">
        <f>Data_input!$F2735*10%</f>
        <v>250</v>
      </c>
      <c r="J2735" s="14">
        <f>SUM(Table1[[#This Row],[COGS]:[OPERATIONAL COST]])</f>
        <v>2250</v>
      </c>
      <c r="K2735" s="14">
        <f>Data_input!$F2735-Data_input!$G2735-Data_input!$H2735-Data_input!$I2735</f>
        <v>250</v>
      </c>
      <c r="L2735" s="8" t="s">
        <v>2943</v>
      </c>
      <c r="M2735" s="16" t="str">
        <f>TEXT(Table1[[#This Row],[DATE]],"mmm")</f>
        <v>Oct</v>
      </c>
      <c r="N2735" s="7">
        <f t="shared" si="130"/>
        <v>2022</v>
      </c>
      <c r="O2735" s="7">
        <f>IF(COUNTIF(B$4:$B2735,B2735)=1,1,0)</f>
        <v>1</v>
      </c>
      <c r="P2735" s="8" t="s">
        <v>2919</v>
      </c>
      <c r="Q2735" s="9"/>
    </row>
    <row r="2736" spans="1:17" x14ac:dyDescent="0.25">
      <c r="A2736" s="17">
        <v>44847</v>
      </c>
      <c r="B2736" s="11" t="s">
        <v>2283</v>
      </c>
      <c r="C2736" s="11" t="s">
        <v>2924</v>
      </c>
      <c r="D2736" s="7">
        <v>1</v>
      </c>
      <c r="E2736" s="12">
        <f t="shared" si="128"/>
        <v>3500</v>
      </c>
      <c r="F2736" s="13">
        <f t="shared" si="129"/>
        <v>3500</v>
      </c>
      <c r="G2736" s="14">
        <f>Data_input!$F2736*IF(Data_input!$E2736&lt;3000,70%,60%)</f>
        <v>2100</v>
      </c>
      <c r="H2736" s="14">
        <f>Data_input!$F2736*10%</f>
        <v>350</v>
      </c>
      <c r="I2736" s="14">
        <f>Data_input!$F2736*10%</f>
        <v>350</v>
      </c>
      <c r="J2736" s="14">
        <f>SUM(Table1[[#This Row],[COGS]:[OPERATIONAL COST]])</f>
        <v>2800</v>
      </c>
      <c r="K2736" s="14">
        <f>Data_input!$F2736-Data_input!$G2736-Data_input!$H2736-Data_input!$I2736</f>
        <v>700</v>
      </c>
      <c r="L2736" s="15" t="s">
        <v>2948</v>
      </c>
      <c r="M2736" s="16" t="str">
        <f>TEXT(Table1[[#This Row],[DATE]],"mmm")</f>
        <v>Oct</v>
      </c>
      <c r="N2736" s="7">
        <f t="shared" si="130"/>
        <v>2022</v>
      </c>
      <c r="O2736" s="7">
        <f>IF(COUNTIF(B$4:$B2736,B2736)=1,1,0)</f>
        <v>1</v>
      </c>
      <c r="P2736" s="8" t="s">
        <v>2919</v>
      </c>
      <c r="Q2736" s="9"/>
    </row>
    <row r="2737" spans="1:17" x14ac:dyDescent="0.25">
      <c r="A2737" s="17">
        <v>44847</v>
      </c>
      <c r="B2737" s="11" t="s">
        <v>2284</v>
      </c>
      <c r="C2737" s="11" t="s">
        <v>2928</v>
      </c>
      <c r="D2737" s="7">
        <v>1</v>
      </c>
      <c r="E2737" s="12">
        <f t="shared" si="128"/>
        <v>1000</v>
      </c>
      <c r="F2737" s="13">
        <f t="shared" si="129"/>
        <v>1000</v>
      </c>
      <c r="G2737" s="14">
        <f>Data_input!$F2737*IF(Data_input!$E2737&lt;3000,70%,60%)</f>
        <v>700</v>
      </c>
      <c r="H2737" s="14">
        <f>Data_input!$F2737*10%</f>
        <v>100</v>
      </c>
      <c r="I2737" s="14">
        <f>Data_input!$F2737*10%</f>
        <v>100</v>
      </c>
      <c r="J2737" s="14">
        <f>SUM(Table1[[#This Row],[COGS]:[OPERATIONAL COST]])</f>
        <v>900</v>
      </c>
      <c r="K2737" s="14">
        <f>Data_input!$F2737-Data_input!$G2737-Data_input!$H2737-Data_input!$I2737</f>
        <v>100</v>
      </c>
      <c r="L2737" s="8" t="s">
        <v>2944</v>
      </c>
      <c r="M2737" s="16" t="str">
        <f>TEXT(Table1[[#This Row],[DATE]],"mmm")</f>
        <v>Oct</v>
      </c>
      <c r="N2737" s="7">
        <f t="shared" si="130"/>
        <v>2022</v>
      </c>
      <c r="O2737" s="7">
        <f>IF(COUNTIF(B$4:$B2737,B2737)=1,1,0)</f>
        <v>1</v>
      </c>
      <c r="P2737" s="8" t="s">
        <v>2919</v>
      </c>
      <c r="Q2737" s="9"/>
    </row>
    <row r="2738" spans="1:17" x14ac:dyDescent="0.25">
      <c r="A2738" s="17">
        <v>44848</v>
      </c>
      <c r="B2738" s="11" t="s">
        <v>2285</v>
      </c>
      <c r="C2738" s="11" t="s">
        <v>2926</v>
      </c>
      <c r="D2738" s="7">
        <v>5</v>
      </c>
      <c r="E2738" s="12">
        <f t="shared" si="128"/>
        <v>450</v>
      </c>
      <c r="F2738" s="13">
        <f t="shared" si="129"/>
        <v>2250</v>
      </c>
      <c r="G2738" s="14">
        <f>Data_input!$F2738*IF(Data_input!$E2738&lt;3000,70%,60%)</f>
        <v>1575</v>
      </c>
      <c r="H2738" s="14">
        <f>Data_input!$F2738*10%</f>
        <v>225</v>
      </c>
      <c r="I2738" s="14">
        <f>Data_input!$F2738*10%</f>
        <v>225</v>
      </c>
      <c r="J2738" s="14">
        <f>SUM(Table1[[#This Row],[COGS]:[OPERATIONAL COST]])</f>
        <v>2025</v>
      </c>
      <c r="K2738" s="14">
        <f>Data_input!$F2738-Data_input!$G2738-Data_input!$H2738-Data_input!$I2738</f>
        <v>225</v>
      </c>
      <c r="L2738" s="15" t="s">
        <v>2945</v>
      </c>
      <c r="M2738" s="16" t="str">
        <f>TEXT(Table1[[#This Row],[DATE]],"mmm")</f>
        <v>Oct</v>
      </c>
      <c r="N2738" s="7">
        <f t="shared" si="130"/>
        <v>2022</v>
      </c>
      <c r="O2738" s="7">
        <f>IF(COUNTIF(B$4:$B2738,B2738)=1,1,0)</f>
        <v>1</v>
      </c>
      <c r="P2738" s="8" t="s">
        <v>2919</v>
      </c>
      <c r="Q2738" s="9"/>
    </row>
    <row r="2739" spans="1:17" x14ac:dyDescent="0.25">
      <c r="A2739" s="17">
        <v>44848</v>
      </c>
      <c r="B2739" s="11" t="s">
        <v>2286</v>
      </c>
      <c r="C2739" s="11" t="s">
        <v>2927</v>
      </c>
      <c r="D2739" s="7">
        <v>1</v>
      </c>
      <c r="E2739" s="12">
        <f t="shared" si="128"/>
        <v>500</v>
      </c>
      <c r="F2739" s="13">
        <f t="shared" si="129"/>
        <v>500</v>
      </c>
      <c r="G2739" s="14">
        <f>Data_input!$F2739*IF(Data_input!$E2739&lt;3000,70%,60%)</f>
        <v>350</v>
      </c>
      <c r="H2739" s="14">
        <f>Data_input!$F2739*10%</f>
        <v>50</v>
      </c>
      <c r="I2739" s="14">
        <f>Data_input!$F2739*10%</f>
        <v>50</v>
      </c>
      <c r="J2739" s="14">
        <f>SUM(Table1[[#This Row],[COGS]:[OPERATIONAL COST]])</f>
        <v>450</v>
      </c>
      <c r="K2739" s="14">
        <f>Data_input!$F2739-Data_input!$G2739-Data_input!$H2739-Data_input!$I2739</f>
        <v>50</v>
      </c>
      <c r="L2739" s="8" t="s">
        <v>2943</v>
      </c>
      <c r="M2739" s="16" t="str">
        <f>TEXT(Table1[[#This Row],[DATE]],"mmm")</f>
        <v>Oct</v>
      </c>
      <c r="N2739" s="7">
        <f t="shared" si="130"/>
        <v>2022</v>
      </c>
      <c r="O2739" s="7">
        <f>IF(COUNTIF(B$4:$B2739,B2739)=1,1,0)</f>
        <v>1</v>
      </c>
      <c r="P2739" s="8" t="s">
        <v>2918</v>
      </c>
      <c r="Q2739" s="9"/>
    </row>
    <row r="2740" spans="1:17" x14ac:dyDescent="0.25">
      <c r="A2740" s="17">
        <v>44848</v>
      </c>
      <c r="B2740" s="11" t="s">
        <v>2287</v>
      </c>
      <c r="C2740" s="11" t="s">
        <v>2927</v>
      </c>
      <c r="D2740" s="7">
        <v>3</v>
      </c>
      <c r="E2740" s="12">
        <f t="shared" si="128"/>
        <v>500</v>
      </c>
      <c r="F2740" s="13">
        <f t="shared" si="129"/>
        <v>1500</v>
      </c>
      <c r="G2740" s="14">
        <f>Data_input!$F2740*IF(Data_input!$E2740&lt;3000,70%,60%)</f>
        <v>1050</v>
      </c>
      <c r="H2740" s="14">
        <f>Data_input!$F2740*10%</f>
        <v>150</v>
      </c>
      <c r="I2740" s="14">
        <f>Data_input!$F2740*10%</f>
        <v>150</v>
      </c>
      <c r="J2740" s="14">
        <f>SUM(Table1[[#This Row],[COGS]:[OPERATIONAL COST]])</f>
        <v>1350</v>
      </c>
      <c r="K2740" s="14">
        <f>Data_input!$F2740-Data_input!$G2740-Data_input!$H2740-Data_input!$I2740</f>
        <v>150</v>
      </c>
      <c r="L2740" s="15" t="s">
        <v>2948</v>
      </c>
      <c r="M2740" s="16" t="str">
        <f>TEXT(Table1[[#This Row],[DATE]],"mmm")</f>
        <v>Oct</v>
      </c>
      <c r="N2740" s="7">
        <f t="shared" si="130"/>
        <v>2022</v>
      </c>
      <c r="O2740" s="7">
        <f>IF(COUNTIF(B$4:$B2740,B2740)=1,1,0)</f>
        <v>1</v>
      </c>
      <c r="P2740" s="8" t="s">
        <v>2918</v>
      </c>
      <c r="Q2740" s="9"/>
    </row>
    <row r="2741" spans="1:17" x14ac:dyDescent="0.25">
      <c r="A2741" s="17">
        <v>44848</v>
      </c>
      <c r="B2741" s="11" t="s">
        <v>2288</v>
      </c>
      <c r="C2741" s="11" t="s">
        <v>2920</v>
      </c>
      <c r="D2741" s="7">
        <v>5</v>
      </c>
      <c r="E2741" s="12">
        <f t="shared" si="128"/>
        <v>1000</v>
      </c>
      <c r="F2741" s="13">
        <f t="shared" si="129"/>
        <v>5000</v>
      </c>
      <c r="G2741" s="14">
        <f>Data_input!$F2741*IF(Data_input!$E2741&lt;3000,70%,60%)</f>
        <v>3500</v>
      </c>
      <c r="H2741" s="14">
        <f>Data_input!$F2741*10%</f>
        <v>500</v>
      </c>
      <c r="I2741" s="14">
        <f>Data_input!$F2741*10%</f>
        <v>500</v>
      </c>
      <c r="J2741" s="14">
        <f>SUM(Table1[[#This Row],[COGS]:[OPERATIONAL COST]])</f>
        <v>4500</v>
      </c>
      <c r="K2741" s="14">
        <f>Data_input!$F2741-Data_input!$G2741-Data_input!$H2741-Data_input!$I2741</f>
        <v>500</v>
      </c>
      <c r="L2741" s="8" t="s">
        <v>2944</v>
      </c>
      <c r="M2741" s="16" t="str">
        <f>TEXT(Table1[[#This Row],[DATE]],"mmm")</f>
        <v>Oct</v>
      </c>
      <c r="N2741" s="7">
        <f t="shared" si="130"/>
        <v>2022</v>
      </c>
      <c r="O2741" s="7">
        <f>IF(COUNTIF(B$4:$B2741,B2741)=1,1,0)</f>
        <v>1</v>
      </c>
      <c r="P2741" s="8" t="s">
        <v>2918</v>
      </c>
      <c r="Q2741" s="9"/>
    </row>
    <row r="2742" spans="1:17" x14ac:dyDescent="0.25">
      <c r="A2742" s="17">
        <v>44848</v>
      </c>
      <c r="B2742" s="11" t="s">
        <v>2289</v>
      </c>
      <c r="C2742" s="11" t="s">
        <v>2924</v>
      </c>
      <c r="D2742" s="7">
        <v>1</v>
      </c>
      <c r="E2742" s="12">
        <f t="shared" si="128"/>
        <v>3500</v>
      </c>
      <c r="F2742" s="13">
        <f t="shared" si="129"/>
        <v>3500</v>
      </c>
      <c r="G2742" s="14">
        <f>Data_input!$F2742*IF(Data_input!$E2742&lt;3000,70%,60%)</f>
        <v>2100</v>
      </c>
      <c r="H2742" s="14">
        <f>Data_input!$F2742*10%</f>
        <v>350</v>
      </c>
      <c r="I2742" s="14">
        <f>Data_input!$F2742*10%</f>
        <v>350</v>
      </c>
      <c r="J2742" s="14">
        <f>SUM(Table1[[#This Row],[COGS]:[OPERATIONAL COST]])</f>
        <v>2800</v>
      </c>
      <c r="K2742" s="14">
        <f>Data_input!$F2742-Data_input!$G2742-Data_input!$H2742-Data_input!$I2742</f>
        <v>700</v>
      </c>
      <c r="L2742" s="15" t="s">
        <v>2946</v>
      </c>
      <c r="M2742" s="16" t="str">
        <f>TEXT(Table1[[#This Row],[DATE]],"mmm")</f>
        <v>Oct</v>
      </c>
      <c r="N2742" s="7">
        <f t="shared" si="130"/>
        <v>2022</v>
      </c>
      <c r="O2742" s="7">
        <f>IF(COUNTIF(B$4:$B2742,B2742)=1,1,0)</f>
        <v>1</v>
      </c>
      <c r="P2742" s="8" t="s">
        <v>2918</v>
      </c>
      <c r="Q2742" s="9"/>
    </row>
    <row r="2743" spans="1:17" x14ac:dyDescent="0.25">
      <c r="A2743" s="17">
        <v>44848</v>
      </c>
      <c r="B2743" s="11" t="s">
        <v>2290</v>
      </c>
      <c r="C2743" s="11" t="s">
        <v>2923</v>
      </c>
      <c r="D2743" s="7">
        <v>1</v>
      </c>
      <c r="E2743" s="12">
        <f t="shared" si="128"/>
        <v>2500</v>
      </c>
      <c r="F2743" s="13">
        <f t="shared" si="129"/>
        <v>2500</v>
      </c>
      <c r="G2743" s="14">
        <f>Data_input!$F2743*IF(Data_input!$E2743&lt;3000,70%,60%)</f>
        <v>1750</v>
      </c>
      <c r="H2743" s="14">
        <f>Data_input!$F2743*10%</f>
        <v>250</v>
      </c>
      <c r="I2743" s="14">
        <f>Data_input!$F2743*10%</f>
        <v>250</v>
      </c>
      <c r="J2743" s="14">
        <f>SUM(Table1[[#This Row],[COGS]:[OPERATIONAL COST]])</f>
        <v>2250</v>
      </c>
      <c r="K2743" s="14">
        <f>Data_input!$F2743-Data_input!$G2743-Data_input!$H2743-Data_input!$I2743</f>
        <v>250</v>
      </c>
      <c r="L2743" s="8" t="s">
        <v>2947</v>
      </c>
      <c r="M2743" s="16" t="str">
        <f>TEXT(Table1[[#This Row],[DATE]],"mmm")</f>
        <v>Oct</v>
      </c>
      <c r="N2743" s="7">
        <f t="shared" si="130"/>
        <v>2022</v>
      </c>
      <c r="O2743" s="7">
        <f>IF(COUNTIF(B$4:$B2743,B2743)=1,1,0)</f>
        <v>1</v>
      </c>
      <c r="P2743" s="8" t="s">
        <v>2918</v>
      </c>
      <c r="Q2743" s="9"/>
    </row>
    <row r="2744" spans="1:17" x14ac:dyDescent="0.25">
      <c r="A2744" s="17">
        <v>44848</v>
      </c>
      <c r="B2744" s="11" t="s">
        <v>2291</v>
      </c>
      <c r="C2744" s="11" t="s">
        <v>2929</v>
      </c>
      <c r="D2744" s="7">
        <v>3</v>
      </c>
      <c r="E2744" s="12">
        <f t="shared" si="128"/>
        <v>3200</v>
      </c>
      <c r="F2744" s="13">
        <f t="shared" si="129"/>
        <v>9600</v>
      </c>
      <c r="G2744" s="14">
        <f>Data_input!$F2744*IF(Data_input!$E2744&lt;3000,70%,60%)</f>
        <v>5760</v>
      </c>
      <c r="H2744" s="14">
        <f>Data_input!$F2744*10%</f>
        <v>960</v>
      </c>
      <c r="I2744" s="14">
        <f>Data_input!$F2744*10%</f>
        <v>960</v>
      </c>
      <c r="J2744" s="14">
        <f>SUM(Table1[[#This Row],[COGS]:[OPERATIONAL COST]])</f>
        <v>7680</v>
      </c>
      <c r="K2744" s="14">
        <f>Data_input!$F2744-Data_input!$G2744-Data_input!$H2744-Data_input!$I2744</f>
        <v>1920</v>
      </c>
      <c r="L2744" s="15" t="s">
        <v>2945</v>
      </c>
      <c r="M2744" s="16" t="str">
        <f>TEXT(Table1[[#This Row],[DATE]],"mmm")</f>
        <v>Oct</v>
      </c>
      <c r="N2744" s="7">
        <f t="shared" si="130"/>
        <v>2022</v>
      </c>
      <c r="O2744" s="7">
        <f>IF(COUNTIF(B$4:$B2744,B2744)=1,1,0)</f>
        <v>1</v>
      </c>
      <c r="P2744" s="8" t="s">
        <v>2919</v>
      </c>
      <c r="Q2744" s="9"/>
    </row>
    <row r="2745" spans="1:17" x14ac:dyDescent="0.25">
      <c r="A2745" s="17">
        <v>44848</v>
      </c>
      <c r="B2745" s="11" t="s">
        <v>2292</v>
      </c>
      <c r="C2745" s="11" t="s">
        <v>2929</v>
      </c>
      <c r="D2745" s="7">
        <v>2</v>
      </c>
      <c r="E2745" s="12">
        <f t="shared" si="128"/>
        <v>3200</v>
      </c>
      <c r="F2745" s="13">
        <f t="shared" si="129"/>
        <v>6400</v>
      </c>
      <c r="G2745" s="14">
        <f>Data_input!$F2745*IF(Data_input!$E2745&lt;3000,70%,60%)</f>
        <v>3840</v>
      </c>
      <c r="H2745" s="14">
        <f>Data_input!$F2745*10%</f>
        <v>640</v>
      </c>
      <c r="I2745" s="14">
        <f>Data_input!$F2745*10%</f>
        <v>640</v>
      </c>
      <c r="J2745" s="14">
        <f>SUM(Table1[[#This Row],[COGS]:[OPERATIONAL COST]])</f>
        <v>5120</v>
      </c>
      <c r="K2745" s="14">
        <f>Data_input!$F2745-Data_input!$G2745-Data_input!$H2745-Data_input!$I2745</f>
        <v>1280</v>
      </c>
      <c r="L2745" s="8" t="s">
        <v>2943</v>
      </c>
      <c r="M2745" s="16" t="str">
        <f>TEXT(Table1[[#This Row],[DATE]],"mmm")</f>
        <v>Oct</v>
      </c>
      <c r="N2745" s="7">
        <f t="shared" si="130"/>
        <v>2022</v>
      </c>
      <c r="O2745" s="7">
        <f>IF(COUNTIF(B$4:$B2745,B2745)=1,1,0)</f>
        <v>1</v>
      </c>
      <c r="P2745" s="8" t="s">
        <v>2919</v>
      </c>
      <c r="Q2745" s="9"/>
    </row>
    <row r="2746" spans="1:17" x14ac:dyDescent="0.25">
      <c r="A2746" s="17">
        <v>44848</v>
      </c>
      <c r="B2746" s="11" t="str">
        <f>B2745</f>
        <v>DH02296</v>
      </c>
      <c r="C2746" s="11" t="s">
        <v>2924</v>
      </c>
      <c r="D2746" s="7">
        <v>1</v>
      </c>
      <c r="E2746" s="12">
        <f t="shared" si="128"/>
        <v>3500</v>
      </c>
      <c r="F2746" s="13">
        <f t="shared" si="129"/>
        <v>3500</v>
      </c>
      <c r="G2746" s="14">
        <f>Data_input!$F2746*IF(Data_input!$E2746&lt;3000,70%,60%)</f>
        <v>2100</v>
      </c>
      <c r="H2746" s="14">
        <f>Data_input!$F2746*10%</f>
        <v>350</v>
      </c>
      <c r="I2746" s="14">
        <f>Data_input!$F2746*10%</f>
        <v>350</v>
      </c>
      <c r="J2746" s="14">
        <f>SUM(Table1[[#This Row],[COGS]:[OPERATIONAL COST]])</f>
        <v>2800</v>
      </c>
      <c r="K2746" s="14">
        <f>Data_input!$F2746-Data_input!$G2746-Data_input!$H2746-Data_input!$I2746</f>
        <v>700</v>
      </c>
      <c r="L2746" s="15" t="s">
        <v>2943</v>
      </c>
      <c r="M2746" s="16" t="str">
        <f>TEXT(Table1[[#This Row],[DATE]],"mmm")</f>
        <v>Oct</v>
      </c>
      <c r="N2746" s="7">
        <f t="shared" si="130"/>
        <v>2022</v>
      </c>
      <c r="O2746" s="7">
        <f>IF(COUNTIF(B$4:$B2746,B2746)=1,1,0)</f>
        <v>0</v>
      </c>
      <c r="P2746" s="8" t="s">
        <v>2919</v>
      </c>
      <c r="Q2746" s="9"/>
    </row>
    <row r="2747" spans="1:17" x14ac:dyDescent="0.25">
      <c r="A2747" s="17">
        <v>44848</v>
      </c>
      <c r="B2747" s="11" t="str">
        <f>B2746</f>
        <v>DH02296</v>
      </c>
      <c r="C2747" s="11" t="s">
        <v>2927</v>
      </c>
      <c r="D2747" s="7">
        <v>4</v>
      </c>
      <c r="E2747" s="12">
        <f t="shared" si="128"/>
        <v>500</v>
      </c>
      <c r="F2747" s="13">
        <f t="shared" si="129"/>
        <v>2000</v>
      </c>
      <c r="G2747" s="14">
        <f>Data_input!$F2747*IF(Data_input!$E2747&lt;3000,70%,60%)</f>
        <v>1400</v>
      </c>
      <c r="H2747" s="14">
        <f>Data_input!$F2747*10%</f>
        <v>200</v>
      </c>
      <c r="I2747" s="14">
        <f>Data_input!$F2747*10%</f>
        <v>200</v>
      </c>
      <c r="J2747" s="14">
        <f>SUM(Table1[[#This Row],[COGS]:[OPERATIONAL COST]])</f>
        <v>1800</v>
      </c>
      <c r="K2747" s="14">
        <f>Data_input!$F2747-Data_input!$G2747-Data_input!$H2747-Data_input!$I2747</f>
        <v>200</v>
      </c>
      <c r="L2747" s="8" t="s">
        <v>2943</v>
      </c>
      <c r="M2747" s="16" t="str">
        <f>TEXT(Table1[[#This Row],[DATE]],"mmm")</f>
        <v>Oct</v>
      </c>
      <c r="N2747" s="7">
        <f t="shared" si="130"/>
        <v>2022</v>
      </c>
      <c r="O2747" s="7">
        <f>IF(COUNTIF(B$4:$B2747,B2747)=1,1,0)</f>
        <v>0</v>
      </c>
      <c r="P2747" s="8" t="s">
        <v>2919</v>
      </c>
      <c r="Q2747" s="9"/>
    </row>
    <row r="2748" spans="1:17" x14ac:dyDescent="0.25">
      <c r="A2748" s="17">
        <v>44849</v>
      </c>
      <c r="B2748" s="11" t="s">
        <v>2293</v>
      </c>
      <c r="C2748" s="11" t="s">
        <v>2923</v>
      </c>
      <c r="D2748" s="7">
        <v>5</v>
      </c>
      <c r="E2748" s="12">
        <f t="shared" si="128"/>
        <v>2500</v>
      </c>
      <c r="F2748" s="13">
        <f t="shared" si="129"/>
        <v>12500</v>
      </c>
      <c r="G2748" s="14">
        <f>Data_input!$F2748*IF(Data_input!$E2748&lt;3000,70%,60%)</f>
        <v>8750</v>
      </c>
      <c r="H2748" s="14">
        <f>Data_input!$F2748*10%</f>
        <v>1250</v>
      </c>
      <c r="I2748" s="14">
        <f>Data_input!$F2748*10%</f>
        <v>1250</v>
      </c>
      <c r="J2748" s="14">
        <f>SUM(Table1[[#This Row],[COGS]:[OPERATIONAL COST]])</f>
        <v>11250</v>
      </c>
      <c r="K2748" s="14">
        <f>Data_input!$F2748-Data_input!$G2748-Data_input!$H2748-Data_input!$I2748</f>
        <v>1250</v>
      </c>
      <c r="L2748" s="15" t="s">
        <v>2946</v>
      </c>
      <c r="M2748" s="16" t="str">
        <f>TEXT(Table1[[#This Row],[DATE]],"mmm")</f>
        <v>Oct</v>
      </c>
      <c r="N2748" s="7">
        <f t="shared" si="130"/>
        <v>2022</v>
      </c>
      <c r="O2748" s="7">
        <f>IF(COUNTIF(B$4:$B2748,B2748)=1,1,0)</f>
        <v>1</v>
      </c>
      <c r="P2748" s="8" t="s">
        <v>2919</v>
      </c>
      <c r="Q2748" s="9"/>
    </row>
    <row r="2749" spans="1:17" x14ac:dyDescent="0.25">
      <c r="A2749" s="17">
        <v>44849</v>
      </c>
      <c r="B2749" s="11" t="s">
        <v>2294</v>
      </c>
      <c r="C2749" s="11" t="s">
        <v>2925</v>
      </c>
      <c r="D2749" s="7">
        <v>8</v>
      </c>
      <c r="E2749" s="12">
        <f t="shared" si="128"/>
        <v>1200</v>
      </c>
      <c r="F2749" s="13">
        <f t="shared" si="129"/>
        <v>9600</v>
      </c>
      <c r="G2749" s="14">
        <f>Data_input!$F2749*IF(Data_input!$E2749&lt;3000,70%,60%)</f>
        <v>6720</v>
      </c>
      <c r="H2749" s="14">
        <f>Data_input!$F2749*10%</f>
        <v>960</v>
      </c>
      <c r="I2749" s="14">
        <f>Data_input!$F2749*10%</f>
        <v>960</v>
      </c>
      <c r="J2749" s="14">
        <f>SUM(Table1[[#This Row],[COGS]:[OPERATIONAL COST]])</f>
        <v>8640</v>
      </c>
      <c r="K2749" s="14">
        <f>Data_input!$F2749-Data_input!$G2749-Data_input!$H2749-Data_input!$I2749</f>
        <v>960</v>
      </c>
      <c r="L2749" s="8" t="s">
        <v>2947</v>
      </c>
      <c r="M2749" s="16" t="str">
        <f>TEXT(Table1[[#This Row],[DATE]],"mmm")</f>
        <v>Oct</v>
      </c>
      <c r="N2749" s="7">
        <f t="shared" si="130"/>
        <v>2022</v>
      </c>
      <c r="O2749" s="7">
        <f>IF(COUNTIF(B$4:$B2749,B2749)=1,1,0)</f>
        <v>1</v>
      </c>
      <c r="P2749" s="8" t="s">
        <v>2918</v>
      </c>
      <c r="Q2749" s="9"/>
    </row>
    <row r="2750" spans="1:17" x14ac:dyDescent="0.25">
      <c r="A2750" s="17">
        <v>44849</v>
      </c>
      <c r="B2750" s="11" t="s">
        <v>2295</v>
      </c>
      <c r="C2750" s="11" t="s">
        <v>2920</v>
      </c>
      <c r="D2750" s="7">
        <v>2</v>
      </c>
      <c r="E2750" s="12">
        <f t="shared" si="128"/>
        <v>1000</v>
      </c>
      <c r="F2750" s="13">
        <f t="shared" si="129"/>
        <v>2000</v>
      </c>
      <c r="G2750" s="14">
        <f>Data_input!$F2750*IF(Data_input!$E2750&lt;3000,70%,60%)</f>
        <v>1400</v>
      </c>
      <c r="H2750" s="14">
        <f>Data_input!$F2750*10%</f>
        <v>200</v>
      </c>
      <c r="I2750" s="14">
        <f>Data_input!$F2750*10%</f>
        <v>200</v>
      </c>
      <c r="J2750" s="14">
        <f>SUM(Table1[[#This Row],[COGS]:[OPERATIONAL COST]])</f>
        <v>1800</v>
      </c>
      <c r="K2750" s="14">
        <f>Data_input!$F2750-Data_input!$G2750-Data_input!$H2750-Data_input!$I2750</f>
        <v>200</v>
      </c>
      <c r="L2750" s="15" t="s">
        <v>2946</v>
      </c>
      <c r="M2750" s="16" t="str">
        <f>TEXT(Table1[[#This Row],[DATE]],"mmm")</f>
        <v>Oct</v>
      </c>
      <c r="N2750" s="7">
        <f t="shared" si="130"/>
        <v>2022</v>
      </c>
      <c r="O2750" s="7">
        <f>IF(COUNTIF(B$4:$B2750,B2750)=1,1,0)</f>
        <v>1</v>
      </c>
      <c r="P2750" s="8" t="s">
        <v>2919</v>
      </c>
      <c r="Q2750" s="9"/>
    </row>
    <row r="2751" spans="1:17" x14ac:dyDescent="0.25">
      <c r="A2751" s="17">
        <v>44849</v>
      </c>
      <c r="B2751" s="11" t="s">
        <v>2296</v>
      </c>
      <c r="C2751" s="11" t="s">
        <v>2930</v>
      </c>
      <c r="D2751" s="7">
        <v>1</v>
      </c>
      <c r="E2751" s="12">
        <f t="shared" si="128"/>
        <v>4000</v>
      </c>
      <c r="F2751" s="13">
        <f t="shared" si="129"/>
        <v>4000</v>
      </c>
      <c r="G2751" s="14">
        <f>Data_input!$F2751*IF(Data_input!$E2751&lt;3000,70%,60%)</f>
        <v>2400</v>
      </c>
      <c r="H2751" s="14">
        <f>Data_input!$F2751*10%</f>
        <v>400</v>
      </c>
      <c r="I2751" s="14">
        <f>Data_input!$F2751*10%</f>
        <v>400</v>
      </c>
      <c r="J2751" s="14">
        <f>SUM(Table1[[#This Row],[COGS]:[OPERATIONAL COST]])</f>
        <v>3200</v>
      </c>
      <c r="K2751" s="14">
        <f>Data_input!$F2751-Data_input!$G2751-Data_input!$H2751-Data_input!$I2751</f>
        <v>800</v>
      </c>
      <c r="L2751" s="8" t="s">
        <v>2947</v>
      </c>
      <c r="M2751" s="16" t="str">
        <f>TEXT(Table1[[#This Row],[DATE]],"mmm")</f>
        <v>Oct</v>
      </c>
      <c r="N2751" s="7">
        <f t="shared" si="130"/>
        <v>2022</v>
      </c>
      <c r="O2751" s="7">
        <f>IF(COUNTIF(B$4:$B2751,B2751)=1,1,0)</f>
        <v>1</v>
      </c>
      <c r="P2751" s="8" t="s">
        <v>2919</v>
      </c>
      <c r="Q2751" s="9"/>
    </row>
    <row r="2752" spans="1:17" x14ac:dyDescent="0.25">
      <c r="A2752" s="17">
        <v>44849</v>
      </c>
      <c r="B2752" s="11" t="s">
        <v>2297</v>
      </c>
      <c r="C2752" s="11" t="s">
        <v>2920</v>
      </c>
      <c r="D2752" s="7">
        <v>7</v>
      </c>
      <c r="E2752" s="12">
        <f t="shared" si="128"/>
        <v>1000</v>
      </c>
      <c r="F2752" s="13">
        <f t="shared" si="129"/>
        <v>7000</v>
      </c>
      <c r="G2752" s="14">
        <f>Data_input!$F2752*IF(Data_input!$E2752&lt;3000,70%,60%)</f>
        <v>4900</v>
      </c>
      <c r="H2752" s="14">
        <f>Data_input!$F2752*10%</f>
        <v>700</v>
      </c>
      <c r="I2752" s="14">
        <f>Data_input!$F2752*10%</f>
        <v>700</v>
      </c>
      <c r="J2752" s="14">
        <f>SUM(Table1[[#This Row],[COGS]:[OPERATIONAL COST]])</f>
        <v>6300</v>
      </c>
      <c r="K2752" s="14">
        <f>Data_input!$F2752-Data_input!$G2752-Data_input!$H2752-Data_input!$I2752</f>
        <v>700</v>
      </c>
      <c r="L2752" s="15" t="s">
        <v>2945</v>
      </c>
      <c r="M2752" s="16" t="str">
        <f>TEXT(Table1[[#This Row],[DATE]],"mmm")</f>
        <v>Oct</v>
      </c>
      <c r="N2752" s="7">
        <f t="shared" si="130"/>
        <v>2022</v>
      </c>
      <c r="O2752" s="7">
        <f>IF(COUNTIF(B$4:$B2752,B2752)=1,1,0)</f>
        <v>1</v>
      </c>
      <c r="P2752" s="8" t="s">
        <v>2919</v>
      </c>
      <c r="Q2752" s="9"/>
    </row>
    <row r="2753" spans="1:17" x14ac:dyDescent="0.25">
      <c r="A2753" s="17">
        <v>44849</v>
      </c>
      <c r="B2753" s="11" t="s">
        <v>2298</v>
      </c>
      <c r="C2753" s="11" t="s">
        <v>2923</v>
      </c>
      <c r="D2753" s="7">
        <v>8</v>
      </c>
      <c r="E2753" s="12">
        <f t="shared" si="128"/>
        <v>2500</v>
      </c>
      <c r="F2753" s="13">
        <f t="shared" si="129"/>
        <v>20000</v>
      </c>
      <c r="G2753" s="14">
        <f>Data_input!$F2753*IF(Data_input!$E2753&lt;3000,70%,60%)</f>
        <v>14000</v>
      </c>
      <c r="H2753" s="14">
        <f>Data_input!$F2753*10%</f>
        <v>2000</v>
      </c>
      <c r="I2753" s="14">
        <f>Data_input!$F2753*10%</f>
        <v>2000</v>
      </c>
      <c r="J2753" s="14">
        <f>SUM(Table1[[#This Row],[COGS]:[OPERATIONAL COST]])</f>
        <v>18000</v>
      </c>
      <c r="K2753" s="14">
        <f>Data_input!$F2753-Data_input!$G2753-Data_input!$H2753-Data_input!$I2753</f>
        <v>2000</v>
      </c>
      <c r="L2753" s="8" t="s">
        <v>2943</v>
      </c>
      <c r="M2753" s="16" t="str">
        <f>TEXT(Table1[[#This Row],[DATE]],"mmm")</f>
        <v>Oct</v>
      </c>
      <c r="N2753" s="7">
        <f t="shared" si="130"/>
        <v>2022</v>
      </c>
      <c r="O2753" s="7">
        <f>IF(COUNTIF(B$4:$B2753,B2753)=1,1,0)</f>
        <v>1</v>
      </c>
      <c r="P2753" s="8" t="s">
        <v>2918</v>
      </c>
      <c r="Q2753" s="9"/>
    </row>
    <row r="2754" spans="1:17" x14ac:dyDescent="0.25">
      <c r="A2754" s="17">
        <v>44849</v>
      </c>
      <c r="B2754" s="11" t="s">
        <v>2299</v>
      </c>
      <c r="C2754" s="11" t="s">
        <v>2924</v>
      </c>
      <c r="D2754" s="7">
        <v>1</v>
      </c>
      <c r="E2754" s="12">
        <f t="shared" si="128"/>
        <v>3500</v>
      </c>
      <c r="F2754" s="13">
        <f t="shared" si="129"/>
        <v>3500</v>
      </c>
      <c r="G2754" s="14">
        <f>Data_input!$F2754*IF(Data_input!$E2754&lt;3000,70%,60%)</f>
        <v>2100</v>
      </c>
      <c r="H2754" s="14">
        <f>Data_input!$F2754*10%</f>
        <v>350</v>
      </c>
      <c r="I2754" s="14">
        <f>Data_input!$F2754*10%</f>
        <v>350</v>
      </c>
      <c r="J2754" s="14">
        <f>SUM(Table1[[#This Row],[COGS]:[OPERATIONAL COST]])</f>
        <v>2800</v>
      </c>
      <c r="K2754" s="14">
        <f>Data_input!$F2754-Data_input!$G2754-Data_input!$H2754-Data_input!$I2754</f>
        <v>700</v>
      </c>
      <c r="L2754" s="15" t="s">
        <v>2948</v>
      </c>
      <c r="M2754" s="16" t="str">
        <f>TEXT(Table1[[#This Row],[DATE]],"mmm")</f>
        <v>Oct</v>
      </c>
      <c r="N2754" s="7">
        <f t="shared" si="130"/>
        <v>2022</v>
      </c>
      <c r="O2754" s="7">
        <f>IF(COUNTIF(B$4:$B2754,B2754)=1,1,0)</f>
        <v>1</v>
      </c>
      <c r="P2754" s="8" t="s">
        <v>2918</v>
      </c>
      <c r="Q2754" s="9"/>
    </row>
    <row r="2755" spans="1:17" x14ac:dyDescent="0.25">
      <c r="A2755" s="17">
        <v>44849</v>
      </c>
      <c r="B2755" s="11" t="s">
        <v>2300</v>
      </c>
      <c r="C2755" s="11" t="s">
        <v>2925</v>
      </c>
      <c r="D2755" s="7">
        <v>2</v>
      </c>
      <c r="E2755" s="12">
        <f t="shared" si="128"/>
        <v>1200</v>
      </c>
      <c r="F2755" s="13">
        <f t="shared" si="129"/>
        <v>2400</v>
      </c>
      <c r="G2755" s="14">
        <f>Data_input!$F2755*IF(Data_input!$E2755&lt;3000,70%,60%)</f>
        <v>1680</v>
      </c>
      <c r="H2755" s="14">
        <f>Data_input!$F2755*10%</f>
        <v>240</v>
      </c>
      <c r="I2755" s="14">
        <f>Data_input!$F2755*10%</f>
        <v>240</v>
      </c>
      <c r="J2755" s="14">
        <f>SUM(Table1[[#This Row],[COGS]:[OPERATIONAL COST]])</f>
        <v>2160</v>
      </c>
      <c r="K2755" s="14">
        <f>Data_input!$F2755-Data_input!$G2755-Data_input!$H2755-Data_input!$I2755</f>
        <v>240</v>
      </c>
      <c r="L2755" s="8" t="s">
        <v>2944</v>
      </c>
      <c r="M2755" s="16" t="str">
        <f>TEXT(Table1[[#This Row],[DATE]],"mmm")</f>
        <v>Oct</v>
      </c>
      <c r="N2755" s="7">
        <f t="shared" si="130"/>
        <v>2022</v>
      </c>
      <c r="O2755" s="7">
        <f>IF(COUNTIF(B$4:$B2755,B2755)=1,1,0)</f>
        <v>1</v>
      </c>
      <c r="P2755" s="8" t="s">
        <v>2918</v>
      </c>
      <c r="Q2755" s="9"/>
    </row>
    <row r="2756" spans="1:17" x14ac:dyDescent="0.25">
      <c r="A2756" s="17">
        <v>44850</v>
      </c>
      <c r="B2756" s="11" t="s">
        <v>2301</v>
      </c>
      <c r="C2756" s="11" t="s">
        <v>2926</v>
      </c>
      <c r="D2756" s="7">
        <v>4</v>
      </c>
      <c r="E2756" s="12">
        <f t="shared" ref="E2756:E2819" si="131">VLOOKUP(C2756,$R$4:$S$12,2,FALSE)</f>
        <v>450</v>
      </c>
      <c r="F2756" s="13">
        <f t="shared" ref="F2756:F2819" si="132">D2756*E2756</f>
        <v>1800</v>
      </c>
      <c r="G2756" s="14">
        <f>Data_input!$F2756*IF(Data_input!$E2756&lt;3000,70%,60%)</f>
        <v>1260</v>
      </c>
      <c r="H2756" s="14">
        <f>Data_input!$F2756*10%</f>
        <v>180</v>
      </c>
      <c r="I2756" s="14">
        <f>Data_input!$F2756*10%</f>
        <v>180</v>
      </c>
      <c r="J2756" s="14">
        <f>SUM(Table1[[#This Row],[COGS]:[OPERATIONAL COST]])</f>
        <v>1620</v>
      </c>
      <c r="K2756" s="14">
        <f>Data_input!$F2756-Data_input!$G2756-Data_input!$H2756-Data_input!$I2756</f>
        <v>180</v>
      </c>
      <c r="L2756" s="15" t="s">
        <v>2945</v>
      </c>
      <c r="M2756" s="16" t="str">
        <f>TEXT(Table1[[#This Row],[DATE]],"mmm")</f>
        <v>Oct</v>
      </c>
      <c r="N2756" s="7">
        <f t="shared" ref="N2756:N2819" si="133">YEAR(A2756)</f>
        <v>2022</v>
      </c>
      <c r="O2756" s="7">
        <f>IF(COUNTIF(B$4:$B2756,B2756)=1,1,0)</f>
        <v>1</v>
      </c>
      <c r="P2756" s="8" t="s">
        <v>2919</v>
      </c>
      <c r="Q2756" s="9"/>
    </row>
    <row r="2757" spans="1:17" x14ac:dyDescent="0.25">
      <c r="A2757" s="17">
        <v>44850</v>
      </c>
      <c r="B2757" s="11" t="s">
        <v>2302</v>
      </c>
      <c r="C2757" s="11" t="s">
        <v>2927</v>
      </c>
      <c r="D2757" s="7">
        <v>6</v>
      </c>
      <c r="E2757" s="12">
        <f t="shared" si="131"/>
        <v>500</v>
      </c>
      <c r="F2757" s="13">
        <f t="shared" si="132"/>
        <v>3000</v>
      </c>
      <c r="G2757" s="14">
        <f>Data_input!$F2757*IF(Data_input!$E2757&lt;3000,70%,60%)</f>
        <v>2100</v>
      </c>
      <c r="H2757" s="14">
        <f>Data_input!$F2757*10%</f>
        <v>300</v>
      </c>
      <c r="I2757" s="14">
        <f>Data_input!$F2757*10%</f>
        <v>300</v>
      </c>
      <c r="J2757" s="14">
        <f>SUM(Table1[[#This Row],[COGS]:[OPERATIONAL COST]])</f>
        <v>2700</v>
      </c>
      <c r="K2757" s="14">
        <f>Data_input!$F2757-Data_input!$G2757-Data_input!$H2757-Data_input!$I2757</f>
        <v>300</v>
      </c>
      <c r="L2757" s="8" t="s">
        <v>2943</v>
      </c>
      <c r="M2757" s="16" t="str">
        <f>TEXT(Table1[[#This Row],[DATE]],"mmm")</f>
        <v>Oct</v>
      </c>
      <c r="N2757" s="7">
        <f t="shared" si="133"/>
        <v>2022</v>
      </c>
      <c r="O2757" s="7">
        <f>IF(COUNTIF(B$4:$B2757,B2757)=1,1,0)</f>
        <v>1</v>
      </c>
      <c r="P2757" s="8" t="s">
        <v>2919</v>
      </c>
      <c r="Q2757" s="9"/>
    </row>
    <row r="2758" spans="1:17" x14ac:dyDescent="0.25">
      <c r="A2758" s="17">
        <v>44850</v>
      </c>
      <c r="B2758" s="11" t="s">
        <v>2303</v>
      </c>
      <c r="C2758" s="11" t="s">
        <v>2928</v>
      </c>
      <c r="D2758" s="7">
        <v>7</v>
      </c>
      <c r="E2758" s="12">
        <f t="shared" si="131"/>
        <v>1000</v>
      </c>
      <c r="F2758" s="13">
        <f t="shared" si="132"/>
        <v>7000</v>
      </c>
      <c r="G2758" s="14">
        <f>Data_input!$F2758*IF(Data_input!$E2758&lt;3000,70%,60%)</f>
        <v>4900</v>
      </c>
      <c r="H2758" s="14">
        <f>Data_input!$F2758*10%</f>
        <v>700</v>
      </c>
      <c r="I2758" s="14">
        <f>Data_input!$F2758*10%</f>
        <v>700</v>
      </c>
      <c r="J2758" s="14">
        <f>SUM(Table1[[#This Row],[COGS]:[OPERATIONAL COST]])</f>
        <v>6300</v>
      </c>
      <c r="K2758" s="14">
        <f>Data_input!$F2758-Data_input!$G2758-Data_input!$H2758-Data_input!$I2758</f>
        <v>700</v>
      </c>
      <c r="L2758" s="15" t="s">
        <v>2948</v>
      </c>
      <c r="M2758" s="16" t="str">
        <f>TEXT(Table1[[#This Row],[DATE]],"mmm")</f>
        <v>Oct</v>
      </c>
      <c r="N2758" s="7">
        <f t="shared" si="133"/>
        <v>2022</v>
      </c>
      <c r="O2758" s="7">
        <f>IF(COUNTIF(B$4:$B2758,B2758)=1,1,0)</f>
        <v>1</v>
      </c>
      <c r="P2758" s="8" t="s">
        <v>2919</v>
      </c>
      <c r="Q2758" s="9"/>
    </row>
    <row r="2759" spans="1:17" x14ac:dyDescent="0.25">
      <c r="A2759" s="17">
        <v>44850</v>
      </c>
      <c r="B2759" s="11" t="s">
        <v>2304</v>
      </c>
      <c r="C2759" s="11" t="s">
        <v>2929</v>
      </c>
      <c r="D2759" s="7">
        <v>4</v>
      </c>
      <c r="E2759" s="12">
        <f t="shared" si="131"/>
        <v>3200</v>
      </c>
      <c r="F2759" s="13">
        <f t="shared" si="132"/>
        <v>12800</v>
      </c>
      <c r="G2759" s="14">
        <f>Data_input!$F2759*IF(Data_input!$E2759&lt;3000,70%,60%)</f>
        <v>7680</v>
      </c>
      <c r="H2759" s="14">
        <f>Data_input!$F2759*10%</f>
        <v>1280</v>
      </c>
      <c r="I2759" s="14">
        <f>Data_input!$F2759*10%</f>
        <v>1280</v>
      </c>
      <c r="J2759" s="14">
        <f>SUM(Table1[[#This Row],[COGS]:[OPERATIONAL COST]])</f>
        <v>10240</v>
      </c>
      <c r="K2759" s="14">
        <f>Data_input!$F2759-Data_input!$G2759-Data_input!$H2759-Data_input!$I2759</f>
        <v>2560</v>
      </c>
      <c r="L2759" s="8" t="s">
        <v>2944</v>
      </c>
      <c r="M2759" s="16" t="str">
        <f>TEXT(Table1[[#This Row],[DATE]],"mmm")</f>
        <v>Oct</v>
      </c>
      <c r="N2759" s="7">
        <f t="shared" si="133"/>
        <v>2022</v>
      </c>
      <c r="O2759" s="7">
        <f>IF(COUNTIF(B$4:$B2759,B2759)=1,1,0)</f>
        <v>1</v>
      </c>
      <c r="P2759" s="8" t="s">
        <v>2919</v>
      </c>
      <c r="Q2759" s="9"/>
    </row>
    <row r="2760" spans="1:17" x14ac:dyDescent="0.25">
      <c r="A2760" s="17">
        <v>44850</v>
      </c>
      <c r="B2760" s="11" t="s">
        <v>2305</v>
      </c>
      <c r="C2760" s="11" t="s">
        <v>2930</v>
      </c>
      <c r="D2760" s="7">
        <v>1</v>
      </c>
      <c r="E2760" s="12">
        <f t="shared" si="131"/>
        <v>4000</v>
      </c>
      <c r="F2760" s="13">
        <f t="shared" si="132"/>
        <v>4000</v>
      </c>
      <c r="G2760" s="14">
        <f>Data_input!$F2760*IF(Data_input!$E2760&lt;3000,70%,60%)</f>
        <v>2400</v>
      </c>
      <c r="H2760" s="14">
        <f>Data_input!$F2760*10%</f>
        <v>400</v>
      </c>
      <c r="I2760" s="14">
        <f>Data_input!$F2760*10%</f>
        <v>400</v>
      </c>
      <c r="J2760" s="14">
        <f>SUM(Table1[[#This Row],[COGS]:[OPERATIONAL COST]])</f>
        <v>3200</v>
      </c>
      <c r="K2760" s="14">
        <f>Data_input!$F2760-Data_input!$G2760-Data_input!$H2760-Data_input!$I2760</f>
        <v>800</v>
      </c>
      <c r="L2760" s="15" t="s">
        <v>2946</v>
      </c>
      <c r="M2760" s="16" t="str">
        <f>TEXT(Table1[[#This Row],[DATE]],"mmm")</f>
        <v>Oct</v>
      </c>
      <c r="N2760" s="7">
        <f t="shared" si="133"/>
        <v>2022</v>
      </c>
      <c r="O2760" s="7">
        <f>IF(COUNTIF(B$4:$B2760,B2760)=1,1,0)</f>
        <v>1</v>
      </c>
      <c r="P2760" s="8" t="s">
        <v>2919</v>
      </c>
      <c r="Q2760" s="9"/>
    </row>
    <row r="2761" spans="1:17" x14ac:dyDescent="0.25">
      <c r="A2761" s="17">
        <v>44850</v>
      </c>
      <c r="B2761" s="11" t="s">
        <v>2306</v>
      </c>
      <c r="C2761" s="11" t="s">
        <v>2930</v>
      </c>
      <c r="D2761" s="7">
        <v>1</v>
      </c>
      <c r="E2761" s="12">
        <f t="shared" si="131"/>
        <v>4000</v>
      </c>
      <c r="F2761" s="13">
        <f t="shared" si="132"/>
        <v>4000</v>
      </c>
      <c r="G2761" s="14">
        <f>Data_input!$F2761*IF(Data_input!$E2761&lt;3000,70%,60%)</f>
        <v>2400</v>
      </c>
      <c r="H2761" s="14">
        <f>Data_input!$F2761*10%</f>
        <v>400</v>
      </c>
      <c r="I2761" s="14">
        <f>Data_input!$F2761*10%</f>
        <v>400</v>
      </c>
      <c r="J2761" s="14">
        <f>SUM(Table1[[#This Row],[COGS]:[OPERATIONAL COST]])</f>
        <v>3200</v>
      </c>
      <c r="K2761" s="14">
        <f>Data_input!$F2761-Data_input!$G2761-Data_input!$H2761-Data_input!$I2761</f>
        <v>800</v>
      </c>
      <c r="L2761" s="8" t="s">
        <v>2947</v>
      </c>
      <c r="M2761" s="16" t="str">
        <f>TEXT(Table1[[#This Row],[DATE]],"mmm")</f>
        <v>Oct</v>
      </c>
      <c r="N2761" s="7">
        <f t="shared" si="133"/>
        <v>2022</v>
      </c>
      <c r="O2761" s="7">
        <f>IF(COUNTIF(B$4:$B2761,B2761)=1,1,0)</f>
        <v>1</v>
      </c>
      <c r="P2761" s="8" t="s">
        <v>2919</v>
      </c>
      <c r="Q2761" s="9"/>
    </row>
    <row r="2762" spans="1:17" x14ac:dyDescent="0.25">
      <c r="A2762" s="17">
        <v>44850</v>
      </c>
      <c r="B2762" s="11" t="s">
        <v>2307</v>
      </c>
      <c r="C2762" s="11" t="s">
        <v>2930</v>
      </c>
      <c r="D2762" s="7">
        <v>1</v>
      </c>
      <c r="E2762" s="12">
        <f t="shared" si="131"/>
        <v>4000</v>
      </c>
      <c r="F2762" s="13">
        <f t="shared" si="132"/>
        <v>4000</v>
      </c>
      <c r="G2762" s="14">
        <f>Data_input!$F2762*IF(Data_input!$E2762&lt;3000,70%,60%)</f>
        <v>2400</v>
      </c>
      <c r="H2762" s="14">
        <f>Data_input!$F2762*10%</f>
        <v>400</v>
      </c>
      <c r="I2762" s="14">
        <f>Data_input!$F2762*10%</f>
        <v>400</v>
      </c>
      <c r="J2762" s="14">
        <f>SUM(Table1[[#This Row],[COGS]:[OPERATIONAL COST]])</f>
        <v>3200</v>
      </c>
      <c r="K2762" s="14">
        <f>Data_input!$F2762-Data_input!$G2762-Data_input!$H2762-Data_input!$I2762</f>
        <v>800</v>
      </c>
      <c r="L2762" s="15" t="s">
        <v>2945</v>
      </c>
      <c r="M2762" s="16" t="str">
        <f>TEXT(Table1[[#This Row],[DATE]],"mmm")</f>
        <v>Oct</v>
      </c>
      <c r="N2762" s="7">
        <f t="shared" si="133"/>
        <v>2022</v>
      </c>
      <c r="O2762" s="7">
        <f>IF(COUNTIF(B$4:$B2762,B2762)=1,1,0)</f>
        <v>1</v>
      </c>
      <c r="P2762" s="8" t="s">
        <v>2918</v>
      </c>
      <c r="Q2762" s="9"/>
    </row>
    <row r="2763" spans="1:17" x14ac:dyDescent="0.25">
      <c r="A2763" s="17">
        <v>44850</v>
      </c>
      <c r="B2763" s="11" t="s">
        <v>2308</v>
      </c>
      <c r="C2763" s="11" t="s">
        <v>2924</v>
      </c>
      <c r="D2763" s="7">
        <v>1</v>
      </c>
      <c r="E2763" s="12">
        <f t="shared" si="131"/>
        <v>3500</v>
      </c>
      <c r="F2763" s="13">
        <f t="shared" si="132"/>
        <v>3500</v>
      </c>
      <c r="G2763" s="14">
        <f>Data_input!$F2763*IF(Data_input!$E2763&lt;3000,70%,60%)</f>
        <v>2100</v>
      </c>
      <c r="H2763" s="14">
        <f>Data_input!$F2763*10%</f>
        <v>350</v>
      </c>
      <c r="I2763" s="14">
        <f>Data_input!$F2763*10%</f>
        <v>350</v>
      </c>
      <c r="J2763" s="14">
        <f>SUM(Table1[[#This Row],[COGS]:[OPERATIONAL COST]])</f>
        <v>2800</v>
      </c>
      <c r="K2763" s="14">
        <f>Data_input!$F2763-Data_input!$G2763-Data_input!$H2763-Data_input!$I2763</f>
        <v>700</v>
      </c>
      <c r="L2763" s="8" t="s">
        <v>2943</v>
      </c>
      <c r="M2763" s="16" t="str">
        <f>TEXT(Table1[[#This Row],[DATE]],"mmm")</f>
        <v>Oct</v>
      </c>
      <c r="N2763" s="7">
        <f t="shared" si="133"/>
        <v>2022</v>
      </c>
      <c r="O2763" s="7">
        <f>IF(COUNTIF(B$4:$B2763,B2763)=1,1,0)</f>
        <v>1</v>
      </c>
      <c r="P2763" s="8" t="s">
        <v>2919</v>
      </c>
      <c r="Q2763" s="9"/>
    </row>
    <row r="2764" spans="1:17" x14ac:dyDescent="0.25">
      <c r="A2764" s="17">
        <v>44850</v>
      </c>
      <c r="B2764" s="11" t="str">
        <f t="shared" ref="B2764:B2770" si="134">B2763</f>
        <v>DH02312</v>
      </c>
      <c r="C2764" s="11" t="s">
        <v>2925</v>
      </c>
      <c r="D2764" s="7">
        <v>1</v>
      </c>
      <c r="E2764" s="12">
        <f t="shared" si="131"/>
        <v>1200</v>
      </c>
      <c r="F2764" s="13">
        <f t="shared" si="132"/>
        <v>1200</v>
      </c>
      <c r="G2764" s="14">
        <f>Data_input!$F2764*IF(Data_input!$E2764&lt;3000,70%,60%)</f>
        <v>840</v>
      </c>
      <c r="H2764" s="14">
        <f>Data_input!$F2764*10%</f>
        <v>120</v>
      </c>
      <c r="I2764" s="14">
        <f>Data_input!$F2764*10%</f>
        <v>120</v>
      </c>
      <c r="J2764" s="14">
        <f>SUM(Table1[[#This Row],[COGS]:[OPERATIONAL COST]])</f>
        <v>1080</v>
      </c>
      <c r="K2764" s="14">
        <f>Data_input!$F2764-Data_input!$G2764-Data_input!$H2764-Data_input!$I2764</f>
        <v>120</v>
      </c>
      <c r="L2764" s="15" t="s">
        <v>2943</v>
      </c>
      <c r="M2764" s="16" t="str">
        <f>TEXT(Table1[[#This Row],[DATE]],"mmm")</f>
        <v>Oct</v>
      </c>
      <c r="N2764" s="7">
        <f t="shared" si="133"/>
        <v>2022</v>
      </c>
      <c r="O2764" s="7">
        <f>IF(COUNTIF(B$4:$B2764,B2764)=1,1,0)</f>
        <v>0</v>
      </c>
      <c r="P2764" s="8" t="s">
        <v>2919</v>
      </c>
      <c r="Q2764" s="9"/>
    </row>
    <row r="2765" spans="1:17" x14ac:dyDescent="0.25">
      <c r="A2765" s="17">
        <v>44850</v>
      </c>
      <c r="B2765" s="11" t="str">
        <f t="shared" si="134"/>
        <v>DH02312</v>
      </c>
      <c r="C2765" s="11" t="s">
        <v>2926</v>
      </c>
      <c r="D2765" s="7">
        <v>1</v>
      </c>
      <c r="E2765" s="12">
        <f t="shared" si="131"/>
        <v>450</v>
      </c>
      <c r="F2765" s="13">
        <f t="shared" si="132"/>
        <v>450</v>
      </c>
      <c r="G2765" s="14">
        <f>Data_input!$F2765*IF(Data_input!$E2765&lt;3000,70%,60%)</f>
        <v>315</v>
      </c>
      <c r="H2765" s="14">
        <f>Data_input!$F2765*10%</f>
        <v>45</v>
      </c>
      <c r="I2765" s="14">
        <f>Data_input!$F2765*10%</f>
        <v>45</v>
      </c>
      <c r="J2765" s="14">
        <f>SUM(Table1[[#This Row],[COGS]:[OPERATIONAL COST]])</f>
        <v>405</v>
      </c>
      <c r="K2765" s="14">
        <f>Data_input!$F2765-Data_input!$G2765-Data_input!$H2765-Data_input!$I2765</f>
        <v>45</v>
      </c>
      <c r="L2765" s="8" t="s">
        <v>2943</v>
      </c>
      <c r="M2765" s="16" t="str">
        <f>TEXT(Table1[[#This Row],[DATE]],"mmm")</f>
        <v>Oct</v>
      </c>
      <c r="N2765" s="7">
        <f t="shared" si="133"/>
        <v>2022</v>
      </c>
      <c r="O2765" s="7">
        <f>IF(COUNTIF(B$4:$B2765,B2765)=1,1,0)</f>
        <v>0</v>
      </c>
      <c r="P2765" s="8" t="s">
        <v>2919</v>
      </c>
      <c r="Q2765" s="9"/>
    </row>
    <row r="2766" spans="1:17" x14ac:dyDescent="0.25">
      <c r="A2766" s="17">
        <v>44850</v>
      </c>
      <c r="B2766" s="11" t="str">
        <f t="shared" si="134"/>
        <v>DH02312</v>
      </c>
      <c r="C2766" s="11" t="s">
        <v>2927</v>
      </c>
      <c r="D2766" s="7">
        <v>1</v>
      </c>
      <c r="E2766" s="12">
        <f t="shared" si="131"/>
        <v>500</v>
      </c>
      <c r="F2766" s="13">
        <f t="shared" si="132"/>
        <v>500</v>
      </c>
      <c r="G2766" s="14">
        <f>Data_input!$F2766*IF(Data_input!$E2766&lt;3000,70%,60%)</f>
        <v>350</v>
      </c>
      <c r="H2766" s="14">
        <f>Data_input!$F2766*10%</f>
        <v>50</v>
      </c>
      <c r="I2766" s="14">
        <f>Data_input!$F2766*10%</f>
        <v>50</v>
      </c>
      <c r="J2766" s="14">
        <f>SUM(Table1[[#This Row],[COGS]:[OPERATIONAL COST]])</f>
        <v>450</v>
      </c>
      <c r="K2766" s="14">
        <f>Data_input!$F2766-Data_input!$G2766-Data_input!$H2766-Data_input!$I2766</f>
        <v>50</v>
      </c>
      <c r="L2766" s="15" t="s">
        <v>2943</v>
      </c>
      <c r="M2766" s="16" t="str">
        <f>TEXT(Table1[[#This Row],[DATE]],"mmm")</f>
        <v>Oct</v>
      </c>
      <c r="N2766" s="7">
        <f t="shared" si="133"/>
        <v>2022</v>
      </c>
      <c r="O2766" s="7">
        <f>IF(COUNTIF(B$4:$B2766,B2766)=1,1,0)</f>
        <v>0</v>
      </c>
      <c r="P2766" s="8" t="s">
        <v>2919</v>
      </c>
      <c r="Q2766" s="9"/>
    </row>
    <row r="2767" spans="1:17" x14ac:dyDescent="0.25">
      <c r="A2767" s="17">
        <v>44850</v>
      </c>
      <c r="B2767" s="11" t="str">
        <f t="shared" si="134"/>
        <v>DH02312</v>
      </c>
      <c r="C2767" s="11" t="s">
        <v>2928</v>
      </c>
      <c r="D2767" s="7">
        <v>3</v>
      </c>
      <c r="E2767" s="12">
        <f t="shared" si="131"/>
        <v>1000</v>
      </c>
      <c r="F2767" s="13">
        <f t="shared" si="132"/>
        <v>3000</v>
      </c>
      <c r="G2767" s="14">
        <f>Data_input!$F2767*IF(Data_input!$E2767&lt;3000,70%,60%)</f>
        <v>2100</v>
      </c>
      <c r="H2767" s="14">
        <f>Data_input!$F2767*10%</f>
        <v>300</v>
      </c>
      <c r="I2767" s="14">
        <f>Data_input!$F2767*10%</f>
        <v>300</v>
      </c>
      <c r="J2767" s="14">
        <f>SUM(Table1[[#This Row],[COGS]:[OPERATIONAL COST]])</f>
        <v>2700</v>
      </c>
      <c r="K2767" s="14">
        <f>Data_input!$F2767-Data_input!$G2767-Data_input!$H2767-Data_input!$I2767</f>
        <v>300</v>
      </c>
      <c r="L2767" s="8" t="s">
        <v>2943</v>
      </c>
      <c r="M2767" s="16" t="str">
        <f>TEXT(Table1[[#This Row],[DATE]],"mmm")</f>
        <v>Oct</v>
      </c>
      <c r="N2767" s="7">
        <f t="shared" si="133"/>
        <v>2022</v>
      </c>
      <c r="O2767" s="7">
        <f>IF(COUNTIF(B$4:$B2767,B2767)=1,1,0)</f>
        <v>0</v>
      </c>
      <c r="P2767" s="8" t="s">
        <v>2919</v>
      </c>
      <c r="Q2767" s="9"/>
    </row>
    <row r="2768" spans="1:17" x14ac:dyDescent="0.25">
      <c r="A2768" s="17">
        <v>44850</v>
      </c>
      <c r="B2768" s="11" t="str">
        <f t="shared" si="134"/>
        <v>DH02312</v>
      </c>
      <c r="C2768" s="11" t="s">
        <v>2928</v>
      </c>
      <c r="D2768" s="7">
        <v>4</v>
      </c>
      <c r="E2768" s="12">
        <f t="shared" si="131"/>
        <v>1000</v>
      </c>
      <c r="F2768" s="13">
        <f t="shared" si="132"/>
        <v>4000</v>
      </c>
      <c r="G2768" s="14">
        <f>Data_input!$F2768*IF(Data_input!$E2768&lt;3000,70%,60%)</f>
        <v>2800</v>
      </c>
      <c r="H2768" s="14">
        <f>Data_input!$F2768*10%</f>
        <v>400</v>
      </c>
      <c r="I2768" s="14">
        <f>Data_input!$F2768*10%</f>
        <v>400</v>
      </c>
      <c r="J2768" s="14">
        <f>SUM(Table1[[#This Row],[COGS]:[OPERATIONAL COST]])</f>
        <v>3600</v>
      </c>
      <c r="K2768" s="14">
        <f>Data_input!$F2768-Data_input!$G2768-Data_input!$H2768-Data_input!$I2768</f>
        <v>400</v>
      </c>
      <c r="L2768" s="15" t="s">
        <v>2943</v>
      </c>
      <c r="M2768" s="16" t="str">
        <f>TEXT(Table1[[#This Row],[DATE]],"mmm")</f>
        <v>Oct</v>
      </c>
      <c r="N2768" s="7">
        <f t="shared" si="133"/>
        <v>2022</v>
      </c>
      <c r="O2768" s="7">
        <f>IF(COUNTIF(B$4:$B2768,B2768)=1,1,0)</f>
        <v>0</v>
      </c>
      <c r="P2768" s="8" t="s">
        <v>2919</v>
      </c>
      <c r="Q2768" s="9"/>
    </row>
    <row r="2769" spans="1:17" x14ac:dyDescent="0.25">
      <c r="A2769" s="17">
        <v>44850</v>
      </c>
      <c r="B2769" s="11" t="str">
        <f t="shared" si="134"/>
        <v>DH02312</v>
      </c>
      <c r="C2769" s="11" t="s">
        <v>2930</v>
      </c>
      <c r="D2769" s="7">
        <v>1</v>
      </c>
      <c r="E2769" s="12">
        <f t="shared" si="131"/>
        <v>4000</v>
      </c>
      <c r="F2769" s="13">
        <f t="shared" si="132"/>
        <v>4000</v>
      </c>
      <c r="G2769" s="14">
        <f>Data_input!$F2769*IF(Data_input!$E2769&lt;3000,70%,60%)</f>
        <v>2400</v>
      </c>
      <c r="H2769" s="14">
        <f>Data_input!$F2769*10%</f>
        <v>400</v>
      </c>
      <c r="I2769" s="14">
        <f>Data_input!$F2769*10%</f>
        <v>400</v>
      </c>
      <c r="J2769" s="14">
        <f>SUM(Table1[[#This Row],[COGS]:[OPERATIONAL COST]])</f>
        <v>3200</v>
      </c>
      <c r="K2769" s="14">
        <f>Data_input!$F2769-Data_input!$G2769-Data_input!$H2769-Data_input!$I2769</f>
        <v>800</v>
      </c>
      <c r="L2769" s="8" t="s">
        <v>2943</v>
      </c>
      <c r="M2769" s="16" t="str">
        <f>TEXT(Table1[[#This Row],[DATE]],"mmm")</f>
        <v>Oct</v>
      </c>
      <c r="N2769" s="7">
        <f t="shared" si="133"/>
        <v>2022</v>
      </c>
      <c r="O2769" s="7">
        <f>IF(COUNTIF(B$4:$B2769,B2769)=1,1,0)</f>
        <v>0</v>
      </c>
      <c r="P2769" s="8" t="s">
        <v>2919</v>
      </c>
      <c r="Q2769" s="9"/>
    </row>
    <row r="2770" spans="1:17" x14ac:dyDescent="0.25">
      <c r="A2770" s="17">
        <v>44850</v>
      </c>
      <c r="B2770" s="11" t="str">
        <f t="shared" si="134"/>
        <v>DH02312</v>
      </c>
      <c r="C2770" s="11" t="s">
        <v>2920</v>
      </c>
      <c r="D2770" s="7">
        <v>2</v>
      </c>
      <c r="E2770" s="12">
        <f t="shared" si="131"/>
        <v>1000</v>
      </c>
      <c r="F2770" s="13">
        <f t="shared" si="132"/>
        <v>2000</v>
      </c>
      <c r="G2770" s="14">
        <f>Data_input!$F2770*IF(Data_input!$E2770&lt;3000,70%,60%)</f>
        <v>1400</v>
      </c>
      <c r="H2770" s="14">
        <f>Data_input!$F2770*10%</f>
        <v>200</v>
      </c>
      <c r="I2770" s="14">
        <f>Data_input!$F2770*10%</f>
        <v>200</v>
      </c>
      <c r="J2770" s="14">
        <f>SUM(Table1[[#This Row],[COGS]:[OPERATIONAL COST]])</f>
        <v>1800</v>
      </c>
      <c r="K2770" s="14">
        <f>Data_input!$F2770-Data_input!$G2770-Data_input!$H2770-Data_input!$I2770</f>
        <v>200</v>
      </c>
      <c r="L2770" s="15" t="s">
        <v>2943</v>
      </c>
      <c r="M2770" s="16" t="str">
        <f>TEXT(Table1[[#This Row],[DATE]],"mmm")</f>
        <v>Oct</v>
      </c>
      <c r="N2770" s="7">
        <f t="shared" si="133"/>
        <v>2022</v>
      </c>
      <c r="O2770" s="7">
        <f>IF(COUNTIF(B$4:$B2770,B2770)=1,1,0)</f>
        <v>0</v>
      </c>
      <c r="P2770" s="8" t="s">
        <v>2919</v>
      </c>
      <c r="Q2770" s="9"/>
    </row>
    <row r="2771" spans="1:17" x14ac:dyDescent="0.25">
      <c r="A2771" s="17">
        <v>44851</v>
      </c>
      <c r="B2771" s="11" t="s">
        <v>2309</v>
      </c>
      <c r="C2771" s="11" t="s">
        <v>2923</v>
      </c>
      <c r="D2771" s="7">
        <v>4</v>
      </c>
      <c r="E2771" s="12">
        <f t="shared" si="131"/>
        <v>2500</v>
      </c>
      <c r="F2771" s="13">
        <f t="shared" si="132"/>
        <v>10000</v>
      </c>
      <c r="G2771" s="14">
        <f>Data_input!$F2771*IF(Data_input!$E2771&lt;3000,70%,60%)</f>
        <v>7000</v>
      </c>
      <c r="H2771" s="14">
        <f>Data_input!$F2771*10%</f>
        <v>1000</v>
      </c>
      <c r="I2771" s="14">
        <f>Data_input!$F2771*10%</f>
        <v>1000</v>
      </c>
      <c r="J2771" s="14">
        <f>SUM(Table1[[#This Row],[COGS]:[OPERATIONAL COST]])</f>
        <v>9000</v>
      </c>
      <c r="K2771" s="14">
        <f>Data_input!$F2771-Data_input!$G2771-Data_input!$H2771-Data_input!$I2771</f>
        <v>1000</v>
      </c>
      <c r="L2771" s="8" t="s">
        <v>2947</v>
      </c>
      <c r="M2771" s="16" t="str">
        <f>TEXT(Table1[[#This Row],[DATE]],"mmm")</f>
        <v>Oct</v>
      </c>
      <c r="N2771" s="7">
        <f t="shared" si="133"/>
        <v>2022</v>
      </c>
      <c r="O2771" s="7">
        <f>IF(COUNTIF(B$4:$B2771,B2771)=1,1,0)</f>
        <v>1</v>
      </c>
      <c r="P2771" s="8" t="s">
        <v>2919</v>
      </c>
      <c r="Q2771" s="9"/>
    </row>
    <row r="2772" spans="1:17" x14ac:dyDescent="0.25">
      <c r="A2772" s="17">
        <v>44851</v>
      </c>
      <c r="B2772" s="11" t="s">
        <v>2310</v>
      </c>
      <c r="C2772" s="11" t="s">
        <v>2920</v>
      </c>
      <c r="D2772" s="7">
        <v>1</v>
      </c>
      <c r="E2772" s="12">
        <f t="shared" si="131"/>
        <v>1000</v>
      </c>
      <c r="F2772" s="13">
        <f t="shared" si="132"/>
        <v>1000</v>
      </c>
      <c r="G2772" s="14">
        <f>Data_input!$F2772*IF(Data_input!$E2772&lt;3000,70%,60%)</f>
        <v>700</v>
      </c>
      <c r="H2772" s="14">
        <f>Data_input!$F2772*10%</f>
        <v>100</v>
      </c>
      <c r="I2772" s="14">
        <f>Data_input!$F2772*10%</f>
        <v>100</v>
      </c>
      <c r="J2772" s="14">
        <f>SUM(Table1[[#This Row],[COGS]:[OPERATIONAL COST]])</f>
        <v>900</v>
      </c>
      <c r="K2772" s="14">
        <f>Data_input!$F2772-Data_input!$G2772-Data_input!$H2772-Data_input!$I2772</f>
        <v>100</v>
      </c>
      <c r="L2772" s="15" t="s">
        <v>2945</v>
      </c>
      <c r="M2772" s="16" t="str">
        <f>TEXT(Table1[[#This Row],[DATE]],"mmm")</f>
        <v>Oct</v>
      </c>
      <c r="N2772" s="7">
        <f t="shared" si="133"/>
        <v>2022</v>
      </c>
      <c r="O2772" s="7">
        <f>IF(COUNTIF(B$4:$B2772,B2772)=1,1,0)</f>
        <v>1</v>
      </c>
      <c r="P2772" s="8" t="s">
        <v>2919</v>
      </c>
      <c r="Q2772" s="9"/>
    </row>
    <row r="2773" spans="1:17" x14ac:dyDescent="0.25">
      <c r="A2773" s="17">
        <v>44851</v>
      </c>
      <c r="B2773" s="11" t="s">
        <v>2311</v>
      </c>
      <c r="C2773" s="11" t="s">
        <v>2923</v>
      </c>
      <c r="D2773" s="7">
        <v>1</v>
      </c>
      <c r="E2773" s="12">
        <f t="shared" si="131"/>
        <v>2500</v>
      </c>
      <c r="F2773" s="13">
        <f t="shared" si="132"/>
        <v>2500</v>
      </c>
      <c r="G2773" s="14">
        <f>Data_input!$F2773*IF(Data_input!$E2773&lt;3000,70%,60%)</f>
        <v>1750</v>
      </c>
      <c r="H2773" s="14">
        <f>Data_input!$F2773*10%</f>
        <v>250</v>
      </c>
      <c r="I2773" s="14">
        <f>Data_input!$F2773*10%</f>
        <v>250</v>
      </c>
      <c r="J2773" s="14">
        <f>SUM(Table1[[#This Row],[COGS]:[OPERATIONAL COST]])</f>
        <v>2250</v>
      </c>
      <c r="K2773" s="14">
        <f>Data_input!$F2773-Data_input!$G2773-Data_input!$H2773-Data_input!$I2773</f>
        <v>250</v>
      </c>
      <c r="L2773" s="8" t="s">
        <v>2943</v>
      </c>
      <c r="M2773" s="16" t="str">
        <f>TEXT(Table1[[#This Row],[DATE]],"mmm")</f>
        <v>Oct</v>
      </c>
      <c r="N2773" s="7">
        <f t="shared" si="133"/>
        <v>2022</v>
      </c>
      <c r="O2773" s="7">
        <f>IF(COUNTIF(B$4:$B2773,B2773)=1,1,0)</f>
        <v>1</v>
      </c>
      <c r="P2773" s="8" t="s">
        <v>2918</v>
      </c>
      <c r="Q2773" s="9"/>
    </row>
    <row r="2774" spans="1:17" x14ac:dyDescent="0.25">
      <c r="A2774" s="17">
        <v>44851</v>
      </c>
      <c r="B2774" s="11" t="s">
        <v>2312</v>
      </c>
      <c r="C2774" s="11" t="s">
        <v>2930</v>
      </c>
      <c r="D2774" s="7">
        <v>1</v>
      </c>
      <c r="E2774" s="12">
        <f t="shared" si="131"/>
        <v>4000</v>
      </c>
      <c r="F2774" s="13">
        <f t="shared" si="132"/>
        <v>4000</v>
      </c>
      <c r="G2774" s="14">
        <f>Data_input!$F2774*IF(Data_input!$E2774&lt;3000,70%,60%)</f>
        <v>2400</v>
      </c>
      <c r="H2774" s="14">
        <f>Data_input!$F2774*10%</f>
        <v>400</v>
      </c>
      <c r="I2774" s="14">
        <f>Data_input!$F2774*10%</f>
        <v>400</v>
      </c>
      <c r="J2774" s="14">
        <f>SUM(Table1[[#This Row],[COGS]:[OPERATIONAL COST]])</f>
        <v>3200</v>
      </c>
      <c r="K2774" s="14">
        <f>Data_input!$F2774-Data_input!$G2774-Data_input!$H2774-Data_input!$I2774</f>
        <v>800</v>
      </c>
      <c r="L2774" s="15" t="s">
        <v>2948</v>
      </c>
      <c r="M2774" s="16" t="str">
        <f>TEXT(Table1[[#This Row],[DATE]],"mmm")</f>
        <v>Oct</v>
      </c>
      <c r="N2774" s="7">
        <f t="shared" si="133"/>
        <v>2022</v>
      </c>
      <c r="O2774" s="7">
        <f>IF(COUNTIF(B$4:$B2774,B2774)=1,1,0)</f>
        <v>1</v>
      </c>
      <c r="P2774" s="8" t="s">
        <v>2919</v>
      </c>
      <c r="Q2774" s="9"/>
    </row>
    <row r="2775" spans="1:17" x14ac:dyDescent="0.25">
      <c r="A2775" s="17">
        <v>44851</v>
      </c>
      <c r="B2775" s="11" t="s">
        <v>2313</v>
      </c>
      <c r="C2775" s="11" t="s">
        <v>2924</v>
      </c>
      <c r="D2775" s="7">
        <v>1</v>
      </c>
      <c r="E2775" s="12">
        <f t="shared" si="131"/>
        <v>3500</v>
      </c>
      <c r="F2775" s="13">
        <f t="shared" si="132"/>
        <v>3500</v>
      </c>
      <c r="G2775" s="14">
        <f>Data_input!$F2775*IF(Data_input!$E2775&lt;3000,70%,60%)</f>
        <v>2100</v>
      </c>
      <c r="H2775" s="14">
        <f>Data_input!$F2775*10%</f>
        <v>350</v>
      </c>
      <c r="I2775" s="14">
        <f>Data_input!$F2775*10%</f>
        <v>350</v>
      </c>
      <c r="J2775" s="14">
        <f>SUM(Table1[[#This Row],[COGS]:[OPERATIONAL COST]])</f>
        <v>2800</v>
      </c>
      <c r="K2775" s="14">
        <f>Data_input!$F2775-Data_input!$G2775-Data_input!$H2775-Data_input!$I2775</f>
        <v>700</v>
      </c>
      <c r="L2775" s="8" t="s">
        <v>2944</v>
      </c>
      <c r="M2775" s="16" t="str">
        <f>TEXT(Table1[[#This Row],[DATE]],"mmm")</f>
        <v>Oct</v>
      </c>
      <c r="N2775" s="7">
        <f t="shared" si="133"/>
        <v>2022</v>
      </c>
      <c r="O2775" s="7">
        <f>IF(COUNTIF(B$4:$B2775,B2775)=1,1,0)</f>
        <v>1</v>
      </c>
      <c r="P2775" s="8" t="s">
        <v>2919</v>
      </c>
      <c r="Q2775" s="9"/>
    </row>
    <row r="2776" spans="1:17" x14ac:dyDescent="0.25">
      <c r="A2776" s="17">
        <v>44851</v>
      </c>
      <c r="B2776" s="11" t="s">
        <v>2314</v>
      </c>
      <c r="C2776" s="11" t="s">
        <v>2925</v>
      </c>
      <c r="D2776" s="7">
        <v>3</v>
      </c>
      <c r="E2776" s="12">
        <f t="shared" si="131"/>
        <v>1200</v>
      </c>
      <c r="F2776" s="13">
        <f t="shared" si="132"/>
        <v>3600</v>
      </c>
      <c r="G2776" s="14">
        <f>Data_input!$F2776*IF(Data_input!$E2776&lt;3000,70%,60%)</f>
        <v>2520</v>
      </c>
      <c r="H2776" s="14">
        <f>Data_input!$F2776*10%</f>
        <v>360</v>
      </c>
      <c r="I2776" s="14">
        <f>Data_input!$F2776*10%</f>
        <v>360</v>
      </c>
      <c r="J2776" s="14">
        <f>SUM(Table1[[#This Row],[COGS]:[OPERATIONAL COST]])</f>
        <v>3240</v>
      </c>
      <c r="K2776" s="14">
        <f>Data_input!$F2776-Data_input!$G2776-Data_input!$H2776-Data_input!$I2776</f>
        <v>360</v>
      </c>
      <c r="L2776" s="15" t="s">
        <v>2945</v>
      </c>
      <c r="M2776" s="16" t="str">
        <f>TEXT(Table1[[#This Row],[DATE]],"mmm")</f>
        <v>Oct</v>
      </c>
      <c r="N2776" s="7">
        <f t="shared" si="133"/>
        <v>2022</v>
      </c>
      <c r="O2776" s="7">
        <f>IF(COUNTIF(B$4:$B2776,B2776)=1,1,0)</f>
        <v>1</v>
      </c>
      <c r="P2776" s="8" t="s">
        <v>2919</v>
      </c>
      <c r="Q2776" s="9"/>
    </row>
    <row r="2777" spans="1:17" x14ac:dyDescent="0.25">
      <c r="A2777" s="17">
        <v>44851</v>
      </c>
      <c r="B2777" s="11" t="s">
        <v>2315</v>
      </c>
      <c r="C2777" s="11" t="s">
        <v>2926</v>
      </c>
      <c r="D2777" s="7">
        <v>4</v>
      </c>
      <c r="E2777" s="12">
        <f t="shared" si="131"/>
        <v>450</v>
      </c>
      <c r="F2777" s="13">
        <f t="shared" si="132"/>
        <v>1800</v>
      </c>
      <c r="G2777" s="14">
        <f>Data_input!$F2777*IF(Data_input!$E2777&lt;3000,70%,60%)</f>
        <v>1260</v>
      </c>
      <c r="H2777" s="14">
        <f>Data_input!$F2777*10%</f>
        <v>180</v>
      </c>
      <c r="I2777" s="14">
        <f>Data_input!$F2777*10%</f>
        <v>180</v>
      </c>
      <c r="J2777" s="14">
        <f>SUM(Table1[[#This Row],[COGS]:[OPERATIONAL COST]])</f>
        <v>1620</v>
      </c>
      <c r="K2777" s="14">
        <f>Data_input!$F2777-Data_input!$G2777-Data_input!$H2777-Data_input!$I2777</f>
        <v>180</v>
      </c>
      <c r="L2777" s="8" t="s">
        <v>2943</v>
      </c>
      <c r="M2777" s="16" t="str">
        <f>TEXT(Table1[[#This Row],[DATE]],"mmm")</f>
        <v>Oct</v>
      </c>
      <c r="N2777" s="7">
        <f t="shared" si="133"/>
        <v>2022</v>
      </c>
      <c r="O2777" s="7">
        <f>IF(COUNTIF(B$4:$B2777,B2777)=1,1,0)</f>
        <v>1</v>
      </c>
      <c r="P2777" s="8" t="s">
        <v>2919</v>
      </c>
      <c r="Q2777" s="9"/>
    </row>
    <row r="2778" spans="1:17" x14ac:dyDescent="0.25">
      <c r="A2778" s="17">
        <v>44851</v>
      </c>
      <c r="B2778" s="11" t="s">
        <v>2316</v>
      </c>
      <c r="C2778" s="11" t="s">
        <v>2920</v>
      </c>
      <c r="D2778" s="7">
        <v>6</v>
      </c>
      <c r="E2778" s="12">
        <f t="shared" si="131"/>
        <v>1000</v>
      </c>
      <c r="F2778" s="13">
        <f t="shared" si="132"/>
        <v>6000</v>
      </c>
      <c r="G2778" s="14">
        <f>Data_input!$F2778*IF(Data_input!$E2778&lt;3000,70%,60%)</f>
        <v>4200</v>
      </c>
      <c r="H2778" s="14">
        <f>Data_input!$F2778*10%</f>
        <v>600</v>
      </c>
      <c r="I2778" s="14">
        <f>Data_input!$F2778*10%</f>
        <v>600</v>
      </c>
      <c r="J2778" s="14">
        <f>SUM(Table1[[#This Row],[COGS]:[OPERATIONAL COST]])</f>
        <v>5400</v>
      </c>
      <c r="K2778" s="14">
        <f>Data_input!$F2778-Data_input!$G2778-Data_input!$H2778-Data_input!$I2778</f>
        <v>600</v>
      </c>
      <c r="L2778" s="15" t="s">
        <v>2948</v>
      </c>
      <c r="M2778" s="16" t="str">
        <f>TEXT(Table1[[#This Row],[DATE]],"mmm")</f>
        <v>Oct</v>
      </c>
      <c r="N2778" s="7">
        <f t="shared" si="133"/>
        <v>2022</v>
      </c>
      <c r="O2778" s="7">
        <f>IF(COUNTIF(B$4:$B2778,B2778)=1,1,0)</f>
        <v>1</v>
      </c>
      <c r="P2778" s="8" t="s">
        <v>2919</v>
      </c>
      <c r="Q2778" s="9"/>
    </row>
    <row r="2779" spans="1:17" x14ac:dyDescent="0.25">
      <c r="A2779" s="17">
        <v>44852</v>
      </c>
      <c r="B2779" s="11" t="s">
        <v>2317</v>
      </c>
      <c r="C2779" s="11" t="s">
        <v>2930</v>
      </c>
      <c r="D2779" s="7">
        <v>1</v>
      </c>
      <c r="E2779" s="12">
        <f t="shared" si="131"/>
        <v>4000</v>
      </c>
      <c r="F2779" s="13">
        <f t="shared" si="132"/>
        <v>4000</v>
      </c>
      <c r="G2779" s="14">
        <f>Data_input!$F2779*IF(Data_input!$E2779&lt;3000,70%,60%)</f>
        <v>2400</v>
      </c>
      <c r="H2779" s="14">
        <f>Data_input!$F2779*10%</f>
        <v>400</v>
      </c>
      <c r="I2779" s="14">
        <f>Data_input!$F2779*10%</f>
        <v>400</v>
      </c>
      <c r="J2779" s="14">
        <f>SUM(Table1[[#This Row],[COGS]:[OPERATIONAL COST]])</f>
        <v>3200</v>
      </c>
      <c r="K2779" s="14">
        <f>Data_input!$F2779-Data_input!$G2779-Data_input!$H2779-Data_input!$I2779</f>
        <v>800</v>
      </c>
      <c r="L2779" s="8" t="s">
        <v>2944</v>
      </c>
      <c r="M2779" s="16" t="str">
        <f>TEXT(Table1[[#This Row],[DATE]],"mmm")</f>
        <v>Oct</v>
      </c>
      <c r="N2779" s="7">
        <f t="shared" si="133"/>
        <v>2022</v>
      </c>
      <c r="O2779" s="7">
        <f>IF(COUNTIF(B$4:$B2779,B2779)=1,1,0)</f>
        <v>1</v>
      </c>
      <c r="P2779" s="8" t="s">
        <v>2918</v>
      </c>
      <c r="Q2779" s="9"/>
    </row>
    <row r="2780" spans="1:17" x14ac:dyDescent="0.25">
      <c r="A2780" s="17">
        <v>44852</v>
      </c>
      <c r="B2780" s="11" t="s">
        <v>2318</v>
      </c>
      <c r="C2780" s="11" t="s">
        <v>2923</v>
      </c>
      <c r="D2780" s="7">
        <v>9</v>
      </c>
      <c r="E2780" s="12">
        <f t="shared" si="131"/>
        <v>2500</v>
      </c>
      <c r="F2780" s="13">
        <f t="shared" si="132"/>
        <v>22500</v>
      </c>
      <c r="G2780" s="14">
        <f>Data_input!$F2780*IF(Data_input!$E2780&lt;3000,70%,60%)</f>
        <v>15749.999999999998</v>
      </c>
      <c r="H2780" s="14">
        <f>Data_input!$F2780*10%</f>
        <v>2250</v>
      </c>
      <c r="I2780" s="14">
        <f>Data_input!$F2780*10%</f>
        <v>2250</v>
      </c>
      <c r="J2780" s="14">
        <f>SUM(Table1[[#This Row],[COGS]:[OPERATIONAL COST]])</f>
        <v>20250</v>
      </c>
      <c r="K2780" s="14">
        <f>Data_input!$F2780-Data_input!$G2780-Data_input!$H2780-Data_input!$I2780</f>
        <v>2250.0000000000018</v>
      </c>
      <c r="L2780" s="15" t="s">
        <v>2948</v>
      </c>
      <c r="M2780" s="16" t="str">
        <f>TEXT(Table1[[#This Row],[DATE]],"mmm")</f>
        <v>Oct</v>
      </c>
      <c r="N2780" s="7">
        <f t="shared" si="133"/>
        <v>2022</v>
      </c>
      <c r="O2780" s="7">
        <f>IF(COUNTIF(B$4:$B2780,B2780)=1,1,0)</f>
        <v>1</v>
      </c>
      <c r="P2780" s="8" t="s">
        <v>2919</v>
      </c>
      <c r="Q2780" s="9"/>
    </row>
    <row r="2781" spans="1:17" x14ac:dyDescent="0.25">
      <c r="A2781" s="17">
        <v>44852</v>
      </c>
      <c r="B2781" s="11" t="s">
        <v>2319</v>
      </c>
      <c r="C2781" s="11" t="s">
        <v>2924</v>
      </c>
      <c r="D2781" s="7">
        <v>1</v>
      </c>
      <c r="E2781" s="12">
        <f t="shared" si="131"/>
        <v>3500</v>
      </c>
      <c r="F2781" s="13">
        <f t="shared" si="132"/>
        <v>3500</v>
      </c>
      <c r="G2781" s="14">
        <f>Data_input!$F2781*IF(Data_input!$E2781&lt;3000,70%,60%)</f>
        <v>2100</v>
      </c>
      <c r="H2781" s="14">
        <f>Data_input!$F2781*10%</f>
        <v>350</v>
      </c>
      <c r="I2781" s="14">
        <f>Data_input!$F2781*10%</f>
        <v>350</v>
      </c>
      <c r="J2781" s="14">
        <f>SUM(Table1[[#This Row],[COGS]:[OPERATIONAL COST]])</f>
        <v>2800</v>
      </c>
      <c r="K2781" s="14">
        <f>Data_input!$F2781-Data_input!$G2781-Data_input!$H2781-Data_input!$I2781</f>
        <v>700</v>
      </c>
      <c r="L2781" s="8" t="s">
        <v>2944</v>
      </c>
      <c r="M2781" s="16" t="str">
        <f>TEXT(Table1[[#This Row],[DATE]],"mmm")</f>
        <v>Oct</v>
      </c>
      <c r="N2781" s="7">
        <f t="shared" si="133"/>
        <v>2022</v>
      </c>
      <c r="O2781" s="7">
        <f>IF(COUNTIF(B$4:$B2781,B2781)=1,1,0)</f>
        <v>1</v>
      </c>
      <c r="P2781" s="8" t="s">
        <v>2918</v>
      </c>
      <c r="Q2781" s="9"/>
    </row>
    <row r="2782" spans="1:17" x14ac:dyDescent="0.25">
      <c r="A2782" s="17">
        <v>44852</v>
      </c>
      <c r="B2782" s="11" t="s">
        <v>2320</v>
      </c>
      <c r="C2782" s="11" t="s">
        <v>2928</v>
      </c>
      <c r="D2782" s="7">
        <v>12</v>
      </c>
      <c r="E2782" s="12">
        <f t="shared" si="131"/>
        <v>1000</v>
      </c>
      <c r="F2782" s="13">
        <f t="shared" si="132"/>
        <v>12000</v>
      </c>
      <c r="G2782" s="14">
        <f>Data_input!$F2782*IF(Data_input!$E2782&lt;3000,70%,60%)</f>
        <v>8400</v>
      </c>
      <c r="H2782" s="14">
        <f>Data_input!$F2782*10%</f>
        <v>1200</v>
      </c>
      <c r="I2782" s="14">
        <f>Data_input!$F2782*10%</f>
        <v>1200</v>
      </c>
      <c r="J2782" s="14">
        <f>SUM(Table1[[#This Row],[COGS]:[OPERATIONAL COST]])</f>
        <v>10800</v>
      </c>
      <c r="K2782" s="14">
        <f>Data_input!$F2782-Data_input!$G2782-Data_input!$H2782-Data_input!$I2782</f>
        <v>1200</v>
      </c>
      <c r="L2782" s="15" t="s">
        <v>2946</v>
      </c>
      <c r="M2782" s="16" t="str">
        <f>TEXT(Table1[[#This Row],[DATE]],"mmm")</f>
        <v>Oct</v>
      </c>
      <c r="N2782" s="7">
        <f t="shared" si="133"/>
        <v>2022</v>
      </c>
      <c r="O2782" s="7">
        <f>IF(COUNTIF(B$4:$B2782,B2782)=1,1,0)</f>
        <v>1</v>
      </c>
      <c r="P2782" s="8" t="s">
        <v>2919</v>
      </c>
      <c r="Q2782" s="9"/>
    </row>
    <row r="2783" spans="1:17" x14ac:dyDescent="0.25">
      <c r="A2783" s="17">
        <v>44852</v>
      </c>
      <c r="B2783" s="11" t="s">
        <v>2321</v>
      </c>
      <c r="C2783" s="11" t="s">
        <v>2926</v>
      </c>
      <c r="D2783" s="7">
        <v>5</v>
      </c>
      <c r="E2783" s="12">
        <f t="shared" si="131"/>
        <v>450</v>
      </c>
      <c r="F2783" s="13">
        <f t="shared" si="132"/>
        <v>2250</v>
      </c>
      <c r="G2783" s="14">
        <f>Data_input!$F2783*IF(Data_input!$E2783&lt;3000,70%,60%)</f>
        <v>1575</v>
      </c>
      <c r="H2783" s="14">
        <f>Data_input!$F2783*10%</f>
        <v>225</v>
      </c>
      <c r="I2783" s="14">
        <f>Data_input!$F2783*10%</f>
        <v>225</v>
      </c>
      <c r="J2783" s="14">
        <f>SUM(Table1[[#This Row],[COGS]:[OPERATIONAL COST]])</f>
        <v>2025</v>
      </c>
      <c r="K2783" s="14">
        <f>Data_input!$F2783-Data_input!$G2783-Data_input!$H2783-Data_input!$I2783</f>
        <v>225</v>
      </c>
      <c r="L2783" s="8" t="s">
        <v>2947</v>
      </c>
      <c r="M2783" s="16" t="str">
        <f>TEXT(Table1[[#This Row],[DATE]],"mmm")</f>
        <v>Oct</v>
      </c>
      <c r="N2783" s="7">
        <f t="shared" si="133"/>
        <v>2022</v>
      </c>
      <c r="O2783" s="7">
        <f>IF(COUNTIF(B$4:$B2783,B2783)=1,1,0)</f>
        <v>1</v>
      </c>
      <c r="P2783" s="8" t="s">
        <v>2918</v>
      </c>
      <c r="Q2783" s="9"/>
    </row>
    <row r="2784" spans="1:17" x14ac:dyDescent="0.25">
      <c r="A2784" s="17">
        <v>44852</v>
      </c>
      <c r="B2784" s="11" t="s">
        <v>2322</v>
      </c>
      <c r="C2784" s="11" t="s">
        <v>2927</v>
      </c>
      <c r="D2784" s="7">
        <v>16</v>
      </c>
      <c r="E2784" s="12">
        <f t="shared" si="131"/>
        <v>500</v>
      </c>
      <c r="F2784" s="13">
        <f t="shared" si="132"/>
        <v>8000</v>
      </c>
      <c r="G2784" s="14">
        <f>Data_input!$F2784*IF(Data_input!$E2784&lt;3000,70%,60%)</f>
        <v>5600</v>
      </c>
      <c r="H2784" s="14">
        <f>Data_input!$F2784*10%</f>
        <v>800</v>
      </c>
      <c r="I2784" s="14">
        <f>Data_input!$F2784*10%</f>
        <v>800</v>
      </c>
      <c r="J2784" s="14">
        <f>SUM(Table1[[#This Row],[COGS]:[OPERATIONAL COST]])</f>
        <v>7200</v>
      </c>
      <c r="K2784" s="14">
        <f>Data_input!$F2784-Data_input!$G2784-Data_input!$H2784-Data_input!$I2784</f>
        <v>800</v>
      </c>
      <c r="L2784" s="15" t="s">
        <v>2945</v>
      </c>
      <c r="M2784" s="16" t="str">
        <f>TEXT(Table1[[#This Row],[DATE]],"mmm")</f>
        <v>Oct</v>
      </c>
      <c r="N2784" s="7">
        <f t="shared" si="133"/>
        <v>2022</v>
      </c>
      <c r="O2784" s="7">
        <f>IF(COUNTIF(B$4:$B2784,B2784)=1,1,0)</f>
        <v>1</v>
      </c>
      <c r="P2784" s="8" t="s">
        <v>2919</v>
      </c>
      <c r="Q2784" s="9"/>
    </row>
    <row r="2785" spans="1:17" x14ac:dyDescent="0.25">
      <c r="A2785" s="17">
        <v>44852</v>
      </c>
      <c r="B2785" s="11" t="s">
        <v>2323</v>
      </c>
      <c r="C2785" s="11" t="s">
        <v>2927</v>
      </c>
      <c r="D2785" s="7">
        <v>1</v>
      </c>
      <c r="E2785" s="12">
        <f t="shared" si="131"/>
        <v>500</v>
      </c>
      <c r="F2785" s="13">
        <f t="shared" si="132"/>
        <v>500</v>
      </c>
      <c r="G2785" s="14">
        <f>Data_input!$F2785*IF(Data_input!$E2785&lt;3000,70%,60%)</f>
        <v>350</v>
      </c>
      <c r="H2785" s="14">
        <f>Data_input!$F2785*10%</f>
        <v>50</v>
      </c>
      <c r="I2785" s="14">
        <f>Data_input!$F2785*10%</f>
        <v>50</v>
      </c>
      <c r="J2785" s="14">
        <f>SUM(Table1[[#This Row],[COGS]:[OPERATIONAL COST]])</f>
        <v>450</v>
      </c>
      <c r="K2785" s="14">
        <f>Data_input!$F2785-Data_input!$G2785-Data_input!$H2785-Data_input!$I2785</f>
        <v>50</v>
      </c>
      <c r="L2785" s="8" t="s">
        <v>2943</v>
      </c>
      <c r="M2785" s="16" t="str">
        <f>TEXT(Table1[[#This Row],[DATE]],"mmm")</f>
        <v>Oct</v>
      </c>
      <c r="N2785" s="7">
        <f t="shared" si="133"/>
        <v>2022</v>
      </c>
      <c r="O2785" s="7">
        <f>IF(COUNTIF(B$4:$B2785,B2785)=1,1,0)</f>
        <v>1</v>
      </c>
      <c r="P2785" s="8" t="s">
        <v>2919</v>
      </c>
      <c r="Q2785" s="9"/>
    </row>
    <row r="2786" spans="1:17" x14ac:dyDescent="0.25">
      <c r="A2786" s="17">
        <v>44852</v>
      </c>
      <c r="B2786" s="11" t="s">
        <v>2324</v>
      </c>
      <c r="C2786" s="11" t="s">
        <v>2920</v>
      </c>
      <c r="D2786" s="7">
        <v>1</v>
      </c>
      <c r="E2786" s="12">
        <f t="shared" si="131"/>
        <v>1000</v>
      </c>
      <c r="F2786" s="13">
        <f t="shared" si="132"/>
        <v>1000</v>
      </c>
      <c r="G2786" s="14">
        <f>Data_input!$F2786*IF(Data_input!$E2786&lt;3000,70%,60%)</f>
        <v>700</v>
      </c>
      <c r="H2786" s="14">
        <f>Data_input!$F2786*10%</f>
        <v>100</v>
      </c>
      <c r="I2786" s="14">
        <f>Data_input!$F2786*10%</f>
        <v>100</v>
      </c>
      <c r="J2786" s="14">
        <f>SUM(Table1[[#This Row],[COGS]:[OPERATIONAL COST]])</f>
        <v>900</v>
      </c>
      <c r="K2786" s="14">
        <f>Data_input!$F2786-Data_input!$G2786-Data_input!$H2786-Data_input!$I2786</f>
        <v>100</v>
      </c>
      <c r="L2786" s="15" t="s">
        <v>2944</v>
      </c>
      <c r="M2786" s="16" t="str">
        <f>TEXT(Table1[[#This Row],[DATE]],"mmm")</f>
        <v>Oct</v>
      </c>
      <c r="N2786" s="7">
        <f t="shared" si="133"/>
        <v>2022</v>
      </c>
      <c r="O2786" s="7">
        <f>IF(COUNTIF(B$4:$B2786,B2786)=1,1,0)</f>
        <v>1</v>
      </c>
      <c r="P2786" s="8" t="s">
        <v>2919</v>
      </c>
      <c r="Q2786" s="9"/>
    </row>
    <row r="2787" spans="1:17" x14ac:dyDescent="0.25">
      <c r="A2787" s="17">
        <v>44852</v>
      </c>
      <c r="B2787" s="11" t="str">
        <f>B2786</f>
        <v>DH02328</v>
      </c>
      <c r="C2787" s="11" t="s">
        <v>2924</v>
      </c>
      <c r="D2787" s="7">
        <v>1</v>
      </c>
      <c r="E2787" s="12">
        <f t="shared" si="131"/>
        <v>3500</v>
      </c>
      <c r="F2787" s="13">
        <f t="shared" si="132"/>
        <v>3500</v>
      </c>
      <c r="G2787" s="14">
        <f>Data_input!$F2787*IF(Data_input!$E2787&lt;3000,70%,60%)</f>
        <v>2100</v>
      </c>
      <c r="H2787" s="14">
        <f>Data_input!$F2787*10%</f>
        <v>350</v>
      </c>
      <c r="I2787" s="14">
        <f>Data_input!$F2787*10%</f>
        <v>350</v>
      </c>
      <c r="J2787" s="14">
        <f>SUM(Table1[[#This Row],[COGS]:[OPERATIONAL COST]])</f>
        <v>2800</v>
      </c>
      <c r="K2787" s="14">
        <f>Data_input!$F2787-Data_input!$G2787-Data_input!$H2787-Data_input!$I2787</f>
        <v>700</v>
      </c>
      <c r="L2787" s="8" t="s">
        <v>2944</v>
      </c>
      <c r="M2787" s="16" t="str">
        <f>TEXT(Table1[[#This Row],[DATE]],"mmm")</f>
        <v>Oct</v>
      </c>
      <c r="N2787" s="7">
        <f t="shared" si="133"/>
        <v>2022</v>
      </c>
      <c r="O2787" s="7">
        <f>IF(COUNTIF(B$4:$B2787,B2787)=1,1,0)</f>
        <v>0</v>
      </c>
      <c r="P2787" s="8" t="s">
        <v>2919</v>
      </c>
      <c r="Q2787" s="9"/>
    </row>
    <row r="2788" spans="1:17" x14ac:dyDescent="0.25">
      <c r="A2788" s="17">
        <v>44852</v>
      </c>
      <c r="B2788" s="11" t="str">
        <f>B2787</f>
        <v>DH02328</v>
      </c>
      <c r="C2788" s="11" t="s">
        <v>2923</v>
      </c>
      <c r="D2788" s="7">
        <v>5</v>
      </c>
      <c r="E2788" s="12">
        <f t="shared" si="131"/>
        <v>2500</v>
      </c>
      <c r="F2788" s="13">
        <f t="shared" si="132"/>
        <v>12500</v>
      </c>
      <c r="G2788" s="14">
        <f>Data_input!$F2788*IF(Data_input!$E2788&lt;3000,70%,60%)</f>
        <v>8750</v>
      </c>
      <c r="H2788" s="14">
        <f>Data_input!$F2788*10%</f>
        <v>1250</v>
      </c>
      <c r="I2788" s="14">
        <f>Data_input!$F2788*10%</f>
        <v>1250</v>
      </c>
      <c r="J2788" s="14">
        <f>SUM(Table1[[#This Row],[COGS]:[OPERATIONAL COST]])</f>
        <v>11250</v>
      </c>
      <c r="K2788" s="14">
        <f>Data_input!$F2788-Data_input!$G2788-Data_input!$H2788-Data_input!$I2788</f>
        <v>1250</v>
      </c>
      <c r="L2788" s="15" t="s">
        <v>2944</v>
      </c>
      <c r="M2788" s="16" t="str">
        <f>TEXT(Table1[[#This Row],[DATE]],"mmm")</f>
        <v>Oct</v>
      </c>
      <c r="N2788" s="7">
        <f t="shared" si="133"/>
        <v>2022</v>
      </c>
      <c r="O2788" s="7">
        <f>IF(COUNTIF(B$4:$B2788,B2788)=1,1,0)</f>
        <v>0</v>
      </c>
      <c r="P2788" s="8" t="s">
        <v>2919</v>
      </c>
      <c r="Q2788" s="9"/>
    </row>
    <row r="2789" spans="1:17" x14ac:dyDescent="0.25">
      <c r="A2789" s="17">
        <v>44853</v>
      </c>
      <c r="B2789" s="11" t="s">
        <v>2325</v>
      </c>
      <c r="C2789" s="11" t="s">
        <v>2929</v>
      </c>
      <c r="D2789" s="7">
        <v>7</v>
      </c>
      <c r="E2789" s="12">
        <f t="shared" si="131"/>
        <v>3200</v>
      </c>
      <c r="F2789" s="13">
        <f t="shared" si="132"/>
        <v>22400</v>
      </c>
      <c r="G2789" s="14">
        <f>Data_input!$F2789*IF(Data_input!$E2789&lt;3000,70%,60%)</f>
        <v>13440</v>
      </c>
      <c r="H2789" s="14">
        <f>Data_input!$F2789*10%</f>
        <v>2240</v>
      </c>
      <c r="I2789" s="14">
        <f>Data_input!$F2789*10%</f>
        <v>2240</v>
      </c>
      <c r="J2789" s="14">
        <f>SUM(Table1[[#This Row],[COGS]:[OPERATIONAL COST]])</f>
        <v>17920</v>
      </c>
      <c r="K2789" s="14">
        <f>Data_input!$F2789-Data_input!$G2789-Data_input!$H2789-Data_input!$I2789</f>
        <v>4480</v>
      </c>
      <c r="L2789" s="8" t="s">
        <v>2943</v>
      </c>
      <c r="M2789" s="16" t="str">
        <f>TEXT(Table1[[#This Row],[DATE]],"mmm")</f>
        <v>Oct</v>
      </c>
      <c r="N2789" s="7">
        <f t="shared" si="133"/>
        <v>2022</v>
      </c>
      <c r="O2789" s="7">
        <f>IF(COUNTIF(B$4:$B2789,B2789)=1,1,0)</f>
        <v>1</v>
      </c>
      <c r="P2789" s="8" t="s">
        <v>2919</v>
      </c>
      <c r="Q2789" s="9"/>
    </row>
    <row r="2790" spans="1:17" x14ac:dyDescent="0.25">
      <c r="A2790" s="17">
        <v>44853</v>
      </c>
      <c r="B2790" s="11" t="s">
        <v>2326</v>
      </c>
      <c r="C2790" s="11" t="s">
        <v>2929</v>
      </c>
      <c r="D2790" s="7">
        <v>8</v>
      </c>
      <c r="E2790" s="12">
        <f t="shared" si="131"/>
        <v>3200</v>
      </c>
      <c r="F2790" s="13">
        <f t="shared" si="132"/>
        <v>25600</v>
      </c>
      <c r="G2790" s="14">
        <f>Data_input!$F2790*IF(Data_input!$E2790&lt;3000,70%,60%)</f>
        <v>15360</v>
      </c>
      <c r="H2790" s="14">
        <f>Data_input!$F2790*10%</f>
        <v>2560</v>
      </c>
      <c r="I2790" s="14">
        <f>Data_input!$F2790*10%</f>
        <v>2560</v>
      </c>
      <c r="J2790" s="14">
        <f>SUM(Table1[[#This Row],[COGS]:[OPERATIONAL COST]])</f>
        <v>20480</v>
      </c>
      <c r="K2790" s="14">
        <f>Data_input!$F2790-Data_input!$G2790-Data_input!$H2790-Data_input!$I2790</f>
        <v>5120</v>
      </c>
      <c r="L2790" s="15" t="s">
        <v>2948</v>
      </c>
      <c r="M2790" s="16" t="str">
        <f>TEXT(Table1[[#This Row],[DATE]],"mmm")</f>
        <v>Oct</v>
      </c>
      <c r="N2790" s="7">
        <f t="shared" si="133"/>
        <v>2022</v>
      </c>
      <c r="O2790" s="7">
        <f>IF(COUNTIF(B$4:$B2790,B2790)=1,1,0)</f>
        <v>1</v>
      </c>
      <c r="P2790" s="8" t="s">
        <v>2919</v>
      </c>
      <c r="Q2790" s="9"/>
    </row>
    <row r="2791" spans="1:17" x14ac:dyDescent="0.25">
      <c r="A2791" s="17">
        <v>44853</v>
      </c>
      <c r="B2791" s="11" t="s">
        <v>2327</v>
      </c>
      <c r="C2791" s="11" t="s">
        <v>2924</v>
      </c>
      <c r="D2791" s="7">
        <v>1</v>
      </c>
      <c r="E2791" s="12">
        <f t="shared" si="131"/>
        <v>3500</v>
      </c>
      <c r="F2791" s="13">
        <f t="shared" si="132"/>
        <v>3500</v>
      </c>
      <c r="G2791" s="14">
        <f>Data_input!$F2791*IF(Data_input!$E2791&lt;3000,70%,60%)</f>
        <v>2100</v>
      </c>
      <c r="H2791" s="14">
        <f>Data_input!$F2791*10%</f>
        <v>350</v>
      </c>
      <c r="I2791" s="14">
        <f>Data_input!$F2791*10%</f>
        <v>350</v>
      </c>
      <c r="J2791" s="14">
        <f>SUM(Table1[[#This Row],[COGS]:[OPERATIONAL COST]])</f>
        <v>2800</v>
      </c>
      <c r="K2791" s="14">
        <f>Data_input!$F2791-Data_input!$G2791-Data_input!$H2791-Data_input!$I2791</f>
        <v>700</v>
      </c>
      <c r="L2791" s="8" t="s">
        <v>2944</v>
      </c>
      <c r="M2791" s="16" t="str">
        <f>TEXT(Table1[[#This Row],[DATE]],"mmm")</f>
        <v>Oct</v>
      </c>
      <c r="N2791" s="7">
        <f t="shared" si="133"/>
        <v>2022</v>
      </c>
      <c r="O2791" s="7">
        <f>IF(COUNTIF(B$4:$B2791,B2791)=1,1,0)</f>
        <v>1</v>
      </c>
      <c r="P2791" s="8" t="s">
        <v>2919</v>
      </c>
      <c r="Q2791" s="9"/>
    </row>
    <row r="2792" spans="1:17" x14ac:dyDescent="0.25">
      <c r="A2792" s="17">
        <v>44853</v>
      </c>
      <c r="B2792" s="11" t="s">
        <v>2328</v>
      </c>
      <c r="C2792" s="11" t="s">
        <v>2927</v>
      </c>
      <c r="D2792" s="7">
        <v>1</v>
      </c>
      <c r="E2792" s="12">
        <f t="shared" si="131"/>
        <v>500</v>
      </c>
      <c r="F2792" s="13">
        <f t="shared" si="132"/>
        <v>500</v>
      </c>
      <c r="G2792" s="14">
        <f>Data_input!$F2792*IF(Data_input!$E2792&lt;3000,70%,60%)</f>
        <v>350</v>
      </c>
      <c r="H2792" s="14">
        <f>Data_input!$F2792*10%</f>
        <v>50</v>
      </c>
      <c r="I2792" s="14">
        <f>Data_input!$F2792*10%</f>
        <v>50</v>
      </c>
      <c r="J2792" s="14">
        <f>SUM(Table1[[#This Row],[COGS]:[OPERATIONAL COST]])</f>
        <v>450</v>
      </c>
      <c r="K2792" s="14">
        <f>Data_input!$F2792-Data_input!$G2792-Data_input!$H2792-Data_input!$I2792</f>
        <v>50</v>
      </c>
      <c r="L2792" s="15" t="s">
        <v>2945</v>
      </c>
      <c r="M2792" s="16" t="str">
        <f>TEXT(Table1[[#This Row],[DATE]],"mmm")</f>
        <v>Oct</v>
      </c>
      <c r="N2792" s="7">
        <f t="shared" si="133"/>
        <v>2022</v>
      </c>
      <c r="O2792" s="7">
        <f>IF(COUNTIF(B$4:$B2792,B2792)=1,1,0)</f>
        <v>1</v>
      </c>
      <c r="P2792" s="8" t="s">
        <v>2919</v>
      </c>
      <c r="Q2792" s="9"/>
    </row>
    <row r="2793" spans="1:17" x14ac:dyDescent="0.25">
      <c r="A2793" s="17">
        <v>44853</v>
      </c>
      <c r="B2793" s="11" t="s">
        <v>2329</v>
      </c>
      <c r="C2793" s="11" t="s">
        <v>2923</v>
      </c>
      <c r="D2793" s="7">
        <v>2</v>
      </c>
      <c r="E2793" s="12">
        <f t="shared" si="131"/>
        <v>2500</v>
      </c>
      <c r="F2793" s="13">
        <f t="shared" si="132"/>
        <v>5000</v>
      </c>
      <c r="G2793" s="14">
        <f>Data_input!$F2793*IF(Data_input!$E2793&lt;3000,70%,60%)</f>
        <v>3500</v>
      </c>
      <c r="H2793" s="14">
        <f>Data_input!$F2793*10%</f>
        <v>500</v>
      </c>
      <c r="I2793" s="14">
        <f>Data_input!$F2793*10%</f>
        <v>500</v>
      </c>
      <c r="J2793" s="14">
        <f>SUM(Table1[[#This Row],[COGS]:[OPERATIONAL COST]])</f>
        <v>4500</v>
      </c>
      <c r="K2793" s="14">
        <f>Data_input!$F2793-Data_input!$G2793-Data_input!$H2793-Data_input!$I2793</f>
        <v>500</v>
      </c>
      <c r="L2793" s="8" t="s">
        <v>2943</v>
      </c>
      <c r="M2793" s="16" t="str">
        <f>TEXT(Table1[[#This Row],[DATE]],"mmm")</f>
        <v>Oct</v>
      </c>
      <c r="N2793" s="7">
        <f t="shared" si="133"/>
        <v>2022</v>
      </c>
      <c r="O2793" s="7">
        <f>IF(COUNTIF(B$4:$B2793,B2793)=1,1,0)</f>
        <v>1</v>
      </c>
      <c r="P2793" s="8" t="s">
        <v>2919</v>
      </c>
      <c r="Q2793" s="9"/>
    </row>
    <row r="2794" spans="1:17" x14ac:dyDescent="0.25">
      <c r="A2794" s="17">
        <v>44853</v>
      </c>
      <c r="B2794" s="11" t="s">
        <v>2330</v>
      </c>
      <c r="C2794" s="11" t="s">
        <v>2925</v>
      </c>
      <c r="D2794" s="7">
        <v>3</v>
      </c>
      <c r="E2794" s="12">
        <f t="shared" si="131"/>
        <v>1200</v>
      </c>
      <c r="F2794" s="13">
        <f t="shared" si="132"/>
        <v>3600</v>
      </c>
      <c r="G2794" s="14">
        <f>Data_input!$F2794*IF(Data_input!$E2794&lt;3000,70%,60%)</f>
        <v>2520</v>
      </c>
      <c r="H2794" s="14">
        <f>Data_input!$F2794*10%</f>
        <v>360</v>
      </c>
      <c r="I2794" s="14">
        <f>Data_input!$F2794*10%</f>
        <v>360</v>
      </c>
      <c r="J2794" s="14">
        <f>SUM(Table1[[#This Row],[COGS]:[OPERATIONAL COST]])</f>
        <v>3240</v>
      </c>
      <c r="K2794" s="14">
        <f>Data_input!$F2794-Data_input!$G2794-Data_input!$H2794-Data_input!$I2794</f>
        <v>360</v>
      </c>
      <c r="L2794" s="15" t="s">
        <v>2948</v>
      </c>
      <c r="M2794" s="16" t="str">
        <f>TEXT(Table1[[#This Row],[DATE]],"mmm")</f>
        <v>Oct</v>
      </c>
      <c r="N2794" s="7">
        <f t="shared" si="133"/>
        <v>2022</v>
      </c>
      <c r="O2794" s="7">
        <f>IF(COUNTIF(B$4:$B2794,B2794)=1,1,0)</f>
        <v>1</v>
      </c>
      <c r="P2794" s="8" t="s">
        <v>2919</v>
      </c>
      <c r="Q2794" s="9"/>
    </row>
    <row r="2795" spans="1:17" x14ac:dyDescent="0.25">
      <c r="A2795" s="17">
        <v>44853</v>
      </c>
      <c r="B2795" s="11" t="s">
        <v>2331</v>
      </c>
      <c r="C2795" s="11" t="s">
        <v>2920</v>
      </c>
      <c r="D2795" s="7">
        <v>4</v>
      </c>
      <c r="E2795" s="12">
        <f t="shared" si="131"/>
        <v>1000</v>
      </c>
      <c r="F2795" s="13">
        <f t="shared" si="132"/>
        <v>4000</v>
      </c>
      <c r="G2795" s="14">
        <f>Data_input!$F2795*IF(Data_input!$E2795&lt;3000,70%,60%)</f>
        <v>2800</v>
      </c>
      <c r="H2795" s="14">
        <f>Data_input!$F2795*10%</f>
        <v>400</v>
      </c>
      <c r="I2795" s="14">
        <f>Data_input!$F2795*10%</f>
        <v>400</v>
      </c>
      <c r="J2795" s="14">
        <f>SUM(Table1[[#This Row],[COGS]:[OPERATIONAL COST]])</f>
        <v>3600</v>
      </c>
      <c r="K2795" s="14">
        <f>Data_input!$F2795-Data_input!$G2795-Data_input!$H2795-Data_input!$I2795</f>
        <v>400</v>
      </c>
      <c r="L2795" s="8" t="s">
        <v>2944</v>
      </c>
      <c r="M2795" s="16" t="str">
        <f>TEXT(Table1[[#This Row],[DATE]],"mmm")</f>
        <v>Oct</v>
      </c>
      <c r="N2795" s="7">
        <f t="shared" si="133"/>
        <v>2022</v>
      </c>
      <c r="O2795" s="7">
        <f>IF(COUNTIF(B$4:$B2795,B2795)=1,1,0)</f>
        <v>1</v>
      </c>
      <c r="P2795" s="8" t="s">
        <v>2918</v>
      </c>
      <c r="Q2795" s="9"/>
    </row>
    <row r="2796" spans="1:17" x14ac:dyDescent="0.25">
      <c r="A2796" s="17">
        <v>44853</v>
      </c>
      <c r="B2796" s="11" t="s">
        <v>2332</v>
      </c>
      <c r="C2796" s="11" t="s">
        <v>2930</v>
      </c>
      <c r="D2796" s="7">
        <v>1</v>
      </c>
      <c r="E2796" s="12">
        <f t="shared" si="131"/>
        <v>4000</v>
      </c>
      <c r="F2796" s="13">
        <f t="shared" si="132"/>
        <v>4000</v>
      </c>
      <c r="G2796" s="14">
        <f>Data_input!$F2796*IF(Data_input!$E2796&lt;3000,70%,60%)</f>
        <v>2400</v>
      </c>
      <c r="H2796" s="14">
        <f>Data_input!$F2796*10%</f>
        <v>400</v>
      </c>
      <c r="I2796" s="14">
        <f>Data_input!$F2796*10%</f>
        <v>400</v>
      </c>
      <c r="J2796" s="14">
        <f>SUM(Table1[[#This Row],[COGS]:[OPERATIONAL COST]])</f>
        <v>3200</v>
      </c>
      <c r="K2796" s="14">
        <f>Data_input!$F2796-Data_input!$G2796-Data_input!$H2796-Data_input!$I2796</f>
        <v>800</v>
      </c>
      <c r="L2796" s="15" t="s">
        <v>2946</v>
      </c>
      <c r="M2796" s="16" t="str">
        <f>TEXT(Table1[[#This Row],[DATE]],"mmm")</f>
        <v>Oct</v>
      </c>
      <c r="N2796" s="7">
        <f t="shared" si="133"/>
        <v>2022</v>
      </c>
      <c r="O2796" s="7">
        <f>IF(COUNTIF(B$4:$B2796,B2796)=1,1,0)</f>
        <v>1</v>
      </c>
      <c r="P2796" s="8" t="s">
        <v>2918</v>
      </c>
      <c r="Q2796" s="9"/>
    </row>
    <row r="2797" spans="1:17" x14ac:dyDescent="0.25">
      <c r="A2797" s="17">
        <v>44854</v>
      </c>
      <c r="B2797" s="11" t="s">
        <v>2333</v>
      </c>
      <c r="C2797" s="11" t="s">
        <v>2920</v>
      </c>
      <c r="D2797" s="7">
        <v>1</v>
      </c>
      <c r="E2797" s="12">
        <f t="shared" si="131"/>
        <v>1000</v>
      </c>
      <c r="F2797" s="13">
        <f t="shared" si="132"/>
        <v>1000</v>
      </c>
      <c r="G2797" s="14">
        <f>Data_input!$F2797*IF(Data_input!$E2797&lt;3000,70%,60%)</f>
        <v>700</v>
      </c>
      <c r="H2797" s="14">
        <f>Data_input!$F2797*10%</f>
        <v>100</v>
      </c>
      <c r="I2797" s="14">
        <f>Data_input!$F2797*10%</f>
        <v>100</v>
      </c>
      <c r="J2797" s="14">
        <f>SUM(Table1[[#This Row],[COGS]:[OPERATIONAL COST]])</f>
        <v>900</v>
      </c>
      <c r="K2797" s="14">
        <f>Data_input!$F2797-Data_input!$G2797-Data_input!$H2797-Data_input!$I2797</f>
        <v>100</v>
      </c>
      <c r="L2797" s="8" t="s">
        <v>2947</v>
      </c>
      <c r="M2797" s="16" t="str">
        <f>TEXT(Table1[[#This Row],[DATE]],"mmm")</f>
        <v>Oct</v>
      </c>
      <c r="N2797" s="7">
        <f t="shared" si="133"/>
        <v>2022</v>
      </c>
      <c r="O2797" s="7">
        <f>IF(COUNTIF(B$4:$B2797,B2797)=1,1,0)</f>
        <v>1</v>
      </c>
      <c r="P2797" s="8" t="s">
        <v>2919</v>
      </c>
      <c r="Q2797" s="9"/>
    </row>
    <row r="2798" spans="1:17" x14ac:dyDescent="0.25">
      <c r="A2798" s="17">
        <v>44854</v>
      </c>
      <c r="B2798" s="11" t="s">
        <v>2334</v>
      </c>
      <c r="C2798" s="11" t="s">
        <v>2924</v>
      </c>
      <c r="D2798" s="7">
        <v>1</v>
      </c>
      <c r="E2798" s="12">
        <f t="shared" si="131"/>
        <v>3500</v>
      </c>
      <c r="F2798" s="13">
        <f t="shared" si="132"/>
        <v>3500</v>
      </c>
      <c r="G2798" s="14">
        <f>Data_input!$F2798*IF(Data_input!$E2798&lt;3000,70%,60%)</f>
        <v>2100</v>
      </c>
      <c r="H2798" s="14">
        <f>Data_input!$F2798*10%</f>
        <v>350</v>
      </c>
      <c r="I2798" s="14">
        <f>Data_input!$F2798*10%</f>
        <v>350</v>
      </c>
      <c r="J2798" s="14">
        <f>SUM(Table1[[#This Row],[COGS]:[OPERATIONAL COST]])</f>
        <v>2800</v>
      </c>
      <c r="K2798" s="14">
        <f>Data_input!$F2798-Data_input!$G2798-Data_input!$H2798-Data_input!$I2798</f>
        <v>700</v>
      </c>
      <c r="L2798" s="15" t="s">
        <v>2945</v>
      </c>
      <c r="M2798" s="16" t="str">
        <f>TEXT(Table1[[#This Row],[DATE]],"mmm")</f>
        <v>Oct</v>
      </c>
      <c r="N2798" s="7">
        <f t="shared" si="133"/>
        <v>2022</v>
      </c>
      <c r="O2798" s="7">
        <f>IF(COUNTIF(B$4:$B2798,B2798)=1,1,0)</f>
        <v>1</v>
      </c>
      <c r="P2798" s="8" t="s">
        <v>2918</v>
      </c>
      <c r="Q2798" s="9"/>
    </row>
    <row r="2799" spans="1:17" x14ac:dyDescent="0.25">
      <c r="A2799" s="17">
        <v>44854</v>
      </c>
      <c r="B2799" s="11" t="s">
        <v>2335</v>
      </c>
      <c r="C2799" s="11" t="s">
        <v>2923</v>
      </c>
      <c r="D2799" s="7">
        <v>1</v>
      </c>
      <c r="E2799" s="12">
        <f t="shared" si="131"/>
        <v>2500</v>
      </c>
      <c r="F2799" s="13">
        <f t="shared" si="132"/>
        <v>2500</v>
      </c>
      <c r="G2799" s="14">
        <f>Data_input!$F2799*IF(Data_input!$E2799&lt;3000,70%,60%)</f>
        <v>1750</v>
      </c>
      <c r="H2799" s="14">
        <f>Data_input!$F2799*10%</f>
        <v>250</v>
      </c>
      <c r="I2799" s="14">
        <f>Data_input!$F2799*10%</f>
        <v>250</v>
      </c>
      <c r="J2799" s="14">
        <f>SUM(Table1[[#This Row],[COGS]:[OPERATIONAL COST]])</f>
        <v>2250</v>
      </c>
      <c r="K2799" s="14">
        <f>Data_input!$F2799-Data_input!$G2799-Data_input!$H2799-Data_input!$I2799</f>
        <v>250</v>
      </c>
      <c r="L2799" s="8" t="s">
        <v>2943</v>
      </c>
      <c r="M2799" s="16" t="str">
        <f>TEXT(Table1[[#This Row],[DATE]],"mmm")</f>
        <v>Oct</v>
      </c>
      <c r="N2799" s="7">
        <f t="shared" si="133"/>
        <v>2022</v>
      </c>
      <c r="O2799" s="7">
        <f>IF(COUNTIF(B$4:$B2799,B2799)=1,1,0)</f>
        <v>1</v>
      </c>
      <c r="P2799" s="8" t="s">
        <v>2919</v>
      </c>
      <c r="Q2799" s="9"/>
    </row>
    <row r="2800" spans="1:17" x14ac:dyDescent="0.25">
      <c r="A2800" s="17">
        <v>44854</v>
      </c>
      <c r="B2800" s="11" t="s">
        <v>2336</v>
      </c>
      <c r="C2800" s="11" t="s">
        <v>2923</v>
      </c>
      <c r="D2800" s="7">
        <v>2</v>
      </c>
      <c r="E2800" s="12">
        <f t="shared" si="131"/>
        <v>2500</v>
      </c>
      <c r="F2800" s="13">
        <f t="shared" si="132"/>
        <v>5000</v>
      </c>
      <c r="G2800" s="14">
        <f>Data_input!$F2800*IF(Data_input!$E2800&lt;3000,70%,60%)</f>
        <v>3500</v>
      </c>
      <c r="H2800" s="14">
        <f>Data_input!$F2800*10%</f>
        <v>500</v>
      </c>
      <c r="I2800" s="14">
        <f>Data_input!$F2800*10%</f>
        <v>500</v>
      </c>
      <c r="J2800" s="14">
        <f>SUM(Table1[[#This Row],[COGS]:[OPERATIONAL COST]])</f>
        <v>4500</v>
      </c>
      <c r="K2800" s="14">
        <f>Data_input!$F2800-Data_input!$G2800-Data_input!$H2800-Data_input!$I2800</f>
        <v>500</v>
      </c>
      <c r="L2800" s="15" t="s">
        <v>2948</v>
      </c>
      <c r="M2800" s="16" t="str">
        <f>TEXT(Table1[[#This Row],[DATE]],"mmm")</f>
        <v>Oct</v>
      </c>
      <c r="N2800" s="7">
        <f t="shared" si="133"/>
        <v>2022</v>
      </c>
      <c r="O2800" s="7">
        <f>IF(COUNTIF(B$4:$B2800,B2800)=1,1,0)</f>
        <v>1</v>
      </c>
      <c r="P2800" s="8" t="s">
        <v>2919</v>
      </c>
      <c r="Q2800" s="9"/>
    </row>
    <row r="2801" spans="1:17" x14ac:dyDescent="0.25">
      <c r="A2801" s="17">
        <v>44854</v>
      </c>
      <c r="B2801" s="11" t="s">
        <v>2337</v>
      </c>
      <c r="C2801" s="11" t="s">
        <v>2920</v>
      </c>
      <c r="D2801" s="7">
        <v>2</v>
      </c>
      <c r="E2801" s="12">
        <f t="shared" si="131"/>
        <v>1000</v>
      </c>
      <c r="F2801" s="13">
        <f t="shared" si="132"/>
        <v>2000</v>
      </c>
      <c r="G2801" s="14">
        <f>Data_input!$F2801*IF(Data_input!$E2801&lt;3000,70%,60%)</f>
        <v>1400</v>
      </c>
      <c r="H2801" s="14">
        <f>Data_input!$F2801*10%</f>
        <v>200</v>
      </c>
      <c r="I2801" s="14">
        <f>Data_input!$F2801*10%</f>
        <v>200</v>
      </c>
      <c r="J2801" s="14">
        <f>SUM(Table1[[#This Row],[COGS]:[OPERATIONAL COST]])</f>
        <v>1800</v>
      </c>
      <c r="K2801" s="14">
        <f>Data_input!$F2801-Data_input!$G2801-Data_input!$H2801-Data_input!$I2801</f>
        <v>200</v>
      </c>
      <c r="L2801" s="8" t="s">
        <v>2944</v>
      </c>
      <c r="M2801" s="16" t="str">
        <f>TEXT(Table1[[#This Row],[DATE]],"mmm")</f>
        <v>Oct</v>
      </c>
      <c r="N2801" s="7">
        <f t="shared" si="133"/>
        <v>2022</v>
      </c>
      <c r="O2801" s="7">
        <f>IF(COUNTIF(B$4:$B2801,B2801)=1,1,0)</f>
        <v>1</v>
      </c>
      <c r="P2801" s="8" t="s">
        <v>2918</v>
      </c>
      <c r="Q2801" s="9"/>
    </row>
    <row r="2802" spans="1:17" x14ac:dyDescent="0.25">
      <c r="A2802" s="17">
        <v>44854</v>
      </c>
      <c r="B2802" s="11" t="s">
        <v>2338</v>
      </c>
      <c r="C2802" s="11" t="s">
        <v>2923</v>
      </c>
      <c r="D2802" s="7">
        <v>3</v>
      </c>
      <c r="E2802" s="12">
        <f t="shared" si="131"/>
        <v>2500</v>
      </c>
      <c r="F2802" s="13">
        <f t="shared" si="132"/>
        <v>7500</v>
      </c>
      <c r="G2802" s="14">
        <f>Data_input!$F2802*IF(Data_input!$E2802&lt;3000,70%,60%)</f>
        <v>5250</v>
      </c>
      <c r="H2802" s="14">
        <f>Data_input!$F2802*10%</f>
        <v>750</v>
      </c>
      <c r="I2802" s="14">
        <f>Data_input!$F2802*10%</f>
        <v>750</v>
      </c>
      <c r="J2802" s="14">
        <f>SUM(Table1[[#This Row],[COGS]:[OPERATIONAL COST]])</f>
        <v>6750</v>
      </c>
      <c r="K2802" s="14">
        <f>Data_input!$F2802-Data_input!$G2802-Data_input!$H2802-Data_input!$I2802</f>
        <v>750</v>
      </c>
      <c r="L2802" s="15" t="s">
        <v>2946</v>
      </c>
      <c r="M2802" s="16" t="str">
        <f>TEXT(Table1[[#This Row],[DATE]],"mmm")</f>
        <v>Oct</v>
      </c>
      <c r="N2802" s="7">
        <f t="shared" si="133"/>
        <v>2022</v>
      </c>
      <c r="O2802" s="7">
        <f>IF(COUNTIF(B$4:$B2802,B2802)=1,1,0)</f>
        <v>1</v>
      </c>
      <c r="P2802" s="8" t="s">
        <v>2919</v>
      </c>
      <c r="Q2802" s="9"/>
    </row>
    <row r="2803" spans="1:17" x14ac:dyDescent="0.25">
      <c r="A2803" s="17">
        <v>44854</v>
      </c>
      <c r="B2803" s="11" t="s">
        <v>2339</v>
      </c>
      <c r="C2803" s="11" t="s">
        <v>2924</v>
      </c>
      <c r="D2803" s="7">
        <v>1</v>
      </c>
      <c r="E2803" s="12">
        <f t="shared" si="131"/>
        <v>3500</v>
      </c>
      <c r="F2803" s="13">
        <f t="shared" si="132"/>
        <v>3500</v>
      </c>
      <c r="G2803" s="14">
        <f>Data_input!$F2803*IF(Data_input!$E2803&lt;3000,70%,60%)</f>
        <v>2100</v>
      </c>
      <c r="H2803" s="14">
        <f>Data_input!$F2803*10%</f>
        <v>350</v>
      </c>
      <c r="I2803" s="14">
        <f>Data_input!$F2803*10%</f>
        <v>350</v>
      </c>
      <c r="J2803" s="14">
        <f>SUM(Table1[[#This Row],[COGS]:[OPERATIONAL COST]])</f>
        <v>2800</v>
      </c>
      <c r="K2803" s="14">
        <f>Data_input!$F2803-Data_input!$G2803-Data_input!$H2803-Data_input!$I2803</f>
        <v>700</v>
      </c>
      <c r="L2803" s="8" t="s">
        <v>2947</v>
      </c>
      <c r="M2803" s="16" t="str">
        <f>TEXT(Table1[[#This Row],[DATE]],"mmm")</f>
        <v>Oct</v>
      </c>
      <c r="N2803" s="7">
        <f t="shared" si="133"/>
        <v>2022</v>
      </c>
      <c r="O2803" s="7">
        <f>IF(COUNTIF(B$4:$B2803,B2803)=1,1,0)</f>
        <v>1</v>
      </c>
      <c r="P2803" s="8" t="s">
        <v>2918</v>
      </c>
      <c r="Q2803" s="9"/>
    </row>
    <row r="2804" spans="1:17" x14ac:dyDescent="0.25">
      <c r="A2804" s="17">
        <v>44854</v>
      </c>
      <c r="B2804" s="11" t="s">
        <v>2340</v>
      </c>
      <c r="C2804" s="11" t="s">
        <v>2925</v>
      </c>
      <c r="D2804" s="7">
        <v>9</v>
      </c>
      <c r="E2804" s="12">
        <f t="shared" si="131"/>
        <v>1200</v>
      </c>
      <c r="F2804" s="13">
        <f t="shared" si="132"/>
        <v>10800</v>
      </c>
      <c r="G2804" s="14">
        <f>Data_input!$F2804*IF(Data_input!$E2804&lt;3000,70%,60%)</f>
        <v>7559.9999999999991</v>
      </c>
      <c r="H2804" s="14">
        <f>Data_input!$F2804*10%</f>
        <v>1080</v>
      </c>
      <c r="I2804" s="14">
        <f>Data_input!$F2804*10%</f>
        <v>1080</v>
      </c>
      <c r="J2804" s="14">
        <f>SUM(Table1[[#This Row],[COGS]:[OPERATIONAL COST]])</f>
        <v>9720</v>
      </c>
      <c r="K2804" s="14">
        <f>Data_input!$F2804-Data_input!$G2804-Data_input!$H2804-Data_input!$I2804</f>
        <v>1080.0000000000009</v>
      </c>
      <c r="L2804" s="15" t="s">
        <v>2943</v>
      </c>
      <c r="M2804" s="16" t="str">
        <f>TEXT(Table1[[#This Row],[DATE]],"mmm")</f>
        <v>Oct</v>
      </c>
      <c r="N2804" s="7">
        <f t="shared" si="133"/>
        <v>2022</v>
      </c>
      <c r="O2804" s="7">
        <f>IF(COUNTIF(B$4:$B2804,B2804)=1,1,0)</f>
        <v>1</v>
      </c>
      <c r="P2804" s="8" t="s">
        <v>2919</v>
      </c>
      <c r="Q2804" s="9"/>
    </row>
    <row r="2805" spans="1:17" x14ac:dyDescent="0.25">
      <c r="A2805" s="17">
        <v>44854</v>
      </c>
      <c r="B2805" s="11" t="str">
        <f>B2804</f>
        <v>DH02344</v>
      </c>
      <c r="C2805" s="11" t="s">
        <v>2926</v>
      </c>
      <c r="D2805" s="7">
        <v>1</v>
      </c>
      <c r="E2805" s="12">
        <f t="shared" si="131"/>
        <v>450</v>
      </c>
      <c r="F2805" s="13">
        <f t="shared" si="132"/>
        <v>450</v>
      </c>
      <c r="G2805" s="14">
        <f>Data_input!$F2805*IF(Data_input!$E2805&lt;3000,70%,60%)</f>
        <v>315</v>
      </c>
      <c r="H2805" s="14">
        <f>Data_input!$F2805*10%</f>
        <v>45</v>
      </c>
      <c r="I2805" s="14">
        <f>Data_input!$F2805*10%</f>
        <v>45</v>
      </c>
      <c r="J2805" s="14">
        <f>SUM(Table1[[#This Row],[COGS]:[OPERATIONAL COST]])</f>
        <v>405</v>
      </c>
      <c r="K2805" s="14">
        <f>Data_input!$F2805-Data_input!$G2805-Data_input!$H2805-Data_input!$I2805</f>
        <v>45</v>
      </c>
      <c r="L2805" s="8" t="s">
        <v>2943</v>
      </c>
      <c r="M2805" s="16" t="str">
        <f>TEXT(Table1[[#This Row],[DATE]],"mmm")</f>
        <v>Oct</v>
      </c>
      <c r="N2805" s="7">
        <f t="shared" si="133"/>
        <v>2022</v>
      </c>
      <c r="O2805" s="7">
        <f>IF(COUNTIF(B$4:$B2805,B2805)=1,1,0)</f>
        <v>0</v>
      </c>
      <c r="P2805" s="8" t="s">
        <v>2919</v>
      </c>
      <c r="Q2805" s="9"/>
    </row>
    <row r="2806" spans="1:17" x14ac:dyDescent="0.25">
      <c r="A2806" s="17">
        <v>44854</v>
      </c>
      <c r="B2806" s="11" t="str">
        <f>B2805</f>
        <v>DH02344</v>
      </c>
      <c r="C2806" s="11" t="s">
        <v>2927</v>
      </c>
      <c r="D2806" s="7">
        <v>3</v>
      </c>
      <c r="E2806" s="12">
        <f t="shared" si="131"/>
        <v>500</v>
      </c>
      <c r="F2806" s="13">
        <f t="shared" si="132"/>
        <v>1500</v>
      </c>
      <c r="G2806" s="14">
        <f>Data_input!$F2806*IF(Data_input!$E2806&lt;3000,70%,60%)</f>
        <v>1050</v>
      </c>
      <c r="H2806" s="14">
        <f>Data_input!$F2806*10%</f>
        <v>150</v>
      </c>
      <c r="I2806" s="14">
        <f>Data_input!$F2806*10%</f>
        <v>150</v>
      </c>
      <c r="J2806" s="14">
        <f>SUM(Table1[[#This Row],[COGS]:[OPERATIONAL COST]])</f>
        <v>1350</v>
      </c>
      <c r="K2806" s="14">
        <f>Data_input!$F2806-Data_input!$G2806-Data_input!$H2806-Data_input!$I2806</f>
        <v>150</v>
      </c>
      <c r="L2806" s="15" t="s">
        <v>2943</v>
      </c>
      <c r="M2806" s="16" t="str">
        <f>TEXT(Table1[[#This Row],[DATE]],"mmm")</f>
        <v>Oct</v>
      </c>
      <c r="N2806" s="7">
        <f t="shared" si="133"/>
        <v>2022</v>
      </c>
      <c r="O2806" s="7">
        <f>IF(COUNTIF(B$4:$B2806,B2806)=1,1,0)</f>
        <v>0</v>
      </c>
      <c r="P2806" s="8" t="s">
        <v>2919</v>
      </c>
      <c r="Q2806" s="9"/>
    </row>
    <row r="2807" spans="1:17" x14ac:dyDescent="0.25">
      <c r="A2807" s="17">
        <v>44855</v>
      </c>
      <c r="B2807" s="11" t="s">
        <v>2341</v>
      </c>
      <c r="C2807" s="11" t="s">
        <v>2928</v>
      </c>
      <c r="D2807" s="7">
        <v>6</v>
      </c>
      <c r="E2807" s="12">
        <f t="shared" si="131"/>
        <v>1000</v>
      </c>
      <c r="F2807" s="13">
        <f t="shared" si="132"/>
        <v>6000</v>
      </c>
      <c r="G2807" s="14">
        <f>Data_input!$F2807*IF(Data_input!$E2807&lt;3000,70%,60%)</f>
        <v>4200</v>
      </c>
      <c r="H2807" s="14">
        <f>Data_input!$F2807*10%</f>
        <v>600</v>
      </c>
      <c r="I2807" s="14">
        <f>Data_input!$F2807*10%</f>
        <v>600</v>
      </c>
      <c r="J2807" s="14">
        <f>SUM(Table1[[#This Row],[COGS]:[OPERATIONAL COST]])</f>
        <v>5400</v>
      </c>
      <c r="K2807" s="14">
        <f>Data_input!$F2807-Data_input!$G2807-Data_input!$H2807-Data_input!$I2807</f>
        <v>600</v>
      </c>
      <c r="L2807" s="8" t="s">
        <v>2943</v>
      </c>
      <c r="M2807" s="16" t="str">
        <f>TEXT(Table1[[#This Row],[DATE]],"mmm")</f>
        <v>Oct</v>
      </c>
      <c r="N2807" s="7">
        <f t="shared" si="133"/>
        <v>2022</v>
      </c>
      <c r="O2807" s="7">
        <f>IF(COUNTIF(B$4:$B2807,B2807)=1,1,0)</f>
        <v>1</v>
      </c>
      <c r="P2807" s="8" t="s">
        <v>2919</v>
      </c>
      <c r="Q2807" s="9"/>
    </row>
    <row r="2808" spans="1:17" x14ac:dyDescent="0.25">
      <c r="A2808" s="17">
        <v>44855</v>
      </c>
      <c r="B2808" s="11" t="s">
        <v>2342</v>
      </c>
      <c r="C2808" s="11" t="s">
        <v>2929</v>
      </c>
      <c r="D2808" s="7">
        <v>15</v>
      </c>
      <c r="E2808" s="12">
        <f t="shared" si="131"/>
        <v>3200</v>
      </c>
      <c r="F2808" s="13">
        <f t="shared" si="132"/>
        <v>48000</v>
      </c>
      <c r="G2808" s="14">
        <f>Data_input!$F2808*IF(Data_input!$E2808&lt;3000,70%,60%)</f>
        <v>28800</v>
      </c>
      <c r="H2808" s="14">
        <f>Data_input!$F2808*10%</f>
        <v>4800</v>
      </c>
      <c r="I2808" s="14">
        <f>Data_input!$F2808*10%</f>
        <v>4800</v>
      </c>
      <c r="J2808" s="14">
        <f>SUM(Table1[[#This Row],[COGS]:[OPERATIONAL COST]])</f>
        <v>38400</v>
      </c>
      <c r="K2808" s="14">
        <f>Data_input!$F2808-Data_input!$G2808-Data_input!$H2808-Data_input!$I2808</f>
        <v>9600</v>
      </c>
      <c r="L2808" s="15" t="s">
        <v>2948</v>
      </c>
      <c r="M2808" s="16" t="str">
        <f>TEXT(Table1[[#This Row],[DATE]],"mmm")</f>
        <v>Oct</v>
      </c>
      <c r="N2808" s="7">
        <f t="shared" si="133"/>
        <v>2022</v>
      </c>
      <c r="O2808" s="7">
        <f>IF(COUNTIF(B$4:$B2808,B2808)=1,1,0)</f>
        <v>1</v>
      </c>
      <c r="P2808" s="8" t="s">
        <v>2919</v>
      </c>
      <c r="Q2808" s="9"/>
    </row>
    <row r="2809" spans="1:17" x14ac:dyDescent="0.25">
      <c r="A2809" s="17">
        <v>44855</v>
      </c>
      <c r="B2809" s="11" t="s">
        <v>2343</v>
      </c>
      <c r="C2809" s="11" t="s">
        <v>2930</v>
      </c>
      <c r="D2809" s="7">
        <v>1</v>
      </c>
      <c r="E2809" s="12">
        <f t="shared" si="131"/>
        <v>4000</v>
      </c>
      <c r="F2809" s="13">
        <f t="shared" si="132"/>
        <v>4000</v>
      </c>
      <c r="G2809" s="14">
        <f>Data_input!$F2809*IF(Data_input!$E2809&lt;3000,70%,60%)</f>
        <v>2400</v>
      </c>
      <c r="H2809" s="14">
        <f>Data_input!$F2809*10%</f>
        <v>400</v>
      </c>
      <c r="I2809" s="14">
        <f>Data_input!$F2809*10%</f>
        <v>400</v>
      </c>
      <c r="J2809" s="14">
        <f>SUM(Table1[[#This Row],[COGS]:[OPERATIONAL COST]])</f>
        <v>3200</v>
      </c>
      <c r="K2809" s="14">
        <f>Data_input!$F2809-Data_input!$G2809-Data_input!$H2809-Data_input!$I2809</f>
        <v>800</v>
      </c>
      <c r="L2809" s="8" t="s">
        <v>2944</v>
      </c>
      <c r="M2809" s="16" t="str">
        <f>TEXT(Table1[[#This Row],[DATE]],"mmm")</f>
        <v>Oct</v>
      </c>
      <c r="N2809" s="7">
        <f t="shared" si="133"/>
        <v>2022</v>
      </c>
      <c r="O2809" s="7">
        <f>IF(COUNTIF(B$4:$B2809,B2809)=1,1,0)</f>
        <v>1</v>
      </c>
      <c r="P2809" s="8" t="s">
        <v>2918</v>
      </c>
      <c r="Q2809" s="9"/>
    </row>
    <row r="2810" spans="1:17" x14ac:dyDescent="0.25">
      <c r="A2810" s="17">
        <v>44855</v>
      </c>
      <c r="B2810" s="11" t="s">
        <v>2344</v>
      </c>
      <c r="C2810" s="11" t="s">
        <v>2930</v>
      </c>
      <c r="D2810" s="7">
        <v>1</v>
      </c>
      <c r="E2810" s="12">
        <f t="shared" si="131"/>
        <v>4000</v>
      </c>
      <c r="F2810" s="13">
        <f t="shared" si="132"/>
        <v>4000</v>
      </c>
      <c r="G2810" s="14">
        <f>Data_input!$F2810*IF(Data_input!$E2810&lt;3000,70%,60%)</f>
        <v>2400</v>
      </c>
      <c r="H2810" s="14">
        <f>Data_input!$F2810*10%</f>
        <v>400</v>
      </c>
      <c r="I2810" s="14">
        <f>Data_input!$F2810*10%</f>
        <v>400</v>
      </c>
      <c r="J2810" s="14">
        <f>SUM(Table1[[#This Row],[COGS]:[OPERATIONAL COST]])</f>
        <v>3200</v>
      </c>
      <c r="K2810" s="14">
        <f>Data_input!$F2810-Data_input!$G2810-Data_input!$H2810-Data_input!$I2810</f>
        <v>800</v>
      </c>
      <c r="L2810" s="15" t="s">
        <v>2945</v>
      </c>
      <c r="M2810" s="16" t="str">
        <f>TEXT(Table1[[#This Row],[DATE]],"mmm")</f>
        <v>Oct</v>
      </c>
      <c r="N2810" s="7">
        <f t="shared" si="133"/>
        <v>2022</v>
      </c>
      <c r="O2810" s="7">
        <f>IF(COUNTIF(B$4:$B2810,B2810)=1,1,0)</f>
        <v>1</v>
      </c>
      <c r="P2810" s="8" t="s">
        <v>2919</v>
      </c>
      <c r="Q2810" s="9"/>
    </row>
    <row r="2811" spans="1:17" x14ac:dyDescent="0.25">
      <c r="A2811" s="17">
        <v>44855</v>
      </c>
      <c r="B2811" s="11" t="s">
        <v>2345</v>
      </c>
      <c r="C2811" s="11" t="s">
        <v>2930</v>
      </c>
      <c r="D2811" s="7">
        <v>1</v>
      </c>
      <c r="E2811" s="12">
        <f t="shared" si="131"/>
        <v>4000</v>
      </c>
      <c r="F2811" s="13">
        <f t="shared" si="132"/>
        <v>4000</v>
      </c>
      <c r="G2811" s="14">
        <f>Data_input!$F2811*IF(Data_input!$E2811&lt;3000,70%,60%)</f>
        <v>2400</v>
      </c>
      <c r="H2811" s="14">
        <f>Data_input!$F2811*10%</f>
        <v>400</v>
      </c>
      <c r="I2811" s="14">
        <f>Data_input!$F2811*10%</f>
        <v>400</v>
      </c>
      <c r="J2811" s="14">
        <f>SUM(Table1[[#This Row],[COGS]:[OPERATIONAL COST]])</f>
        <v>3200</v>
      </c>
      <c r="K2811" s="14">
        <f>Data_input!$F2811-Data_input!$G2811-Data_input!$H2811-Data_input!$I2811</f>
        <v>800</v>
      </c>
      <c r="L2811" s="8" t="s">
        <v>2943</v>
      </c>
      <c r="M2811" s="16" t="str">
        <f>TEXT(Table1[[#This Row],[DATE]],"mmm")</f>
        <v>Oct</v>
      </c>
      <c r="N2811" s="7">
        <f t="shared" si="133"/>
        <v>2022</v>
      </c>
      <c r="O2811" s="7">
        <f>IF(COUNTIF(B$4:$B2811,B2811)=1,1,0)</f>
        <v>1</v>
      </c>
      <c r="P2811" s="8" t="s">
        <v>2918</v>
      </c>
      <c r="Q2811" s="9"/>
    </row>
    <row r="2812" spans="1:17" x14ac:dyDescent="0.25">
      <c r="A2812" s="17">
        <v>44855</v>
      </c>
      <c r="B2812" s="11" t="s">
        <v>2346</v>
      </c>
      <c r="C2812" s="11" t="s">
        <v>2924</v>
      </c>
      <c r="D2812" s="7">
        <v>1</v>
      </c>
      <c r="E2812" s="12">
        <f t="shared" si="131"/>
        <v>3500</v>
      </c>
      <c r="F2812" s="13">
        <f t="shared" si="132"/>
        <v>3500</v>
      </c>
      <c r="G2812" s="14">
        <f>Data_input!$F2812*IF(Data_input!$E2812&lt;3000,70%,60%)</f>
        <v>2100</v>
      </c>
      <c r="H2812" s="14">
        <f>Data_input!$F2812*10%</f>
        <v>350</v>
      </c>
      <c r="I2812" s="14">
        <f>Data_input!$F2812*10%</f>
        <v>350</v>
      </c>
      <c r="J2812" s="14">
        <f>SUM(Table1[[#This Row],[COGS]:[OPERATIONAL COST]])</f>
        <v>2800</v>
      </c>
      <c r="K2812" s="14">
        <f>Data_input!$F2812-Data_input!$G2812-Data_input!$H2812-Data_input!$I2812</f>
        <v>700</v>
      </c>
      <c r="L2812" s="15" t="s">
        <v>2948</v>
      </c>
      <c r="M2812" s="16" t="str">
        <f>TEXT(Table1[[#This Row],[DATE]],"mmm")</f>
        <v>Oct</v>
      </c>
      <c r="N2812" s="7">
        <f t="shared" si="133"/>
        <v>2022</v>
      </c>
      <c r="O2812" s="7">
        <f>IF(COUNTIF(B$4:$B2812,B2812)=1,1,0)</f>
        <v>1</v>
      </c>
      <c r="P2812" s="8" t="s">
        <v>2919</v>
      </c>
      <c r="Q2812" s="9"/>
    </row>
    <row r="2813" spans="1:17" x14ac:dyDescent="0.25">
      <c r="A2813" s="17">
        <v>44855</v>
      </c>
      <c r="B2813" s="11" t="s">
        <v>2347</v>
      </c>
      <c r="C2813" s="11" t="s">
        <v>2925</v>
      </c>
      <c r="D2813" s="7">
        <v>5</v>
      </c>
      <c r="E2813" s="12">
        <f t="shared" si="131"/>
        <v>1200</v>
      </c>
      <c r="F2813" s="13">
        <f t="shared" si="132"/>
        <v>6000</v>
      </c>
      <c r="G2813" s="14">
        <f>Data_input!$F2813*IF(Data_input!$E2813&lt;3000,70%,60%)</f>
        <v>4200</v>
      </c>
      <c r="H2813" s="14">
        <f>Data_input!$F2813*10%</f>
        <v>600</v>
      </c>
      <c r="I2813" s="14">
        <f>Data_input!$F2813*10%</f>
        <v>600</v>
      </c>
      <c r="J2813" s="14">
        <f>SUM(Table1[[#This Row],[COGS]:[OPERATIONAL COST]])</f>
        <v>5400</v>
      </c>
      <c r="K2813" s="14">
        <f>Data_input!$F2813-Data_input!$G2813-Data_input!$H2813-Data_input!$I2813</f>
        <v>600</v>
      </c>
      <c r="L2813" s="8" t="s">
        <v>2944</v>
      </c>
      <c r="M2813" s="16" t="str">
        <f>TEXT(Table1[[#This Row],[DATE]],"mmm")</f>
        <v>Oct</v>
      </c>
      <c r="N2813" s="7">
        <f t="shared" si="133"/>
        <v>2022</v>
      </c>
      <c r="O2813" s="7">
        <f>IF(COUNTIF(B$4:$B2813,B2813)=1,1,0)</f>
        <v>1</v>
      </c>
      <c r="P2813" s="8" t="s">
        <v>2919</v>
      </c>
      <c r="Q2813" s="9"/>
    </row>
    <row r="2814" spans="1:17" x14ac:dyDescent="0.25">
      <c r="A2814" s="17">
        <v>44855</v>
      </c>
      <c r="B2814" s="11" t="s">
        <v>2348</v>
      </c>
      <c r="C2814" s="11" t="s">
        <v>2926</v>
      </c>
      <c r="D2814" s="7">
        <v>1</v>
      </c>
      <c r="E2814" s="12">
        <f t="shared" si="131"/>
        <v>450</v>
      </c>
      <c r="F2814" s="13">
        <f t="shared" si="132"/>
        <v>450</v>
      </c>
      <c r="G2814" s="14">
        <f>Data_input!$F2814*IF(Data_input!$E2814&lt;3000,70%,60%)</f>
        <v>315</v>
      </c>
      <c r="H2814" s="14">
        <f>Data_input!$F2814*10%</f>
        <v>45</v>
      </c>
      <c r="I2814" s="14">
        <f>Data_input!$F2814*10%</f>
        <v>45</v>
      </c>
      <c r="J2814" s="14">
        <f>SUM(Table1[[#This Row],[COGS]:[OPERATIONAL COST]])</f>
        <v>405</v>
      </c>
      <c r="K2814" s="14">
        <f>Data_input!$F2814-Data_input!$G2814-Data_input!$H2814-Data_input!$I2814</f>
        <v>45</v>
      </c>
      <c r="L2814" s="15" t="s">
        <v>2946</v>
      </c>
      <c r="M2814" s="16" t="str">
        <f>TEXT(Table1[[#This Row],[DATE]],"mmm")</f>
        <v>Oct</v>
      </c>
      <c r="N2814" s="7">
        <f t="shared" si="133"/>
        <v>2022</v>
      </c>
      <c r="O2814" s="7">
        <f>IF(COUNTIF(B$4:$B2814,B2814)=1,1,0)</f>
        <v>1</v>
      </c>
      <c r="P2814" s="8" t="s">
        <v>2919</v>
      </c>
      <c r="Q2814" s="9"/>
    </row>
    <row r="2815" spans="1:17" x14ac:dyDescent="0.25">
      <c r="A2815" s="17">
        <v>44856</v>
      </c>
      <c r="B2815" s="11" t="s">
        <v>2349</v>
      </c>
      <c r="C2815" s="11" t="s">
        <v>2927</v>
      </c>
      <c r="D2815" s="7">
        <v>1</v>
      </c>
      <c r="E2815" s="12">
        <f t="shared" si="131"/>
        <v>500</v>
      </c>
      <c r="F2815" s="13">
        <f t="shared" si="132"/>
        <v>500</v>
      </c>
      <c r="G2815" s="14">
        <f>Data_input!$F2815*IF(Data_input!$E2815&lt;3000,70%,60%)</f>
        <v>350</v>
      </c>
      <c r="H2815" s="14">
        <f>Data_input!$F2815*10%</f>
        <v>50</v>
      </c>
      <c r="I2815" s="14">
        <f>Data_input!$F2815*10%</f>
        <v>50</v>
      </c>
      <c r="J2815" s="14">
        <f>SUM(Table1[[#This Row],[COGS]:[OPERATIONAL COST]])</f>
        <v>450</v>
      </c>
      <c r="K2815" s="14">
        <f>Data_input!$F2815-Data_input!$G2815-Data_input!$H2815-Data_input!$I2815</f>
        <v>50</v>
      </c>
      <c r="L2815" s="8" t="s">
        <v>2947</v>
      </c>
      <c r="M2815" s="16" t="str">
        <f>TEXT(Table1[[#This Row],[DATE]],"mmm")</f>
        <v>Oct</v>
      </c>
      <c r="N2815" s="7">
        <f t="shared" si="133"/>
        <v>2022</v>
      </c>
      <c r="O2815" s="7">
        <f>IF(COUNTIF(B$4:$B2815,B2815)=1,1,0)</f>
        <v>1</v>
      </c>
      <c r="P2815" s="8" t="s">
        <v>2919</v>
      </c>
      <c r="Q2815" s="9"/>
    </row>
    <row r="2816" spans="1:17" x14ac:dyDescent="0.25">
      <c r="A2816" s="17">
        <v>44856</v>
      </c>
      <c r="B2816" s="11" t="s">
        <v>2350</v>
      </c>
      <c r="C2816" s="11" t="s">
        <v>2928</v>
      </c>
      <c r="D2816" s="7">
        <v>1</v>
      </c>
      <c r="E2816" s="12">
        <f t="shared" si="131"/>
        <v>1000</v>
      </c>
      <c r="F2816" s="13">
        <f t="shared" si="132"/>
        <v>1000</v>
      </c>
      <c r="G2816" s="14">
        <f>Data_input!$F2816*IF(Data_input!$E2816&lt;3000,70%,60%)</f>
        <v>700</v>
      </c>
      <c r="H2816" s="14">
        <f>Data_input!$F2816*10%</f>
        <v>100</v>
      </c>
      <c r="I2816" s="14">
        <f>Data_input!$F2816*10%</f>
        <v>100</v>
      </c>
      <c r="J2816" s="14">
        <f>SUM(Table1[[#This Row],[COGS]:[OPERATIONAL COST]])</f>
        <v>900</v>
      </c>
      <c r="K2816" s="14">
        <f>Data_input!$F2816-Data_input!$G2816-Data_input!$H2816-Data_input!$I2816</f>
        <v>100</v>
      </c>
      <c r="L2816" s="15" t="s">
        <v>2945</v>
      </c>
      <c r="M2816" s="16" t="str">
        <f>TEXT(Table1[[#This Row],[DATE]],"mmm")</f>
        <v>Oct</v>
      </c>
      <c r="N2816" s="7">
        <f t="shared" si="133"/>
        <v>2022</v>
      </c>
      <c r="O2816" s="7">
        <f>IF(COUNTIF(B$4:$B2816,B2816)=1,1,0)</f>
        <v>1</v>
      </c>
      <c r="P2816" s="8" t="s">
        <v>2919</v>
      </c>
      <c r="Q2816" s="9"/>
    </row>
    <row r="2817" spans="1:17" x14ac:dyDescent="0.25">
      <c r="A2817" s="17">
        <v>44856</v>
      </c>
      <c r="B2817" s="11" t="s">
        <v>2351</v>
      </c>
      <c r="C2817" s="11" t="s">
        <v>2928</v>
      </c>
      <c r="D2817" s="7">
        <v>1</v>
      </c>
      <c r="E2817" s="12">
        <f t="shared" si="131"/>
        <v>1000</v>
      </c>
      <c r="F2817" s="13">
        <f t="shared" si="132"/>
        <v>1000</v>
      </c>
      <c r="G2817" s="14">
        <f>Data_input!$F2817*IF(Data_input!$E2817&lt;3000,70%,60%)</f>
        <v>700</v>
      </c>
      <c r="H2817" s="14">
        <f>Data_input!$F2817*10%</f>
        <v>100</v>
      </c>
      <c r="I2817" s="14">
        <f>Data_input!$F2817*10%</f>
        <v>100</v>
      </c>
      <c r="J2817" s="14">
        <f>SUM(Table1[[#This Row],[COGS]:[OPERATIONAL COST]])</f>
        <v>900</v>
      </c>
      <c r="K2817" s="14">
        <f>Data_input!$F2817-Data_input!$G2817-Data_input!$H2817-Data_input!$I2817</f>
        <v>100</v>
      </c>
      <c r="L2817" s="8" t="s">
        <v>2943</v>
      </c>
      <c r="M2817" s="16" t="str">
        <f>TEXT(Table1[[#This Row],[DATE]],"mmm")</f>
        <v>Oct</v>
      </c>
      <c r="N2817" s="7">
        <f t="shared" si="133"/>
        <v>2022</v>
      </c>
      <c r="O2817" s="7">
        <f>IF(COUNTIF(B$4:$B2817,B2817)=1,1,0)</f>
        <v>1</v>
      </c>
      <c r="P2817" s="8" t="s">
        <v>2919</v>
      </c>
      <c r="Q2817" s="9"/>
    </row>
    <row r="2818" spans="1:17" x14ac:dyDescent="0.25">
      <c r="A2818" s="17">
        <v>44856</v>
      </c>
      <c r="B2818" s="11" t="s">
        <v>2352</v>
      </c>
      <c r="C2818" s="11" t="s">
        <v>2928</v>
      </c>
      <c r="D2818" s="7">
        <v>5</v>
      </c>
      <c r="E2818" s="12">
        <f t="shared" si="131"/>
        <v>1000</v>
      </c>
      <c r="F2818" s="13">
        <f t="shared" si="132"/>
        <v>5000</v>
      </c>
      <c r="G2818" s="14">
        <f>Data_input!$F2818*IF(Data_input!$E2818&lt;3000,70%,60%)</f>
        <v>3500</v>
      </c>
      <c r="H2818" s="14">
        <f>Data_input!$F2818*10%</f>
        <v>500</v>
      </c>
      <c r="I2818" s="14">
        <f>Data_input!$F2818*10%</f>
        <v>500</v>
      </c>
      <c r="J2818" s="14">
        <f>SUM(Table1[[#This Row],[COGS]:[OPERATIONAL COST]])</f>
        <v>4500</v>
      </c>
      <c r="K2818" s="14">
        <f>Data_input!$F2818-Data_input!$G2818-Data_input!$H2818-Data_input!$I2818</f>
        <v>500</v>
      </c>
      <c r="L2818" s="15" t="s">
        <v>2948</v>
      </c>
      <c r="M2818" s="16" t="str">
        <f>TEXT(Table1[[#This Row],[DATE]],"mmm")</f>
        <v>Oct</v>
      </c>
      <c r="N2818" s="7">
        <f t="shared" si="133"/>
        <v>2022</v>
      </c>
      <c r="O2818" s="7">
        <f>IF(COUNTIF(B$4:$B2818,B2818)=1,1,0)</f>
        <v>1</v>
      </c>
      <c r="P2818" s="8" t="s">
        <v>2919</v>
      </c>
      <c r="Q2818" s="9"/>
    </row>
    <row r="2819" spans="1:17" x14ac:dyDescent="0.25">
      <c r="A2819" s="17">
        <v>44856</v>
      </c>
      <c r="B2819" s="11" t="s">
        <v>2353</v>
      </c>
      <c r="C2819" s="11" t="s">
        <v>2929</v>
      </c>
      <c r="D2819" s="7">
        <v>1</v>
      </c>
      <c r="E2819" s="12">
        <f t="shared" si="131"/>
        <v>3200</v>
      </c>
      <c r="F2819" s="13">
        <f t="shared" si="132"/>
        <v>3200</v>
      </c>
      <c r="G2819" s="14">
        <f>Data_input!$F2819*IF(Data_input!$E2819&lt;3000,70%,60%)</f>
        <v>1920</v>
      </c>
      <c r="H2819" s="14">
        <f>Data_input!$F2819*10%</f>
        <v>320</v>
      </c>
      <c r="I2819" s="14">
        <f>Data_input!$F2819*10%</f>
        <v>320</v>
      </c>
      <c r="J2819" s="14">
        <f>SUM(Table1[[#This Row],[COGS]:[OPERATIONAL COST]])</f>
        <v>2560</v>
      </c>
      <c r="K2819" s="14">
        <f>Data_input!$F2819-Data_input!$G2819-Data_input!$H2819-Data_input!$I2819</f>
        <v>640</v>
      </c>
      <c r="L2819" s="8" t="s">
        <v>2944</v>
      </c>
      <c r="M2819" s="16" t="str">
        <f>TEXT(Table1[[#This Row],[DATE]],"mmm")</f>
        <v>Oct</v>
      </c>
      <c r="N2819" s="7">
        <f t="shared" si="133"/>
        <v>2022</v>
      </c>
      <c r="O2819" s="7">
        <f>IF(COUNTIF(B$4:$B2819,B2819)=1,1,0)</f>
        <v>1</v>
      </c>
      <c r="P2819" s="8" t="s">
        <v>2919</v>
      </c>
      <c r="Q2819" s="9"/>
    </row>
    <row r="2820" spans="1:17" x14ac:dyDescent="0.25">
      <c r="A2820" s="17">
        <v>44856</v>
      </c>
      <c r="B2820" s="11" t="s">
        <v>2354</v>
      </c>
      <c r="C2820" s="11" t="s">
        <v>2930</v>
      </c>
      <c r="D2820" s="7">
        <v>1</v>
      </c>
      <c r="E2820" s="12">
        <f t="shared" ref="E2820:E2883" si="135">VLOOKUP(C2820,$R$4:$S$12,2,FALSE)</f>
        <v>4000</v>
      </c>
      <c r="F2820" s="13">
        <f t="shared" ref="F2820:F2883" si="136">D2820*E2820</f>
        <v>4000</v>
      </c>
      <c r="G2820" s="14">
        <f>Data_input!$F2820*IF(Data_input!$E2820&lt;3000,70%,60%)</f>
        <v>2400</v>
      </c>
      <c r="H2820" s="14">
        <f>Data_input!$F2820*10%</f>
        <v>400</v>
      </c>
      <c r="I2820" s="14">
        <f>Data_input!$F2820*10%</f>
        <v>400</v>
      </c>
      <c r="J2820" s="14">
        <f>SUM(Table1[[#This Row],[COGS]:[OPERATIONAL COST]])</f>
        <v>3200</v>
      </c>
      <c r="K2820" s="14">
        <f>Data_input!$F2820-Data_input!$G2820-Data_input!$H2820-Data_input!$I2820</f>
        <v>800</v>
      </c>
      <c r="L2820" s="15" t="s">
        <v>2946</v>
      </c>
      <c r="M2820" s="16" t="str">
        <f>TEXT(Table1[[#This Row],[DATE]],"mmm")</f>
        <v>Oct</v>
      </c>
      <c r="N2820" s="7">
        <f t="shared" ref="N2820:N2883" si="137">YEAR(A2820)</f>
        <v>2022</v>
      </c>
      <c r="O2820" s="7">
        <f>IF(COUNTIF(B$4:$B2820,B2820)=1,1,0)</f>
        <v>1</v>
      </c>
      <c r="P2820" s="8" t="s">
        <v>2919</v>
      </c>
      <c r="Q2820" s="9"/>
    </row>
    <row r="2821" spans="1:17" x14ac:dyDescent="0.25">
      <c r="A2821" s="17">
        <v>44856</v>
      </c>
      <c r="B2821" s="11" t="s">
        <v>2355</v>
      </c>
      <c r="C2821" s="11" t="s">
        <v>2930</v>
      </c>
      <c r="D2821" s="7">
        <v>1</v>
      </c>
      <c r="E2821" s="12">
        <f t="shared" si="135"/>
        <v>4000</v>
      </c>
      <c r="F2821" s="13">
        <f t="shared" si="136"/>
        <v>4000</v>
      </c>
      <c r="G2821" s="14">
        <f>Data_input!$F2821*IF(Data_input!$E2821&lt;3000,70%,60%)</f>
        <v>2400</v>
      </c>
      <c r="H2821" s="14">
        <f>Data_input!$F2821*10%</f>
        <v>400</v>
      </c>
      <c r="I2821" s="14">
        <f>Data_input!$F2821*10%</f>
        <v>400</v>
      </c>
      <c r="J2821" s="14">
        <f>SUM(Table1[[#This Row],[COGS]:[OPERATIONAL COST]])</f>
        <v>3200</v>
      </c>
      <c r="K2821" s="14">
        <f>Data_input!$F2821-Data_input!$G2821-Data_input!$H2821-Data_input!$I2821</f>
        <v>800</v>
      </c>
      <c r="L2821" s="8" t="s">
        <v>2947</v>
      </c>
      <c r="M2821" s="16" t="str">
        <f>TEXT(Table1[[#This Row],[DATE]],"mmm")</f>
        <v>Oct</v>
      </c>
      <c r="N2821" s="7">
        <f t="shared" si="137"/>
        <v>2022</v>
      </c>
      <c r="O2821" s="7">
        <f>IF(COUNTIF(B$4:$B2821,B2821)=1,1,0)</f>
        <v>1</v>
      </c>
      <c r="P2821" s="8" t="s">
        <v>2919</v>
      </c>
      <c r="Q2821" s="9"/>
    </row>
    <row r="2822" spans="1:17" x14ac:dyDescent="0.25">
      <c r="A2822" s="17">
        <v>44856</v>
      </c>
      <c r="B2822" s="11" t="s">
        <v>2356</v>
      </c>
      <c r="C2822" s="11" t="s">
        <v>2930</v>
      </c>
      <c r="D2822" s="7">
        <v>1</v>
      </c>
      <c r="E2822" s="12">
        <f t="shared" si="135"/>
        <v>4000</v>
      </c>
      <c r="F2822" s="13">
        <f t="shared" si="136"/>
        <v>4000</v>
      </c>
      <c r="G2822" s="14">
        <f>Data_input!$F2822*IF(Data_input!$E2822&lt;3000,70%,60%)</f>
        <v>2400</v>
      </c>
      <c r="H2822" s="14">
        <f>Data_input!$F2822*10%</f>
        <v>400</v>
      </c>
      <c r="I2822" s="14">
        <f>Data_input!$F2822*10%</f>
        <v>400</v>
      </c>
      <c r="J2822" s="14">
        <f>SUM(Table1[[#This Row],[COGS]:[OPERATIONAL COST]])</f>
        <v>3200</v>
      </c>
      <c r="K2822" s="14">
        <f>Data_input!$F2822-Data_input!$G2822-Data_input!$H2822-Data_input!$I2822</f>
        <v>800</v>
      </c>
      <c r="L2822" s="15" t="s">
        <v>2943</v>
      </c>
      <c r="M2822" s="16" t="str">
        <f>TEXT(Table1[[#This Row],[DATE]],"mmm")</f>
        <v>Oct</v>
      </c>
      <c r="N2822" s="7">
        <f t="shared" si="137"/>
        <v>2022</v>
      </c>
      <c r="O2822" s="7">
        <f>IF(COUNTIF(B$4:$B2822,B2822)=1,1,0)</f>
        <v>1</v>
      </c>
      <c r="P2822" s="8" t="s">
        <v>2919</v>
      </c>
      <c r="Q2822" s="9"/>
    </row>
    <row r="2823" spans="1:17" x14ac:dyDescent="0.25">
      <c r="A2823" s="17">
        <v>44856</v>
      </c>
      <c r="B2823" s="11" t="str">
        <f>B2822</f>
        <v>DH02360</v>
      </c>
      <c r="C2823" s="11" t="s">
        <v>2924</v>
      </c>
      <c r="D2823" s="7">
        <v>1</v>
      </c>
      <c r="E2823" s="12">
        <f t="shared" si="135"/>
        <v>3500</v>
      </c>
      <c r="F2823" s="13">
        <f t="shared" si="136"/>
        <v>3500</v>
      </c>
      <c r="G2823" s="14">
        <f>Data_input!$F2823*IF(Data_input!$E2823&lt;3000,70%,60%)</f>
        <v>2100</v>
      </c>
      <c r="H2823" s="14">
        <f>Data_input!$F2823*10%</f>
        <v>350</v>
      </c>
      <c r="I2823" s="14">
        <f>Data_input!$F2823*10%</f>
        <v>350</v>
      </c>
      <c r="J2823" s="14">
        <f>SUM(Table1[[#This Row],[COGS]:[OPERATIONAL COST]])</f>
        <v>2800</v>
      </c>
      <c r="K2823" s="14">
        <f>Data_input!$F2823-Data_input!$G2823-Data_input!$H2823-Data_input!$I2823</f>
        <v>700</v>
      </c>
      <c r="L2823" s="8" t="s">
        <v>2943</v>
      </c>
      <c r="M2823" s="16" t="str">
        <f>TEXT(Table1[[#This Row],[DATE]],"mmm")</f>
        <v>Oct</v>
      </c>
      <c r="N2823" s="7">
        <f t="shared" si="137"/>
        <v>2022</v>
      </c>
      <c r="O2823" s="7">
        <f>IF(COUNTIF(B$4:$B2823,B2823)=1,1,0)</f>
        <v>0</v>
      </c>
      <c r="P2823" s="8" t="s">
        <v>2919</v>
      </c>
      <c r="Q2823" s="9"/>
    </row>
    <row r="2824" spans="1:17" x14ac:dyDescent="0.25">
      <c r="A2824" s="17">
        <v>44856</v>
      </c>
      <c r="B2824" s="11" t="str">
        <f>B2823</f>
        <v>DH02360</v>
      </c>
      <c r="C2824" s="11" t="s">
        <v>2925</v>
      </c>
      <c r="D2824" s="7">
        <v>3</v>
      </c>
      <c r="E2824" s="12">
        <f t="shared" si="135"/>
        <v>1200</v>
      </c>
      <c r="F2824" s="13">
        <f t="shared" si="136"/>
        <v>3600</v>
      </c>
      <c r="G2824" s="14">
        <f>Data_input!$F2824*IF(Data_input!$E2824&lt;3000,70%,60%)</f>
        <v>2520</v>
      </c>
      <c r="H2824" s="14">
        <f>Data_input!$F2824*10%</f>
        <v>360</v>
      </c>
      <c r="I2824" s="14">
        <f>Data_input!$F2824*10%</f>
        <v>360</v>
      </c>
      <c r="J2824" s="14">
        <f>SUM(Table1[[#This Row],[COGS]:[OPERATIONAL COST]])</f>
        <v>3240</v>
      </c>
      <c r="K2824" s="14">
        <f>Data_input!$F2824-Data_input!$G2824-Data_input!$H2824-Data_input!$I2824</f>
        <v>360</v>
      </c>
      <c r="L2824" s="15" t="s">
        <v>2943</v>
      </c>
      <c r="M2824" s="16" t="str">
        <f>TEXT(Table1[[#This Row],[DATE]],"mmm")</f>
        <v>Oct</v>
      </c>
      <c r="N2824" s="7">
        <f t="shared" si="137"/>
        <v>2022</v>
      </c>
      <c r="O2824" s="7">
        <f>IF(COUNTIF(B$4:$B2824,B2824)=1,1,0)</f>
        <v>0</v>
      </c>
      <c r="P2824" s="8" t="s">
        <v>2919</v>
      </c>
      <c r="Q2824" s="9"/>
    </row>
    <row r="2825" spans="1:17" x14ac:dyDescent="0.25">
      <c r="A2825" s="17">
        <v>44857</v>
      </c>
      <c r="B2825" s="11" t="s">
        <v>2357</v>
      </c>
      <c r="C2825" s="11" t="s">
        <v>2926</v>
      </c>
      <c r="D2825" s="7">
        <v>2</v>
      </c>
      <c r="E2825" s="12">
        <f t="shared" si="135"/>
        <v>450</v>
      </c>
      <c r="F2825" s="13">
        <f t="shared" si="136"/>
        <v>900</v>
      </c>
      <c r="G2825" s="14">
        <f>Data_input!$F2825*IF(Data_input!$E2825&lt;3000,70%,60%)</f>
        <v>630</v>
      </c>
      <c r="H2825" s="14">
        <f>Data_input!$F2825*10%</f>
        <v>90</v>
      </c>
      <c r="I2825" s="14">
        <f>Data_input!$F2825*10%</f>
        <v>90</v>
      </c>
      <c r="J2825" s="14">
        <f>SUM(Table1[[#This Row],[COGS]:[OPERATIONAL COST]])</f>
        <v>810</v>
      </c>
      <c r="K2825" s="14">
        <f>Data_input!$F2825-Data_input!$G2825-Data_input!$H2825-Data_input!$I2825</f>
        <v>90</v>
      </c>
      <c r="L2825" s="8" t="s">
        <v>2947</v>
      </c>
      <c r="M2825" s="16" t="str">
        <f>TEXT(Table1[[#This Row],[DATE]],"mmm")</f>
        <v>Oct</v>
      </c>
      <c r="N2825" s="7">
        <f t="shared" si="137"/>
        <v>2022</v>
      </c>
      <c r="O2825" s="7">
        <f>IF(COUNTIF(B$4:$B2825,B2825)=1,1,0)</f>
        <v>1</v>
      </c>
      <c r="P2825" s="8" t="s">
        <v>2919</v>
      </c>
      <c r="Q2825" s="9"/>
    </row>
    <row r="2826" spans="1:17" x14ac:dyDescent="0.25">
      <c r="A2826" s="17">
        <v>44857</v>
      </c>
      <c r="B2826" s="11" t="s">
        <v>2358</v>
      </c>
      <c r="C2826" s="11" t="s">
        <v>2927</v>
      </c>
      <c r="D2826" s="7">
        <v>1</v>
      </c>
      <c r="E2826" s="12">
        <f t="shared" si="135"/>
        <v>500</v>
      </c>
      <c r="F2826" s="13">
        <f t="shared" si="136"/>
        <v>500</v>
      </c>
      <c r="G2826" s="14">
        <f>Data_input!$F2826*IF(Data_input!$E2826&lt;3000,70%,60%)</f>
        <v>350</v>
      </c>
      <c r="H2826" s="14">
        <f>Data_input!$F2826*10%</f>
        <v>50</v>
      </c>
      <c r="I2826" s="14">
        <f>Data_input!$F2826*10%</f>
        <v>50</v>
      </c>
      <c r="J2826" s="14">
        <f>SUM(Table1[[#This Row],[COGS]:[OPERATIONAL COST]])</f>
        <v>450</v>
      </c>
      <c r="K2826" s="14">
        <f>Data_input!$F2826-Data_input!$G2826-Data_input!$H2826-Data_input!$I2826</f>
        <v>50</v>
      </c>
      <c r="L2826" s="15" t="s">
        <v>2945</v>
      </c>
      <c r="M2826" s="16" t="str">
        <f>TEXT(Table1[[#This Row],[DATE]],"mmm")</f>
        <v>Oct</v>
      </c>
      <c r="N2826" s="7">
        <f t="shared" si="137"/>
        <v>2022</v>
      </c>
      <c r="O2826" s="7">
        <f>IF(COUNTIF(B$4:$B2826,B2826)=1,1,0)</f>
        <v>1</v>
      </c>
      <c r="P2826" s="8" t="s">
        <v>2919</v>
      </c>
      <c r="Q2826" s="9"/>
    </row>
    <row r="2827" spans="1:17" x14ac:dyDescent="0.25">
      <c r="A2827" s="17">
        <v>44857</v>
      </c>
      <c r="B2827" s="11" t="s">
        <v>2359</v>
      </c>
      <c r="C2827" s="11" t="s">
        <v>2928</v>
      </c>
      <c r="D2827" s="7">
        <v>4</v>
      </c>
      <c r="E2827" s="12">
        <f t="shared" si="135"/>
        <v>1000</v>
      </c>
      <c r="F2827" s="13">
        <f t="shared" si="136"/>
        <v>4000</v>
      </c>
      <c r="G2827" s="14">
        <f>Data_input!$F2827*IF(Data_input!$E2827&lt;3000,70%,60%)</f>
        <v>2800</v>
      </c>
      <c r="H2827" s="14">
        <f>Data_input!$F2827*10%</f>
        <v>400</v>
      </c>
      <c r="I2827" s="14">
        <f>Data_input!$F2827*10%</f>
        <v>400</v>
      </c>
      <c r="J2827" s="14">
        <f>SUM(Table1[[#This Row],[COGS]:[OPERATIONAL COST]])</f>
        <v>3600</v>
      </c>
      <c r="K2827" s="14">
        <f>Data_input!$F2827-Data_input!$G2827-Data_input!$H2827-Data_input!$I2827</f>
        <v>400</v>
      </c>
      <c r="L2827" s="8" t="s">
        <v>2943</v>
      </c>
      <c r="M2827" s="16" t="str">
        <f>TEXT(Table1[[#This Row],[DATE]],"mmm")</f>
        <v>Oct</v>
      </c>
      <c r="N2827" s="7">
        <f t="shared" si="137"/>
        <v>2022</v>
      </c>
      <c r="O2827" s="7">
        <f>IF(COUNTIF(B$4:$B2827,B2827)=1,1,0)</f>
        <v>1</v>
      </c>
      <c r="P2827" s="8" t="s">
        <v>2919</v>
      </c>
      <c r="Q2827" s="9"/>
    </row>
    <row r="2828" spans="1:17" x14ac:dyDescent="0.25">
      <c r="A2828" s="17">
        <v>44857</v>
      </c>
      <c r="B2828" s="11" t="s">
        <v>2360</v>
      </c>
      <c r="C2828" s="11" t="s">
        <v>2928</v>
      </c>
      <c r="D2828" s="7">
        <v>1</v>
      </c>
      <c r="E2828" s="12">
        <f t="shared" si="135"/>
        <v>1000</v>
      </c>
      <c r="F2828" s="13">
        <f t="shared" si="136"/>
        <v>1000</v>
      </c>
      <c r="G2828" s="14">
        <f>Data_input!$F2828*IF(Data_input!$E2828&lt;3000,70%,60%)</f>
        <v>700</v>
      </c>
      <c r="H2828" s="14">
        <f>Data_input!$F2828*10%</f>
        <v>100</v>
      </c>
      <c r="I2828" s="14">
        <f>Data_input!$F2828*10%</f>
        <v>100</v>
      </c>
      <c r="J2828" s="14">
        <f>SUM(Table1[[#This Row],[COGS]:[OPERATIONAL COST]])</f>
        <v>900</v>
      </c>
      <c r="K2828" s="14">
        <f>Data_input!$F2828-Data_input!$G2828-Data_input!$H2828-Data_input!$I2828</f>
        <v>100</v>
      </c>
      <c r="L2828" s="15" t="s">
        <v>2948</v>
      </c>
      <c r="M2828" s="16" t="str">
        <f>TEXT(Table1[[#This Row],[DATE]],"mmm")</f>
        <v>Oct</v>
      </c>
      <c r="N2828" s="7">
        <f t="shared" si="137"/>
        <v>2022</v>
      </c>
      <c r="O2828" s="7">
        <f>IF(COUNTIF(B$4:$B2828,B2828)=1,1,0)</f>
        <v>1</v>
      </c>
      <c r="P2828" s="8" t="s">
        <v>2918</v>
      </c>
      <c r="Q2828" s="9"/>
    </row>
    <row r="2829" spans="1:17" x14ac:dyDescent="0.25">
      <c r="A2829" s="17">
        <v>44857</v>
      </c>
      <c r="B2829" s="11" t="s">
        <v>2361</v>
      </c>
      <c r="C2829" s="11" t="s">
        <v>2930</v>
      </c>
      <c r="D2829" s="7">
        <v>1</v>
      </c>
      <c r="E2829" s="12">
        <f t="shared" si="135"/>
        <v>4000</v>
      </c>
      <c r="F2829" s="13">
        <f t="shared" si="136"/>
        <v>4000</v>
      </c>
      <c r="G2829" s="14">
        <f>Data_input!$F2829*IF(Data_input!$E2829&lt;3000,70%,60%)</f>
        <v>2400</v>
      </c>
      <c r="H2829" s="14">
        <f>Data_input!$F2829*10%</f>
        <v>400</v>
      </c>
      <c r="I2829" s="14">
        <f>Data_input!$F2829*10%</f>
        <v>400</v>
      </c>
      <c r="J2829" s="14">
        <f>SUM(Table1[[#This Row],[COGS]:[OPERATIONAL COST]])</f>
        <v>3200</v>
      </c>
      <c r="K2829" s="14">
        <f>Data_input!$F2829-Data_input!$G2829-Data_input!$H2829-Data_input!$I2829</f>
        <v>800</v>
      </c>
      <c r="L2829" s="8" t="s">
        <v>2944</v>
      </c>
      <c r="M2829" s="16" t="str">
        <f>TEXT(Table1[[#This Row],[DATE]],"mmm")</f>
        <v>Oct</v>
      </c>
      <c r="N2829" s="7">
        <f t="shared" si="137"/>
        <v>2022</v>
      </c>
      <c r="O2829" s="7">
        <f>IF(COUNTIF(B$4:$B2829,B2829)=1,1,0)</f>
        <v>1</v>
      </c>
      <c r="P2829" s="8" t="s">
        <v>2919</v>
      </c>
      <c r="Q2829" s="9"/>
    </row>
    <row r="2830" spans="1:17" x14ac:dyDescent="0.25">
      <c r="A2830" s="17">
        <v>44857</v>
      </c>
      <c r="B2830" s="11" t="s">
        <v>2362</v>
      </c>
      <c r="C2830" s="11" t="s">
        <v>2920</v>
      </c>
      <c r="D2830" s="7">
        <v>1</v>
      </c>
      <c r="E2830" s="12">
        <f t="shared" si="135"/>
        <v>1000</v>
      </c>
      <c r="F2830" s="13">
        <f t="shared" si="136"/>
        <v>1000</v>
      </c>
      <c r="G2830" s="14">
        <f>Data_input!$F2830*IF(Data_input!$E2830&lt;3000,70%,60%)</f>
        <v>700</v>
      </c>
      <c r="H2830" s="14">
        <f>Data_input!$F2830*10%</f>
        <v>100</v>
      </c>
      <c r="I2830" s="14">
        <f>Data_input!$F2830*10%</f>
        <v>100</v>
      </c>
      <c r="J2830" s="14">
        <f>SUM(Table1[[#This Row],[COGS]:[OPERATIONAL COST]])</f>
        <v>900</v>
      </c>
      <c r="K2830" s="14">
        <f>Data_input!$F2830-Data_input!$G2830-Data_input!$H2830-Data_input!$I2830</f>
        <v>100</v>
      </c>
      <c r="L2830" s="15" t="s">
        <v>2945</v>
      </c>
      <c r="M2830" s="16" t="str">
        <f>TEXT(Table1[[#This Row],[DATE]],"mmm")</f>
        <v>Oct</v>
      </c>
      <c r="N2830" s="7">
        <f t="shared" si="137"/>
        <v>2022</v>
      </c>
      <c r="O2830" s="7">
        <f>IF(COUNTIF(B$4:$B2830,B2830)=1,1,0)</f>
        <v>1</v>
      </c>
      <c r="P2830" s="8" t="s">
        <v>2918</v>
      </c>
      <c r="Q2830" s="9"/>
    </row>
    <row r="2831" spans="1:17" x14ac:dyDescent="0.25">
      <c r="A2831" s="17">
        <v>44857</v>
      </c>
      <c r="B2831" s="11" t="s">
        <v>2363</v>
      </c>
      <c r="C2831" s="11" t="s">
        <v>2923</v>
      </c>
      <c r="D2831" s="7">
        <v>2</v>
      </c>
      <c r="E2831" s="12">
        <f t="shared" si="135"/>
        <v>2500</v>
      </c>
      <c r="F2831" s="13">
        <f t="shared" si="136"/>
        <v>5000</v>
      </c>
      <c r="G2831" s="14">
        <f>Data_input!$F2831*IF(Data_input!$E2831&lt;3000,70%,60%)</f>
        <v>3500</v>
      </c>
      <c r="H2831" s="14">
        <f>Data_input!$F2831*10%</f>
        <v>500</v>
      </c>
      <c r="I2831" s="14">
        <f>Data_input!$F2831*10%</f>
        <v>500</v>
      </c>
      <c r="J2831" s="14">
        <f>SUM(Table1[[#This Row],[COGS]:[OPERATIONAL COST]])</f>
        <v>4500</v>
      </c>
      <c r="K2831" s="14">
        <f>Data_input!$F2831-Data_input!$G2831-Data_input!$H2831-Data_input!$I2831</f>
        <v>500</v>
      </c>
      <c r="L2831" s="8" t="s">
        <v>2943</v>
      </c>
      <c r="M2831" s="16" t="str">
        <f>TEXT(Table1[[#This Row],[DATE]],"mmm")</f>
        <v>Oct</v>
      </c>
      <c r="N2831" s="7">
        <f t="shared" si="137"/>
        <v>2022</v>
      </c>
      <c r="O2831" s="7">
        <f>IF(COUNTIF(B$4:$B2831,B2831)=1,1,0)</f>
        <v>1</v>
      </c>
      <c r="P2831" s="8" t="s">
        <v>2919</v>
      </c>
      <c r="Q2831" s="9"/>
    </row>
    <row r="2832" spans="1:17" x14ac:dyDescent="0.25">
      <c r="A2832" s="17">
        <v>44857</v>
      </c>
      <c r="B2832" s="11" t="s">
        <v>2364</v>
      </c>
      <c r="C2832" s="11" t="s">
        <v>2920</v>
      </c>
      <c r="D2832" s="7">
        <v>1</v>
      </c>
      <c r="E2832" s="12">
        <f t="shared" si="135"/>
        <v>1000</v>
      </c>
      <c r="F2832" s="13">
        <f t="shared" si="136"/>
        <v>1000</v>
      </c>
      <c r="G2832" s="14">
        <f>Data_input!$F2832*IF(Data_input!$E2832&lt;3000,70%,60%)</f>
        <v>700</v>
      </c>
      <c r="H2832" s="14">
        <f>Data_input!$F2832*10%</f>
        <v>100</v>
      </c>
      <c r="I2832" s="14">
        <f>Data_input!$F2832*10%</f>
        <v>100</v>
      </c>
      <c r="J2832" s="14">
        <f>SUM(Table1[[#This Row],[COGS]:[OPERATIONAL COST]])</f>
        <v>900</v>
      </c>
      <c r="K2832" s="14">
        <f>Data_input!$F2832-Data_input!$G2832-Data_input!$H2832-Data_input!$I2832</f>
        <v>100</v>
      </c>
      <c r="L2832" s="15" t="s">
        <v>2948</v>
      </c>
      <c r="M2832" s="16" t="str">
        <f>TEXT(Table1[[#This Row],[DATE]],"mmm")</f>
        <v>Oct</v>
      </c>
      <c r="N2832" s="7">
        <f t="shared" si="137"/>
        <v>2022</v>
      </c>
      <c r="O2832" s="7">
        <f>IF(COUNTIF(B$4:$B2832,B2832)=1,1,0)</f>
        <v>1</v>
      </c>
      <c r="P2832" s="8" t="s">
        <v>2918</v>
      </c>
      <c r="Q2832" s="9"/>
    </row>
    <row r="2833" spans="1:17" x14ac:dyDescent="0.25">
      <c r="A2833" s="17">
        <v>44858</v>
      </c>
      <c r="B2833" s="11" t="s">
        <v>2365</v>
      </c>
      <c r="C2833" s="11" t="s">
        <v>2923</v>
      </c>
      <c r="D2833" s="7">
        <v>3</v>
      </c>
      <c r="E2833" s="12">
        <f t="shared" si="135"/>
        <v>2500</v>
      </c>
      <c r="F2833" s="13">
        <f t="shared" si="136"/>
        <v>7500</v>
      </c>
      <c r="G2833" s="14">
        <f>Data_input!$F2833*IF(Data_input!$E2833&lt;3000,70%,60%)</f>
        <v>5250</v>
      </c>
      <c r="H2833" s="14">
        <f>Data_input!$F2833*10%</f>
        <v>750</v>
      </c>
      <c r="I2833" s="14">
        <f>Data_input!$F2833*10%</f>
        <v>750</v>
      </c>
      <c r="J2833" s="14">
        <f>SUM(Table1[[#This Row],[COGS]:[OPERATIONAL COST]])</f>
        <v>6750</v>
      </c>
      <c r="K2833" s="14">
        <f>Data_input!$F2833-Data_input!$G2833-Data_input!$H2833-Data_input!$I2833</f>
        <v>750</v>
      </c>
      <c r="L2833" s="8" t="s">
        <v>2944</v>
      </c>
      <c r="M2833" s="16" t="str">
        <f>TEXT(Table1[[#This Row],[DATE]],"mmm")</f>
        <v>Oct</v>
      </c>
      <c r="N2833" s="7">
        <f t="shared" si="137"/>
        <v>2022</v>
      </c>
      <c r="O2833" s="7">
        <f>IF(COUNTIF(B$4:$B2833,B2833)=1,1,0)</f>
        <v>1</v>
      </c>
      <c r="P2833" s="8" t="s">
        <v>2919</v>
      </c>
      <c r="Q2833" s="9"/>
    </row>
    <row r="2834" spans="1:17" x14ac:dyDescent="0.25">
      <c r="A2834" s="17">
        <v>44858</v>
      </c>
      <c r="B2834" s="11" t="s">
        <v>2366</v>
      </c>
      <c r="C2834" s="11" t="s">
        <v>2930</v>
      </c>
      <c r="D2834" s="7">
        <v>1</v>
      </c>
      <c r="E2834" s="12">
        <f t="shared" si="135"/>
        <v>4000</v>
      </c>
      <c r="F2834" s="13">
        <f t="shared" si="136"/>
        <v>4000</v>
      </c>
      <c r="G2834" s="14">
        <f>Data_input!$F2834*IF(Data_input!$E2834&lt;3000,70%,60%)</f>
        <v>2400</v>
      </c>
      <c r="H2834" s="14">
        <f>Data_input!$F2834*10%</f>
        <v>400</v>
      </c>
      <c r="I2834" s="14">
        <f>Data_input!$F2834*10%</f>
        <v>400</v>
      </c>
      <c r="J2834" s="14">
        <f>SUM(Table1[[#This Row],[COGS]:[OPERATIONAL COST]])</f>
        <v>3200</v>
      </c>
      <c r="K2834" s="14">
        <f>Data_input!$F2834-Data_input!$G2834-Data_input!$H2834-Data_input!$I2834</f>
        <v>800</v>
      </c>
      <c r="L2834" s="15" t="s">
        <v>2948</v>
      </c>
      <c r="M2834" s="16" t="str">
        <f>TEXT(Table1[[#This Row],[DATE]],"mmm")</f>
        <v>Oct</v>
      </c>
      <c r="N2834" s="7">
        <f t="shared" si="137"/>
        <v>2022</v>
      </c>
      <c r="O2834" s="7">
        <f>IF(COUNTIF(B$4:$B2834,B2834)=1,1,0)</f>
        <v>1</v>
      </c>
      <c r="P2834" s="8" t="s">
        <v>2919</v>
      </c>
      <c r="Q2834" s="9"/>
    </row>
    <row r="2835" spans="1:17" x14ac:dyDescent="0.25">
      <c r="A2835" s="17">
        <v>44858</v>
      </c>
      <c r="B2835" s="11" t="s">
        <v>2367</v>
      </c>
      <c r="C2835" s="11" t="s">
        <v>2924</v>
      </c>
      <c r="D2835" s="7">
        <v>1</v>
      </c>
      <c r="E2835" s="12">
        <f t="shared" si="135"/>
        <v>3500</v>
      </c>
      <c r="F2835" s="13">
        <f t="shared" si="136"/>
        <v>3500</v>
      </c>
      <c r="G2835" s="14">
        <f>Data_input!$F2835*IF(Data_input!$E2835&lt;3000,70%,60%)</f>
        <v>2100</v>
      </c>
      <c r="H2835" s="14">
        <f>Data_input!$F2835*10%</f>
        <v>350</v>
      </c>
      <c r="I2835" s="14">
        <f>Data_input!$F2835*10%</f>
        <v>350</v>
      </c>
      <c r="J2835" s="14">
        <f>SUM(Table1[[#This Row],[COGS]:[OPERATIONAL COST]])</f>
        <v>2800</v>
      </c>
      <c r="K2835" s="14">
        <f>Data_input!$F2835-Data_input!$G2835-Data_input!$H2835-Data_input!$I2835</f>
        <v>700</v>
      </c>
      <c r="L2835" s="8" t="s">
        <v>2944</v>
      </c>
      <c r="M2835" s="16" t="str">
        <f>TEXT(Table1[[#This Row],[DATE]],"mmm")</f>
        <v>Oct</v>
      </c>
      <c r="N2835" s="7">
        <f t="shared" si="137"/>
        <v>2022</v>
      </c>
      <c r="O2835" s="7">
        <f>IF(COUNTIF(B$4:$B2835,B2835)=1,1,0)</f>
        <v>1</v>
      </c>
      <c r="P2835" s="8" t="s">
        <v>2919</v>
      </c>
      <c r="Q2835" s="9"/>
    </row>
    <row r="2836" spans="1:17" x14ac:dyDescent="0.25">
      <c r="A2836" s="17">
        <v>44858</v>
      </c>
      <c r="B2836" s="11" t="s">
        <v>2368</v>
      </c>
      <c r="C2836" s="11" t="s">
        <v>2925</v>
      </c>
      <c r="D2836" s="7">
        <v>4</v>
      </c>
      <c r="E2836" s="12">
        <f t="shared" si="135"/>
        <v>1200</v>
      </c>
      <c r="F2836" s="13">
        <f t="shared" si="136"/>
        <v>4800</v>
      </c>
      <c r="G2836" s="14">
        <f>Data_input!$F2836*IF(Data_input!$E2836&lt;3000,70%,60%)</f>
        <v>3360</v>
      </c>
      <c r="H2836" s="14">
        <f>Data_input!$F2836*10%</f>
        <v>480</v>
      </c>
      <c r="I2836" s="14">
        <f>Data_input!$F2836*10%</f>
        <v>480</v>
      </c>
      <c r="J2836" s="14">
        <f>SUM(Table1[[#This Row],[COGS]:[OPERATIONAL COST]])</f>
        <v>4320</v>
      </c>
      <c r="K2836" s="14">
        <f>Data_input!$F2836-Data_input!$G2836-Data_input!$H2836-Data_input!$I2836</f>
        <v>480</v>
      </c>
      <c r="L2836" s="15" t="s">
        <v>2946</v>
      </c>
      <c r="M2836" s="16" t="str">
        <f>TEXT(Table1[[#This Row],[DATE]],"mmm")</f>
        <v>Oct</v>
      </c>
      <c r="N2836" s="7">
        <f t="shared" si="137"/>
        <v>2022</v>
      </c>
      <c r="O2836" s="7">
        <f>IF(COUNTIF(B$4:$B2836,B2836)=1,1,0)</f>
        <v>1</v>
      </c>
      <c r="P2836" s="8" t="s">
        <v>2918</v>
      </c>
      <c r="Q2836" s="9"/>
    </row>
    <row r="2837" spans="1:17" x14ac:dyDescent="0.25">
      <c r="A2837" s="17">
        <v>44858</v>
      </c>
      <c r="B2837" s="11" t="s">
        <v>2369</v>
      </c>
      <c r="C2837" s="11" t="s">
        <v>2926</v>
      </c>
      <c r="D2837" s="7">
        <v>3</v>
      </c>
      <c r="E2837" s="12">
        <f t="shared" si="135"/>
        <v>450</v>
      </c>
      <c r="F2837" s="13">
        <f t="shared" si="136"/>
        <v>1350</v>
      </c>
      <c r="G2837" s="14">
        <f>Data_input!$F2837*IF(Data_input!$E2837&lt;3000,70%,60%)</f>
        <v>944.99999999999989</v>
      </c>
      <c r="H2837" s="14">
        <f>Data_input!$F2837*10%</f>
        <v>135</v>
      </c>
      <c r="I2837" s="14">
        <f>Data_input!$F2837*10%</f>
        <v>135</v>
      </c>
      <c r="J2837" s="14">
        <f>SUM(Table1[[#This Row],[COGS]:[OPERATIONAL COST]])</f>
        <v>1215</v>
      </c>
      <c r="K2837" s="14">
        <f>Data_input!$F2837-Data_input!$G2837-Data_input!$H2837-Data_input!$I2837</f>
        <v>135.00000000000011</v>
      </c>
      <c r="L2837" s="8" t="s">
        <v>2947</v>
      </c>
      <c r="M2837" s="16" t="str">
        <f>TEXT(Table1[[#This Row],[DATE]],"mmm")</f>
        <v>Oct</v>
      </c>
      <c r="N2837" s="7">
        <f t="shared" si="137"/>
        <v>2022</v>
      </c>
      <c r="O2837" s="7">
        <f>IF(COUNTIF(B$4:$B2837,B2837)=1,1,0)</f>
        <v>1</v>
      </c>
      <c r="P2837" s="8" t="s">
        <v>2919</v>
      </c>
      <c r="Q2837" s="9"/>
    </row>
    <row r="2838" spans="1:17" x14ac:dyDescent="0.25">
      <c r="A2838" s="17">
        <v>44858</v>
      </c>
      <c r="B2838" s="11" t="s">
        <v>2370</v>
      </c>
      <c r="C2838" s="11" t="s">
        <v>2920</v>
      </c>
      <c r="D2838" s="7">
        <v>1</v>
      </c>
      <c r="E2838" s="12">
        <f t="shared" si="135"/>
        <v>1000</v>
      </c>
      <c r="F2838" s="13">
        <f t="shared" si="136"/>
        <v>1000</v>
      </c>
      <c r="G2838" s="14">
        <f>Data_input!$F2838*IF(Data_input!$E2838&lt;3000,70%,60%)</f>
        <v>700</v>
      </c>
      <c r="H2838" s="14">
        <f>Data_input!$F2838*10%</f>
        <v>100</v>
      </c>
      <c r="I2838" s="14">
        <f>Data_input!$F2838*10%</f>
        <v>100</v>
      </c>
      <c r="J2838" s="14">
        <f>SUM(Table1[[#This Row],[COGS]:[OPERATIONAL COST]])</f>
        <v>900</v>
      </c>
      <c r="K2838" s="14">
        <f>Data_input!$F2838-Data_input!$G2838-Data_input!$H2838-Data_input!$I2838</f>
        <v>100</v>
      </c>
      <c r="L2838" s="15" t="s">
        <v>2945</v>
      </c>
      <c r="M2838" s="16" t="str">
        <f>TEXT(Table1[[#This Row],[DATE]],"mmm")</f>
        <v>Oct</v>
      </c>
      <c r="N2838" s="7">
        <f t="shared" si="137"/>
        <v>2022</v>
      </c>
      <c r="O2838" s="7">
        <f>IF(COUNTIF(B$4:$B2838,B2838)=1,1,0)</f>
        <v>1</v>
      </c>
      <c r="P2838" s="8" t="s">
        <v>2919</v>
      </c>
      <c r="Q2838" s="9"/>
    </row>
    <row r="2839" spans="1:17" x14ac:dyDescent="0.25">
      <c r="A2839" s="17">
        <v>44858</v>
      </c>
      <c r="B2839" s="11" t="s">
        <v>2371</v>
      </c>
      <c r="C2839" s="11" t="s">
        <v>2930</v>
      </c>
      <c r="D2839" s="7">
        <v>1</v>
      </c>
      <c r="E2839" s="12">
        <f t="shared" si="135"/>
        <v>4000</v>
      </c>
      <c r="F2839" s="13">
        <f t="shared" si="136"/>
        <v>4000</v>
      </c>
      <c r="G2839" s="14">
        <f>Data_input!$F2839*IF(Data_input!$E2839&lt;3000,70%,60%)</f>
        <v>2400</v>
      </c>
      <c r="H2839" s="14">
        <f>Data_input!$F2839*10%</f>
        <v>400</v>
      </c>
      <c r="I2839" s="14">
        <f>Data_input!$F2839*10%</f>
        <v>400</v>
      </c>
      <c r="J2839" s="14">
        <f>SUM(Table1[[#This Row],[COGS]:[OPERATIONAL COST]])</f>
        <v>3200</v>
      </c>
      <c r="K2839" s="14">
        <f>Data_input!$F2839-Data_input!$G2839-Data_input!$H2839-Data_input!$I2839</f>
        <v>800</v>
      </c>
      <c r="L2839" s="8" t="s">
        <v>2943</v>
      </c>
      <c r="M2839" s="16" t="str">
        <f>TEXT(Table1[[#This Row],[DATE]],"mmm")</f>
        <v>Oct</v>
      </c>
      <c r="N2839" s="7">
        <f t="shared" si="137"/>
        <v>2022</v>
      </c>
      <c r="O2839" s="7">
        <f>IF(COUNTIF(B$4:$B2839,B2839)=1,1,0)</f>
        <v>1</v>
      </c>
      <c r="P2839" s="8" t="s">
        <v>2919</v>
      </c>
      <c r="Q2839" s="9"/>
    </row>
    <row r="2840" spans="1:17" x14ac:dyDescent="0.25">
      <c r="A2840" s="17">
        <v>44858</v>
      </c>
      <c r="B2840" s="11" t="s">
        <v>2372</v>
      </c>
      <c r="C2840" s="11" t="s">
        <v>2923</v>
      </c>
      <c r="D2840" s="7">
        <v>4</v>
      </c>
      <c r="E2840" s="12">
        <f t="shared" si="135"/>
        <v>2500</v>
      </c>
      <c r="F2840" s="13">
        <f t="shared" si="136"/>
        <v>10000</v>
      </c>
      <c r="G2840" s="14">
        <f>Data_input!$F2840*IF(Data_input!$E2840&lt;3000,70%,60%)</f>
        <v>7000</v>
      </c>
      <c r="H2840" s="14">
        <f>Data_input!$F2840*10%</f>
        <v>1000</v>
      </c>
      <c r="I2840" s="14">
        <f>Data_input!$F2840*10%</f>
        <v>1000</v>
      </c>
      <c r="J2840" s="14">
        <f>SUM(Table1[[#This Row],[COGS]:[OPERATIONAL COST]])</f>
        <v>9000</v>
      </c>
      <c r="K2840" s="14">
        <f>Data_input!$F2840-Data_input!$G2840-Data_input!$H2840-Data_input!$I2840</f>
        <v>1000</v>
      </c>
      <c r="L2840" s="15" t="s">
        <v>2948</v>
      </c>
      <c r="M2840" s="16" t="str">
        <f>TEXT(Table1[[#This Row],[DATE]],"mmm")</f>
        <v>Oct</v>
      </c>
      <c r="N2840" s="7">
        <f t="shared" si="137"/>
        <v>2022</v>
      </c>
      <c r="O2840" s="7">
        <f>IF(COUNTIF(B$4:$B2840,B2840)=1,1,0)</f>
        <v>1</v>
      </c>
      <c r="P2840" s="8" t="s">
        <v>2919</v>
      </c>
      <c r="Q2840" s="9"/>
    </row>
    <row r="2841" spans="1:17" x14ac:dyDescent="0.25">
      <c r="A2841" s="17">
        <v>44858</v>
      </c>
      <c r="B2841" s="11" t="str">
        <f>B2840</f>
        <v>DH02376</v>
      </c>
      <c r="C2841" s="11" t="s">
        <v>2924</v>
      </c>
      <c r="D2841" s="7">
        <v>1</v>
      </c>
      <c r="E2841" s="12">
        <f t="shared" si="135"/>
        <v>3500</v>
      </c>
      <c r="F2841" s="13">
        <f t="shared" si="136"/>
        <v>3500</v>
      </c>
      <c r="G2841" s="14">
        <f>Data_input!$F2841*IF(Data_input!$E2841&lt;3000,70%,60%)</f>
        <v>2100</v>
      </c>
      <c r="H2841" s="14">
        <f>Data_input!$F2841*10%</f>
        <v>350</v>
      </c>
      <c r="I2841" s="14">
        <f>Data_input!$F2841*10%</f>
        <v>350</v>
      </c>
      <c r="J2841" s="14">
        <f>SUM(Table1[[#This Row],[COGS]:[OPERATIONAL COST]])</f>
        <v>2800</v>
      </c>
      <c r="K2841" s="14">
        <f>Data_input!$F2841-Data_input!$G2841-Data_input!$H2841-Data_input!$I2841</f>
        <v>700</v>
      </c>
      <c r="L2841" s="8" t="s">
        <v>2948</v>
      </c>
      <c r="M2841" s="16" t="str">
        <f>TEXT(Table1[[#This Row],[DATE]],"mmm")</f>
        <v>Oct</v>
      </c>
      <c r="N2841" s="7">
        <f t="shared" si="137"/>
        <v>2022</v>
      </c>
      <c r="O2841" s="7">
        <f>IF(COUNTIF(B$4:$B2841,B2841)=1,1,0)</f>
        <v>0</v>
      </c>
      <c r="P2841" s="8" t="s">
        <v>2919</v>
      </c>
      <c r="Q2841" s="9"/>
    </row>
    <row r="2842" spans="1:17" x14ac:dyDescent="0.25">
      <c r="A2842" s="17">
        <v>44858</v>
      </c>
      <c r="B2842" s="11" t="str">
        <f>B2841</f>
        <v>DH02376</v>
      </c>
      <c r="C2842" s="11" t="s">
        <v>2928</v>
      </c>
      <c r="D2842" s="7">
        <v>8</v>
      </c>
      <c r="E2842" s="12">
        <f t="shared" si="135"/>
        <v>1000</v>
      </c>
      <c r="F2842" s="13">
        <f t="shared" si="136"/>
        <v>8000</v>
      </c>
      <c r="G2842" s="14">
        <f>Data_input!$F2842*IF(Data_input!$E2842&lt;3000,70%,60%)</f>
        <v>5600</v>
      </c>
      <c r="H2842" s="14">
        <f>Data_input!$F2842*10%</f>
        <v>800</v>
      </c>
      <c r="I2842" s="14">
        <f>Data_input!$F2842*10%</f>
        <v>800</v>
      </c>
      <c r="J2842" s="14">
        <f>SUM(Table1[[#This Row],[COGS]:[OPERATIONAL COST]])</f>
        <v>7200</v>
      </c>
      <c r="K2842" s="14">
        <f>Data_input!$F2842-Data_input!$G2842-Data_input!$H2842-Data_input!$I2842</f>
        <v>800</v>
      </c>
      <c r="L2842" s="15" t="s">
        <v>2948</v>
      </c>
      <c r="M2842" s="16" t="str">
        <f>TEXT(Table1[[#This Row],[DATE]],"mmm")</f>
        <v>Oct</v>
      </c>
      <c r="N2842" s="7">
        <f t="shared" si="137"/>
        <v>2022</v>
      </c>
      <c r="O2842" s="7">
        <f>IF(COUNTIF(B$4:$B2842,B2842)=1,1,0)</f>
        <v>0</v>
      </c>
      <c r="P2842" s="8" t="s">
        <v>2919</v>
      </c>
      <c r="Q2842" s="9"/>
    </row>
    <row r="2843" spans="1:17" x14ac:dyDescent="0.25">
      <c r="A2843" s="17">
        <v>44859</v>
      </c>
      <c r="B2843" s="11" t="s">
        <v>2373</v>
      </c>
      <c r="C2843" s="11" t="s">
        <v>2926</v>
      </c>
      <c r="D2843" s="7">
        <v>2</v>
      </c>
      <c r="E2843" s="12">
        <f t="shared" si="135"/>
        <v>450</v>
      </c>
      <c r="F2843" s="13">
        <f t="shared" si="136"/>
        <v>900</v>
      </c>
      <c r="G2843" s="14">
        <f>Data_input!$F2843*IF(Data_input!$E2843&lt;3000,70%,60%)</f>
        <v>630</v>
      </c>
      <c r="H2843" s="14">
        <f>Data_input!$F2843*10%</f>
        <v>90</v>
      </c>
      <c r="I2843" s="14">
        <f>Data_input!$F2843*10%</f>
        <v>90</v>
      </c>
      <c r="J2843" s="14">
        <f>SUM(Table1[[#This Row],[COGS]:[OPERATIONAL COST]])</f>
        <v>810</v>
      </c>
      <c r="K2843" s="14">
        <f>Data_input!$F2843-Data_input!$G2843-Data_input!$H2843-Data_input!$I2843</f>
        <v>90</v>
      </c>
      <c r="L2843" s="8" t="s">
        <v>2943</v>
      </c>
      <c r="M2843" s="16" t="str">
        <f>TEXT(Table1[[#This Row],[DATE]],"mmm")</f>
        <v>Oct</v>
      </c>
      <c r="N2843" s="7">
        <f t="shared" si="137"/>
        <v>2022</v>
      </c>
      <c r="O2843" s="7">
        <f>IF(COUNTIF(B$4:$B2843,B2843)=1,1,0)</f>
        <v>1</v>
      </c>
      <c r="P2843" s="8" t="s">
        <v>2919</v>
      </c>
      <c r="Q2843" s="9"/>
    </row>
    <row r="2844" spans="1:17" x14ac:dyDescent="0.25">
      <c r="A2844" s="17">
        <v>44859</v>
      </c>
      <c r="B2844" s="11" t="s">
        <v>2374</v>
      </c>
      <c r="C2844" s="11" t="s">
        <v>2927</v>
      </c>
      <c r="D2844" s="7">
        <v>1</v>
      </c>
      <c r="E2844" s="12">
        <f t="shared" si="135"/>
        <v>500</v>
      </c>
      <c r="F2844" s="13">
        <f t="shared" si="136"/>
        <v>500</v>
      </c>
      <c r="G2844" s="14">
        <f>Data_input!$F2844*IF(Data_input!$E2844&lt;3000,70%,60%)</f>
        <v>350</v>
      </c>
      <c r="H2844" s="14">
        <f>Data_input!$F2844*10%</f>
        <v>50</v>
      </c>
      <c r="I2844" s="14">
        <f>Data_input!$F2844*10%</f>
        <v>50</v>
      </c>
      <c r="J2844" s="14">
        <f>SUM(Table1[[#This Row],[COGS]:[OPERATIONAL COST]])</f>
        <v>450</v>
      </c>
      <c r="K2844" s="14">
        <f>Data_input!$F2844-Data_input!$G2844-Data_input!$H2844-Data_input!$I2844</f>
        <v>50</v>
      </c>
      <c r="L2844" s="15" t="s">
        <v>2948</v>
      </c>
      <c r="M2844" s="16" t="str">
        <f>TEXT(Table1[[#This Row],[DATE]],"mmm")</f>
        <v>Oct</v>
      </c>
      <c r="N2844" s="7">
        <f t="shared" si="137"/>
        <v>2022</v>
      </c>
      <c r="O2844" s="7">
        <f>IF(COUNTIF(B$4:$B2844,B2844)=1,1,0)</f>
        <v>1</v>
      </c>
      <c r="P2844" s="8" t="s">
        <v>2919</v>
      </c>
      <c r="Q2844" s="9"/>
    </row>
    <row r="2845" spans="1:17" x14ac:dyDescent="0.25">
      <c r="A2845" s="17">
        <v>44859</v>
      </c>
      <c r="B2845" s="11" t="s">
        <v>2375</v>
      </c>
      <c r="C2845" s="11" t="s">
        <v>2927</v>
      </c>
      <c r="D2845" s="7">
        <v>7</v>
      </c>
      <c r="E2845" s="12">
        <f t="shared" si="135"/>
        <v>500</v>
      </c>
      <c r="F2845" s="13">
        <f t="shared" si="136"/>
        <v>3500</v>
      </c>
      <c r="G2845" s="14">
        <f>Data_input!$F2845*IF(Data_input!$E2845&lt;3000,70%,60%)</f>
        <v>2450</v>
      </c>
      <c r="H2845" s="14">
        <f>Data_input!$F2845*10%</f>
        <v>350</v>
      </c>
      <c r="I2845" s="14">
        <f>Data_input!$F2845*10%</f>
        <v>350</v>
      </c>
      <c r="J2845" s="14">
        <f>SUM(Table1[[#This Row],[COGS]:[OPERATIONAL COST]])</f>
        <v>3150</v>
      </c>
      <c r="K2845" s="14">
        <f>Data_input!$F2845-Data_input!$G2845-Data_input!$H2845-Data_input!$I2845</f>
        <v>350</v>
      </c>
      <c r="L2845" s="8" t="s">
        <v>2944</v>
      </c>
      <c r="M2845" s="16" t="str">
        <f>TEXT(Table1[[#This Row],[DATE]],"mmm")</f>
        <v>Oct</v>
      </c>
      <c r="N2845" s="7">
        <f t="shared" si="137"/>
        <v>2022</v>
      </c>
      <c r="O2845" s="7">
        <f>IF(COUNTIF(B$4:$B2845,B2845)=1,1,0)</f>
        <v>1</v>
      </c>
      <c r="P2845" s="8" t="s">
        <v>2919</v>
      </c>
      <c r="Q2845" s="9"/>
    </row>
    <row r="2846" spans="1:17" x14ac:dyDescent="0.25">
      <c r="A2846" s="17">
        <v>44859</v>
      </c>
      <c r="B2846" s="11" t="s">
        <v>2376</v>
      </c>
      <c r="C2846" s="11" t="s">
        <v>2920</v>
      </c>
      <c r="D2846" s="7">
        <v>8</v>
      </c>
      <c r="E2846" s="12">
        <f t="shared" si="135"/>
        <v>1000</v>
      </c>
      <c r="F2846" s="13">
        <f t="shared" si="136"/>
        <v>8000</v>
      </c>
      <c r="G2846" s="14">
        <f>Data_input!$F2846*IF(Data_input!$E2846&lt;3000,70%,60%)</f>
        <v>5600</v>
      </c>
      <c r="H2846" s="14">
        <f>Data_input!$F2846*10%</f>
        <v>800</v>
      </c>
      <c r="I2846" s="14">
        <f>Data_input!$F2846*10%</f>
        <v>800</v>
      </c>
      <c r="J2846" s="14">
        <f>SUM(Table1[[#This Row],[COGS]:[OPERATIONAL COST]])</f>
        <v>7200</v>
      </c>
      <c r="K2846" s="14">
        <f>Data_input!$F2846-Data_input!$G2846-Data_input!$H2846-Data_input!$I2846</f>
        <v>800</v>
      </c>
      <c r="L2846" s="15" t="s">
        <v>2945</v>
      </c>
      <c r="M2846" s="16" t="str">
        <f>TEXT(Table1[[#This Row],[DATE]],"mmm")</f>
        <v>Oct</v>
      </c>
      <c r="N2846" s="7">
        <f t="shared" si="137"/>
        <v>2022</v>
      </c>
      <c r="O2846" s="7">
        <f>IF(COUNTIF(B$4:$B2846,B2846)=1,1,0)</f>
        <v>1</v>
      </c>
      <c r="P2846" s="8" t="s">
        <v>2919</v>
      </c>
      <c r="Q2846" s="9"/>
    </row>
    <row r="2847" spans="1:17" x14ac:dyDescent="0.25">
      <c r="A2847" s="17">
        <v>44859</v>
      </c>
      <c r="B2847" s="11" t="s">
        <v>2377</v>
      </c>
      <c r="C2847" s="11" t="s">
        <v>2924</v>
      </c>
      <c r="D2847" s="7">
        <v>1</v>
      </c>
      <c r="E2847" s="12">
        <f t="shared" si="135"/>
        <v>3500</v>
      </c>
      <c r="F2847" s="13">
        <f t="shared" si="136"/>
        <v>3500</v>
      </c>
      <c r="G2847" s="14">
        <f>Data_input!$F2847*IF(Data_input!$E2847&lt;3000,70%,60%)</f>
        <v>2100</v>
      </c>
      <c r="H2847" s="14">
        <f>Data_input!$F2847*10%</f>
        <v>350</v>
      </c>
      <c r="I2847" s="14">
        <f>Data_input!$F2847*10%</f>
        <v>350</v>
      </c>
      <c r="J2847" s="14">
        <f>SUM(Table1[[#This Row],[COGS]:[OPERATIONAL COST]])</f>
        <v>2800</v>
      </c>
      <c r="K2847" s="14">
        <f>Data_input!$F2847-Data_input!$G2847-Data_input!$H2847-Data_input!$I2847</f>
        <v>700</v>
      </c>
      <c r="L2847" s="8" t="s">
        <v>2943</v>
      </c>
      <c r="M2847" s="16" t="str">
        <f>TEXT(Table1[[#This Row],[DATE]],"mmm")</f>
        <v>Oct</v>
      </c>
      <c r="N2847" s="7">
        <f t="shared" si="137"/>
        <v>2022</v>
      </c>
      <c r="O2847" s="7">
        <f>IF(COUNTIF(B$4:$B2847,B2847)=1,1,0)</f>
        <v>1</v>
      </c>
      <c r="P2847" s="8" t="s">
        <v>2919</v>
      </c>
      <c r="Q2847" s="9"/>
    </row>
    <row r="2848" spans="1:17" x14ac:dyDescent="0.25">
      <c r="A2848" s="17">
        <v>44859</v>
      </c>
      <c r="B2848" s="11" t="s">
        <v>2378</v>
      </c>
      <c r="C2848" s="11" t="s">
        <v>2923</v>
      </c>
      <c r="D2848" s="7">
        <v>2</v>
      </c>
      <c r="E2848" s="12">
        <f t="shared" si="135"/>
        <v>2500</v>
      </c>
      <c r="F2848" s="13">
        <f t="shared" si="136"/>
        <v>5000</v>
      </c>
      <c r="G2848" s="14">
        <f>Data_input!$F2848*IF(Data_input!$E2848&lt;3000,70%,60%)</f>
        <v>3500</v>
      </c>
      <c r="H2848" s="14">
        <f>Data_input!$F2848*10%</f>
        <v>500</v>
      </c>
      <c r="I2848" s="14">
        <f>Data_input!$F2848*10%</f>
        <v>500</v>
      </c>
      <c r="J2848" s="14">
        <f>SUM(Table1[[#This Row],[COGS]:[OPERATIONAL COST]])</f>
        <v>4500</v>
      </c>
      <c r="K2848" s="14">
        <f>Data_input!$F2848-Data_input!$G2848-Data_input!$H2848-Data_input!$I2848</f>
        <v>500</v>
      </c>
      <c r="L2848" s="15" t="s">
        <v>2948</v>
      </c>
      <c r="M2848" s="16" t="str">
        <f>TEXT(Table1[[#This Row],[DATE]],"mmm")</f>
        <v>Oct</v>
      </c>
      <c r="N2848" s="7">
        <f t="shared" si="137"/>
        <v>2022</v>
      </c>
      <c r="O2848" s="7">
        <f>IF(COUNTIF(B$4:$B2848,B2848)=1,1,0)</f>
        <v>1</v>
      </c>
      <c r="P2848" s="8" t="s">
        <v>2919</v>
      </c>
      <c r="Q2848" s="9"/>
    </row>
    <row r="2849" spans="1:17" x14ac:dyDescent="0.25">
      <c r="A2849" s="17">
        <v>44859</v>
      </c>
      <c r="B2849" s="11" t="s">
        <v>2379</v>
      </c>
      <c r="C2849" s="11" t="s">
        <v>2929</v>
      </c>
      <c r="D2849" s="7">
        <v>4</v>
      </c>
      <c r="E2849" s="12">
        <f t="shared" si="135"/>
        <v>3200</v>
      </c>
      <c r="F2849" s="13">
        <f t="shared" si="136"/>
        <v>12800</v>
      </c>
      <c r="G2849" s="14">
        <f>Data_input!$F2849*IF(Data_input!$E2849&lt;3000,70%,60%)</f>
        <v>7680</v>
      </c>
      <c r="H2849" s="14">
        <f>Data_input!$F2849*10%</f>
        <v>1280</v>
      </c>
      <c r="I2849" s="14">
        <f>Data_input!$F2849*10%</f>
        <v>1280</v>
      </c>
      <c r="J2849" s="14">
        <f>SUM(Table1[[#This Row],[COGS]:[OPERATIONAL COST]])</f>
        <v>10240</v>
      </c>
      <c r="K2849" s="14">
        <f>Data_input!$F2849-Data_input!$G2849-Data_input!$H2849-Data_input!$I2849</f>
        <v>2560</v>
      </c>
      <c r="L2849" s="8" t="s">
        <v>2944</v>
      </c>
      <c r="M2849" s="16" t="str">
        <f>TEXT(Table1[[#This Row],[DATE]],"mmm")</f>
        <v>Oct</v>
      </c>
      <c r="N2849" s="7">
        <f t="shared" si="137"/>
        <v>2022</v>
      </c>
      <c r="O2849" s="7">
        <f>IF(COUNTIF(B$4:$B2849,B2849)=1,1,0)</f>
        <v>1</v>
      </c>
      <c r="P2849" s="8" t="s">
        <v>2919</v>
      </c>
      <c r="Q2849" s="9"/>
    </row>
    <row r="2850" spans="1:17" x14ac:dyDescent="0.25">
      <c r="A2850" s="17">
        <v>44859</v>
      </c>
      <c r="B2850" s="11" t="s">
        <v>2380</v>
      </c>
      <c r="C2850" s="11" t="s">
        <v>2929</v>
      </c>
      <c r="D2850" s="7">
        <v>6</v>
      </c>
      <c r="E2850" s="12">
        <f t="shared" si="135"/>
        <v>3200</v>
      </c>
      <c r="F2850" s="13">
        <f t="shared" si="136"/>
        <v>19200</v>
      </c>
      <c r="G2850" s="14">
        <f>Data_input!$F2850*IF(Data_input!$E2850&lt;3000,70%,60%)</f>
        <v>11520</v>
      </c>
      <c r="H2850" s="14">
        <f>Data_input!$F2850*10%</f>
        <v>1920</v>
      </c>
      <c r="I2850" s="14">
        <f>Data_input!$F2850*10%</f>
        <v>1920</v>
      </c>
      <c r="J2850" s="14">
        <f>SUM(Table1[[#This Row],[COGS]:[OPERATIONAL COST]])</f>
        <v>15360</v>
      </c>
      <c r="K2850" s="14">
        <f>Data_input!$F2850-Data_input!$G2850-Data_input!$H2850-Data_input!$I2850</f>
        <v>3840</v>
      </c>
      <c r="L2850" s="15" t="s">
        <v>2946</v>
      </c>
      <c r="M2850" s="16" t="str">
        <f>TEXT(Table1[[#This Row],[DATE]],"mmm")</f>
        <v>Oct</v>
      </c>
      <c r="N2850" s="7">
        <f t="shared" si="137"/>
        <v>2022</v>
      </c>
      <c r="O2850" s="7">
        <f>IF(COUNTIF(B$4:$B2850,B2850)=1,1,0)</f>
        <v>1</v>
      </c>
      <c r="P2850" s="8" t="s">
        <v>2919</v>
      </c>
      <c r="Q2850" s="9"/>
    </row>
    <row r="2851" spans="1:17" x14ac:dyDescent="0.25">
      <c r="A2851" s="17">
        <v>44859</v>
      </c>
      <c r="B2851" s="11" t="str">
        <f>B2850</f>
        <v>DH02384</v>
      </c>
      <c r="C2851" s="11" t="s">
        <v>2924</v>
      </c>
      <c r="D2851" s="7">
        <v>1</v>
      </c>
      <c r="E2851" s="12">
        <f t="shared" si="135"/>
        <v>3500</v>
      </c>
      <c r="F2851" s="13">
        <f t="shared" si="136"/>
        <v>3500</v>
      </c>
      <c r="G2851" s="14">
        <f>Data_input!$F2851*IF(Data_input!$E2851&lt;3000,70%,60%)</f>
        <v>2100</v>
      </c>
      <c r="H2851" s="14">
        <f>Data_input!$F2851*10%</f>
        <v>350</v>
      </c>
      <c r="I2851" s="14">
        <f>Data_input!$F2851*10%</f>
        <v>350</v>
      </c>
      <c r="J2851" s="14">
        <f>SUM(Table1[[#This Row],[COGS]:[OPERATIONAL COST]])</f>
        <v>2800</v>
      </c>
      <c r="K2851" s="14">
        <f>Data_input!$F2851-Data_input!$G2851-Data_input!$H2851-Data_input!$I2851</f>
        <v>700</v>
      </c>
      <c r="L2851" s="8" t="s">
        <v>2947</v>
      </c>
      <c r="M2851" s="16" t="str">
        <f>TEXT(Table1[[#This Row],[DATE]],"mmm")</f>
        <v>Oct</v>
      </c>
      <c r="N2851" s="7">
        <f t="shared" si="137"/>
        <v>2022</v>
      </c>
      <c r="O2851" s="7">
        <f>IF(COUNTIF(B$4:$B2851,B2851)=1,1,0)</f>
        <v>0</v>
      </c>
      <c r="P2851" s="8" t="s">
        <v>2919</v>
      </c>
      <c r="Q2851" s="9"/>
    </row>
    <row r="2852" spans="1:17" x14ac:dyDescent="0.25">
      <c r="A2852" s="17">
        <v>44859</v>
      </c>
      <c r="B2852" s="11" t="str">
        <f>B2851</f>
        <v>DH02384</v>
      </c>
      <c r="C2852" s="11" t="s">
        <v>2927</v>
      </c>
      <c r="D2852" s="7">
        <v>4</v>
      </c>
      <c r="E2852" s="12">
        <f t="shared" si="135"/>
        <v>500</v>
      </c>
      <c r="F2852" s="13">
        <f t="shared" si="136"/>
        <v>2000</v>
      </c>
      <c r="G2852" s="14">
        <f>Data_input!$F2852*IF(Data_input!$E2852&lt;3000,70%,60%)</f>
        <v>1400</v>
      </c>
      <c r="H2852" s="14">
        <f>Data_input!$F2852*10%</f>
        <v>200</v>
      </c>
      <c r="I2852" s="14">
        <f>Data_input!$F2852*10%</f>
        <v>200</v>
      </c>
      <c r="J2852" s="14">
        <f>SUM(Table1[[#This Row],[COGS]:[OPERATIONAL COST]])</f>
        <v>1800</v>
      </c>
      <c r="K2852" s="14">
        <f>Data_input!$F2852-Data_input!$G2852-Data_input!$H2852-Data_input!$I2852</f>
        <v>200</v>
      </c>
      <c r="L2852" s="15" t="s">
        <v>2947</v>
      </c>
      <c r="M2852" s="16" t="str">
        <f>TEXT(Table1[[#This Row],[DATE]],"mmm")</f>
        <v>Oct</v>
      </c>
      <c r="N2852" s="7">
        <f t="shared" si="137"/>
        <v>2022</v>
      </c>
      <c r="O2852" s="7">
        <f>IF(COUNTIF(B$4:$B2852,B2852)=1,1,0)</f>
        <v>0</v>
      </c>
      <c r="P2852" s="8" t="s">
        <v>2919</v>
      </c>
      <c r="Q2852" s="9"/>
    </row>
    <row r="2853" spans="1:17" x14ac:dyDescent="0.25">
      <c r="A2853" s="17">
        <v>44859</v>
      </c>
      <c r="B2853" s="11" t="str">
        <f>B2852</f>
        <v>DH02384</v>
      </c>
      <c r="C2853" s="11" t="s">
        <v>2923</v>
      </c>
      <c r="D2853" s="7">
        <v>1</v>
      </c>
      <c r="E2853" s="12">
        <f t="shared" si="135"/>
        <v>2500</v>
      </c>
      <c r="F2853" s="13">
        <f t="shared" si="136"/>
        <v>2500</v>
      </c>
      <c r="G2853" s="14">
        <f>Data_input!$F2853*IF(Data_input!$E2853&lt;3000,70%,60%)</f>
        <v>1750</v>
      </c>
      <c r="H2853" s="14">
        <f>Data_input!$F2853*10%</f>
        <v>250</v>
      </c>
      <c r="I2853" s="14">
        <f>Data_input!$F2853*10%</f>
        <v>250</v>
      </c>
      <c r="J2853" s="14">
        <f>SUM(Table1[[#This Row],[COGS]:[OPERATIONAL COST]])</f>
        <v>2250</v>
      </c>
      <c r="K2853" s="14">
        <f>Data_input!$F2853-Data_input!$G2853-Data_input!$H2853-Data_input!$I2853</f>
        <v>250</v>
      </c>
      <c r="L2853" s="8" t="s">
        <v>2947</v>
      </c>
      <c r="M2853" s="16" t="str">
        <f>TEXT(Table1[[#This Row],[DATE]],"mmm")</f>
        <v>Oct</v>
      </c>
      <c r="N2853" s="7">
        <f t="shared" si="137"/>
        <v>2022</v>
      </c>
      <c r="O2853" s="7">
        <f>IF(COUNTIF(B$4:$B2853,B2853)=1,1,0)</f>
        <v>0</v>
      </c>
      <c r="P2853" s="8" t="s">
        <v>2919</v>
      </c>
      <c r="Q2853" s="9"/>
    </row>
    <row r="2854" spans="1:17" x14ac:dyDescent="0.25">
      <c r="A2854" s="17">
        <v>44859</v>
      </c>
      <c r="B2854" s="11" t="str">
        <f>B2853</f>
        <v>DH02384</v>
      </c>
      <c r="C2854" s="11" t="s">
        <v>2925</v>
      </c>
      <c r="D2854" s="7">
        <v>2</v>
      </c>
      <c r="E2854" s="12">
        <f t="shared" si="135"/>
        <v>1200</v>
      </c>
      <c r="F2854" s="13">
        <f t="shared" si="136"/>
        <v>2400</v>
      </c>
      <c r="G2854" s="14">
        <f>Data_input!$F2854*IF(Data_input!$E2854&lt;3000,70%,60%)</f>
        <v>1680</v>
      </c>
      <c r="H2854" s="14">
        <f>Data_input!$F2854*10%</f>
        <v>240</v>
      </c>
      <c r="I2854" s="14">
        <f>Data_input!$F2854*10%</f>
        <v>240</v>
      </c>
      <c r="J2854" s="14">
        <f>SUM(Table1[[#This Row],[COGS]:[OPERATIONAL COST]])</f>
        <v>2160</v>
      </c>
      <c r="K2854" s="14">
        <f>Data_input!$F2854-Data_input!$G2854-Data_input!$H2854-Data_input!$I2854</f>
        <v>240</v>
      </c>
      <c r="L2854" s="15" t="s">
        <v>2947</v>
      </c>
      <c r="M2854" s="16" t="str">
        <f>TEXT(Table1[[#This Row],[DATE]],"mmm")</f>
        <v>Oct</v>
      </c>
      <c r="N2854" s="7">
        <f t="shared" si="137"/>
        <v>2022</v>
      </c>
      <c r="O2854" s="7">
        <f>IF(COUNTIF(B$4:$B2854,B2854)=1,1,0)</f>
        <v>0</v>
      </c>
      <c r="P2854" s="8" t="s">
        <v>2919</v>
      </c>
      <c r="Q2854" s="9"/>
    </row>
    <row r="2855" spans="1:17" x14ac:dyDescent="0.25">
      <c r="A2855" s="17">
        <v>44859</v>
      </c>
      <c r="B2855" s="11" t="str">
        <f>B2854</f>
        <v>DH02384</v>
      </c>
      <c r="C2855" s="11" t="s">
        <v>2920</v>
      </c>
      <c r="D2855" s="7">
        <v>1</v>
      </c>
      <c r="E2855" s="12">
        <f t="shared" si="135"/>
        <v>1000</v>
      </c>
      <c r="F2855" s="13">
        <f t="shared" si="136"/>
        <v>1000</v>
      </c>
      <c r="G2855" s="14">
        <f>Data_input!$F2855*IF(Data_input!$E2855&lt;3000,70%,60%)</f>
        <v>700</v>
      </c>
      <c r="H2855" s="14">
        <f>Data_input!$F2855*10%</f>
        <v>100</v>
      </c>
      <c r="I2855" s="14">
        <f>Data_input!$F2855*10%</f>
        <v>100</v>
      </c>
      <c r="J2855" s="14">
        <f>SUM(Table1[[#This Row],[COGS]:[OPERATIONAL COST]])</f>
        <v>900</v>
      </c>
      <c r="K2855" s="14">
        <f>Data_input!$F2855-Data_input!$G2855-Data_input!$H2855-Data_input!$I2855</f>
        <v>100</v>
      </c>
      <c r="L2855" s="8" t="s">
        <v>2947</v>
      </c>
      <c r="M2855" s="16" t="str">
        <f>TEXT(Table1[[#This Row],[DATE]],"mmm")</f>
        <v>Oct</v>
      </c>
      <c r="N2855" s="7">
        <f t="shared" si="137"/>
        <v>2022</v>
      </c>
      <c r="O2855" s="7">
        <f>IF(COUNTIF(B$4:$B2855,B2855)=1,1,0)</f>
        <v>0</v>
      </c>
      <c r="P2855" s="8" t="s">
        <v>2919</v>
      </c>
      <c r="Q2855" s="9"/>
    </row>
    <row r="2856" spans="1:17" x14ac:dyDescent="0.25">
      <c r="A2856" s="17">
        <v>44860</v>
      </c>
      <c r="B2856" s="11" t="s">
        <v>2381</v>
      </c>
      <c r="C2856" s="11" t="s">
        <v>2930</v>
      </c>
      <c r="D2856" s="7">
        <v>1</v>
      </c>
      <c r="E2856" s="12">
        <f t="shared" si="135"/>
        <v>4000</v>
      </c>
      <c r="F2856" s="13">
        <f t="shared" si="136"/>
        <v>4000</v>
      </c>
      <c r="G2856" s="14">
        <f>Data_input!$F2856*IF(Data_input!$E2856&lt;3000,70%,60%)</f>
        <v>2400</v>
      </c>
      <c r="H2856" s="14">
        <f>Data_input!$F2856*10%</f>
        <v>400</v>
      </c>
      <c r="I2856" s="14">
        <f>Data_input!$F2856*10%</f>
        <v>400</v>
      </c>
      <c r="J2856" s="14">
        <f>SUM(Table1[[#This Row],[COGS]:[OPERATIONAL COST]])</f>
        <v>3200</v>
      </c>
      <c r="K2856" s="14">
        <f>Data_input!$F2856-Data_input!$G2856-Data_input!$H2856-Data_input!$I2856</f>
        <v>800</v>
      </c>
      <c r="L2856" s="15" t="s">
        <v>2946</v>
      </c>
      <c r="M2856" s="16" t="str">
        <f>TEXT(Table1[[#This Row],[DATE]],"mmm")</f>
        <v>Oct</v>
      </c>
      <c r="N2856" s="7">
        <f t="shared" si="137"/>
        <v>2022</v>
      </c>
      <c r="O2856" s="7">
        <f>IF(COUNTIF(B$4:$B2856,B2856)=1,1,0)</f>
        <v>1</v>
      </c>
      <c r="P2856" s="8" t="s">
        <v>2919</v>
      </c>
      <c r="Q2856" s="9"/>
    </row>
    <row r="2857" spans="1:17" x14ac:dyDescent="0.25">
      <c r="A2857" s="17">
        <v>44860</v>
      </c>
      <c r="B2857" s="11" t="s">
        <v>2382</v>
      </c>
      <c r="C2857" s="11" t="s">
        <v>2923</v>
      </c>
      <c r="D2857" s="7">
        <v>1</v>
      </c>
      <c r="E2857" s="12">
        <f t="shared" si="135"/>
        <v>2500</v>
      </c>
      <c r="F2857" s="13">
        <f t="shared" si="136"/>
        <v>2500</v>
      </c>
      <c r="G2857" s="14">
        <f>Data_input!$F2857*IF(Data_input!$E2857&lt;3000,70%,60%)</f>
        <v>1750</v>
      </c>
      <c r="H2857" s="14">
        <f>Data_input!$F2857*10%</f>
        <v>250</v>
      </c>
      <c r="I2857" s="14">
        <f>Data_input!$F2857*10%</f>
        <v>250</v>
      </c>
      <c r="J2857" s="14">
        <f>SUM(Table1[[#This Row],[COGS]:[OPERATIONAL COST]])</f>
        <v>2250</v>
      </c>
      <c r="K2857" s="14">
        <f>Data_input!$F2857-Data_input!$G2857-Data_input!$H2857-Data_input!$I2857</f>
        <v>250</v>
      </c>
      <c r="L2857" s="8" t="s">
        <v>2947</v>
      </c>
      <c r="M2857" s="16" t="str">
        <f>TEXT(Table1[[#This Row],[DATE]],"mmm")</f>
        <v>Oct</v>
      </c>
      <c r="N2857" s="7">
        <f t="shared" si="137"/>
        <v>2022</v>
      </c>
      <c r="O2857" s="7">
        <f>IF(COUNTIF(B$4:$B2857,B2857)=1,1,0)</f>
        <v>1</v>
      </c>
      <c r="P2857" s="8" t="s">
        <v>2919</v>
      </c>
      <c r="Q2857" s="9"/>
    </row>
    <row r="2858" spans="1:17" x14ac:dyDescent="0.25">
      <c r="A2858" s="17">
        <v>44860</v>
      </c>
      <c r="B2858" s="11" t="s">
        <v>2383</v>
      </c>
      <c r="C2858" s="11" t="s">
        <v>2924</v>
      </c>
      <c r="D2858" s="7">
        <v>1</v>
      </c>
      <c r="E2858" s="12">
        <f t="shared" si="135"/>
        <v>3500</v>
      </c>
      <c r="F2858" s="13">
        <f t="shared" si="136"/>
        <v>3500</v>
      </c>
      <c r="G2858" s="14">
        <f>Data_input!$F2858*IF(Data_input!$E2858&lt;3000,70%,60%)</f>
        <v>2100</v>
      </c>
      <c r="H2858" s="14">
        <f>Data_input!$F2858*10%</f>
        <v>350</v>
      </c>
      <c r="I2858" s="14">
        <f>Data_input!$F2858*10%</f>
        <v>350</v>
      </c>
      <c r="J2858" s="14">
        <f>SUM(Table1[[#This Row],[COGS]:[OPERATIONAL COST]])</f>
        <v>2800</v>
      </c>
      <c r="K2858" s="14">
        <f>Data_input!$F2858-Data_input!$G2858-Data_input!$H2858-Data_input!$I2858</f>
        <v>700</v>
      </c>
      <c r="L2858" s="15" t="s">
        <v>2946</v>
      </c>
      <c r="M2858" s="16" t="str">
        <f>TEXT(Table1[[#This Row],[DATE]],"mmm")</f>
        <v>Oct</v>
      </c>
      <c r="N2858" s="7">
        <f t="shared" si="137"/>
        <v>2022</v>
      </c>
      <c r="O2858" s="7">
        <f>IF(COUNTIF(B$4:$B2858,B2858)=1,1,0)</f>
        <v>1</v>
      </c>
      <c r="P2858" s="8" t="s">
        <v>2919</v>
      </c>
      <c r="Q2858" s="9"/>
    </row>
    <row r="2859" spans="1:17" x14ac:dyDescent="0.25">
      <c r="A2859" s="17">
        <v>44860</v>
      </c>
      <c r="B2859" s="11" t="s">
        <v>2384</v>
      </c>
      <c r="C2859" s="11" t="s">
        <v>2928</v>
      </c>
      <c r="D2859" s="7">
        <v>1</v>
      </c>
      <c r="E2859" s="12">
        <f t="shared" si="135"/>
        <v>1000</v>
      </c>
      <c r="F2859" s="13">
        <f t="shared" si="136"/>
        <v>1000</v>
      </c>
      <c r="G2859" s="14">
        <f>Data_input!$F2859*IF(Data_input!$E2859&lt;3000,70%,60%)</f>
        <v>700</v>
      </c>
      <c r="H2859" s="14">
        <f>Data_input!$F2859*10%</f>
        <v>100</v>
      </c>
      <c r="I2859" s="14">
        <f>Data_input!$F2859*10%</f>
        <v>100</v>
      </c>
      <c r="J2859" s="14">
        <f>SUM(Table1[[#This Row],[COGS]:[OPERATIONAL COST]])</f>
        <v>900</v>
      </c>
      <c r="K2859" s="14">
        <f>Data_input!$F2859-Data_input!$G2859-Data_input!$H2859-Data_input!$I2859</f>
        <v>100</v>
      </c>
      <c r="L2859" s="8" t="s">
        <v>2947</v>
      </c>
      <c r="M2859" s="16" t="str">
        <f>TEXT(Table1[[#This Row],[DATE]],"mmm")</f>
        <v>Oct</v>
      </c>
      <c r="N2859" s="7">
        <f t="shared" si="137"/>
        <v>2022</v>
      </c>
      <c r="O2859" s="7">
        <f>IF(COUNTIF(B$4:$B2859,B2859)=1,1,0)</f>
        <v>1</v>
      </c>
      <c r="P2859" s="8" t="s">
        <v>2919</v>
      </c>
      <c r="Q2859" s="9"/>
    </row>
    <row r="2860" spans="1:17" x14ac:dyDescent="0.25">
      <c r="A2860" s="17">
        <v>44860</v>
      </c>
      <c r="B2860" s="11" t="s">
        <v>2385</v>
      </c>
      <c r="C2860" s="11" t="s">
        <v>2920</v>
      </c>
      <c r="D2860" s="7">
        <v>3</v>
      </c>
      <c r="E2860" s="12">
        <f t="shared" si="135"/>
        <v>1000</v>
      </c>
      <c r="F2860" s="13">
        <f t="shared" si="136"/>
        <v>3000</v>
      </c>
      <c r="G2860" s="14">
        <f>Data_input!$F2860*IF(Data_input!$E2860&lt;3000,70%,60%)</f>
        <v>2100</v>
      </c>
      <c r="H2860" s="14">
        <f>Data_input!$F2860*10%</f>
        <v>300</v>
      </c>
      <c r="I2860" s="14">
        <f>Data_input!$F2860*10%</f>
        <v>300</v>
      </c>
      <c r="J2860" s="14">
        <f>SUM(Table1[[#This Row],[COGS]:[OPERATIONAL COST]])</f>
        <v>2700</v>
      </c>
      <c r="K2860" s="14">
        <f>Data_input!$F2860-Data_input!$G2860-Data_input!$H2860-Data_input!$I2860</f>
        <v>300</v>
      </c>
      <c r="L2860" s="15" t="s">
        <v>2945</v>
      </c>
      <c r="M2860" s="16" t="str">
        <f>TEXT(Table1[[#This Row],[DATE]],"mmm")</f>
        <v>Oct</v>
      </c>
      <c r="N2860" s="7">
        <f t="shared" si="137"/>
        <v>2022</v>
      </c>
      <c r="O2860" s="7">
        <f>IF(COUNTIF(B$4:$B2860,B2860)=1,1,0)</f>
        <v>1</v>
      </c>
      <c r="P2860" s="8" t="s">
        <v>2918</v>
      </c>
      <c r="Q2860" s="9"/>
    </row>
    <row r="2861" spans="1:17" x14ac:dyDescent="0.25">
      <c r="A2861" s="17">
        <v>44860</v>
      </c>
      <c r="B2861" s="11" t="s">
        <v>2386</v>
      </c>
      <c r="C2861" s="11" t="s">
        <v>2923</v>
      </c>
      <c r="D2861" s="7">
        <v>4</v>
      </c>
      <c r="E2861" s="12">
        <f t="shared" si="135"/>
        <v>2500</v>
      </c>
      <c r="F2861" s="13">
        <f t="shared" si="136"/>
        <v>10000</v>
      </c>
      <c r="G2861" s="14">
        <f>Data_input!$F2861*IF(Data_input!$E2861&lt;3000,70%,60%)</f>
        <v>7000</v>
      </c>
      <c r="H2861" s="14">
        <f>Data_input!$F2861*10%</f>
        <v>1000</v>
      </c>
      <c r="I2861" s="14">
        <f>Data_input!$F2861*10%</f>
        <v>1000</v>
      </c>
      <c r="J2861" s="14">
        <f>SUM(Table1[[#This Row],[COGS]:[OPERATIONAL COST]])</f>
        <v>9000</v>
      </c>
      <c r="K2861" s="14">
        <f>Data_input!$F2861-Data_input!$G2861-Data_input!$H2861-Data_input!$I2861</f>
        <v>1000</v>
      </c>
      <c r="L2861" s="8" t="s">
        <v>2943</v>
      </c>
      <c r="M2861" s="16" t="str">
        <f>TEXT(Table1[[#This Row],[DATE]],"mmm")</f>
        <v>Oct</v>
      </c>
      <c r="N2861" s="7">
        <f t="shared" si="137"/>
        <v>2022</v>
      </c>
      <c r="O2861" s="7">
        <f>IF(COUNTIF(B$4:$B2861,B2861)=1,1,0)</f>
        <v>1</v>
      </c>
      <c r="P2861" s="8" t="s">
        <v>2918</v>
      </c>
      <c r="Q2861" s="9"/>
    </row>
    <row r="2862" spans="1:17" x14ac:dyDescent="0.25">
      <c r="A2862" s="17">
        <v>44860</v>
      </c>
      <c r="B2862" s="11" t="s">
        <v>2387</v>
      </c>
      <c r="C2862" s="11" t="s">
        <v>2920</v>
      </c>
      <c r="D2862" s="7">
        <v>1</v>
      </c>
      <c r="E2862" s="12">
        <f t="shared" si="135"/>
        <v>1000</v>
      </c>
      <c r="F2862" s="13">
        <f t="shared" si="136"/>
        <v>1000</v>
      </c>
      <c r="G2862" s="14">
        <f>Data_input!$F2862*IF(Data_input!$E2862&lt;3000,70%,60%)</f>
        <v>700</v>
      </c>
      <c r="H2862" s="14">
        <f>Data_input!$F2862*10%</f>
        <v>100</v>
      </c>
      <c r="I2862" s="14">
        <f>Data_input!$F2862*10%</f>
        <v>100</v>
      </c>
      <c r="J2862" s="14">
        <f>SUM(Table1[[#This Row],[COGS]:[OPERATIONAL COST]])</f>
        <v>900</v>
      </c>
      <c r="K2862" s="14">
        <f>Data_input!$F2862-Data_input!$G2862-Data_input!$H2862-Data_input!$I2862</f>
        <v>100</v>
      </c>
      <c r="L2862" s="15" t="s">
        <v>2948</v>
      </c>
      <c r="M2862" s="16" t="str">
        <f>TEXT(Table1[[#This Row],[DATE]],"mmm")</f>
        <v>Oct</v>
      </c>
      <c r="N2862" s="7">
        <f t="shared" si="137"/>
        <v>2022</v>
      </c>
      <c r="O2862" s="7">
        <f>IF(COUNTIF(B$4:$B2862,B2862)=1,1,0)</f>
        <v>1</v>
      </c>
      <c r="P2862" s="8" t="s">
        <v>2918</v>
      </c>
      <c r="Q2862" s="9"/>
    </row>
    <row r="2863" spans="1:17" x14ac:dyDescent="0.25">
      <c r="A2863" s="17">
        <v>44860</v>
      </c>
      <c r="B2863" s="11" t="s">
        <v>2388</v>
      </c>
      <c r="C2863" s="11" t="s">
        <v>2920</v>
      </c>
      <c r="D2863" s="7">
        <v>2</v>
      </c>
      <c r="E2863" s="12">
        <f t="shared" si="135"/>
        <v>1000</v>
      </c>
      <c r="F2863" s="13">
        <f t="shared" si="136"/>
        <v>2000</v>
      </c>
      <c r="G2863" s="14">
        <f>Data_input!$F2863*IF(Data_input!$E2863&lt;3000,70%,60%)</f>
        <v>1400</v>
      </c>
      <c r="H2863" s="14">
        <f>Data_input!$F2863*10%</f>
        <v>200</v>
      </c>
      <c r="I2863" s="14">
        <f>Data_input!$F2863*10%</f>
        <v>200</v>
      </c>
      <c r="J2863" s="14">
        <f>SUM(Table1[[#This Row],[COGS]:[OPERATIONAL COST]])</f>
        <v>1800</v>
      </c>
      <c r="K2863" s="14">
        <f>Data_input!$F2863-Data_input!$G2863-Data_input!$H2863-Data_input!$I2863</f>
        <v>200</v>
      </c>
      <c r="L2863" s="8" t="s">
        <v>2944</v>
      </c>
      <c r="M2863" s="16" t="str">
        <f>TEXT(Table1[[#This Row],[DATE]],"mmm")</f>
        <v>Oct</v>
      </c>
      <c r="N2863" s="7">
        <f t="shared" si="137"/>
        <v>2022</v>
      </c>
      <c r="O2863" s="7">
        <f>IF(COUNTIF(B$4:$B2863,B2863)=1,1,0)</f>
        <v>1</v>
      </c>
      <c r="P2863" s="8" t="s">
        <v>2919</v>
      </c>
      <c r="Q2863" s="9"/>
    </row>
    <row r="2864" spans="1:17" x14ac:dyDescent="0.25">
      <c r="A2864" s="17">
        <v>44860</v>
      </c>
      <c r="B2864" s="11" t="str">
        <f>B2863</f>
        <v>DH02392</v>
      </c>
      <c r="C2864" s="11" t="s">
        <v>2923</v>
      </c>
      <c r="D2864" s="7">
        <v>4</v>
      </c>
      <c r="E2864" s="12">
        <f t="shared" si="135"/>
        <v>2500</v>
      </c>
      <c r="F2864" s="13">
        <f t="shared" si="136"/>
        <v>10000</v>
      </c>
      <c r="G2864" s="14">
        <f>Data_input!$F2864*IF(Data_input!$E2864&lt;3000,70%,60%)</f>
        <v>7000</v>
      </c>
      <c r="H2864" s="14">
        <f>Data_input!$F2864*10%</f>
        <v>1000</v>
      </c>
      <c r="I2864" s="14">
        <f>Data_input!$F2864*10%</f>
        <v>1000</v>
      </c>
      <c r="J2864" s="14">
        <f>SUM(Table1[[#This Row],[COGS]:[OPERATIONAL COST]])</f>
        <v>9000</v>
      </c>
      <c r="K2864" s="14">
        <f>Data_input!$F2864-Data_input!$G2864-Data_input!$H2864-Data_input!$I2864</f>
        <v>1000</v>
      </c>
      <c r="L2864" s="15" t="s">
        <v>2944</v>
      </c>
      <c r="M2864" s="16" t="str">
        <f>TEXT(Table1[[#This Row],[DATE]],"mmm")</f>
        <v>Oct</v>
      </c>
      <c r="N2864" s="7">
        <f t="shared" si="137"/>
        <v>2022</v>
      </c>
      <c r="O2864" s="7">
        <f>IF(COUNTIF(B$4:$B2864,B2864)=1,1,0)</f>
        <v>0</v>
      </c>
      <c r="P2864" s="8" t="s">
        <v>2919</v>
      </c>
      <c r="Q2864" s="9"/>
    </row>
    <row r="2865" spans="1:17" x14ac:dyDescent="0.25">
      <c r="A2865" s="17">
        <v>44860</v>
      </c>
      <c r="B2865" s="11" t="str">
        <f>B2864</f>
        <v>DH02392</v>
      </c>
      <c r="C2865" s="11" t="s">
        <v>2924</v>
      </c>
      <c r="D2865" s="7">
        <v>1</v>
      </c>
      <c r="E2865" s="12">
        <f t="shared" si="135"/>
        <v>3500</v>
      </c>
      <c r="F2865" s="13">
        <f t="shared" si="136"/>
        <v>3500</v>
      </c>
      <c r="G2865" s="14">
        <f>Data_input!$F2865*IF(Data_input!$E2865&lt;3000,70%,60%)</f>
        <v>2100</v>
      </c>
      <c r="H2865" s="14">
        <f>Data_input!$F2865*10%</f>
        <v>350</v>
      </c>
      <c r="I2865" s="14">
        <f>Data_input!$F2865*10%</f>
        <v>350</v>
      </c>
      <c r="J2865" s="14">
        <f>SUM(Table1[[#This Row],[COGS]:[OPERATIONAL COST]])</f>
        <v>2800</v>
      </c>
      <c r="K2865" s="14">
        <f>Data_input!$F2865-Data_input!$G2865-Data_input!$H2865-Data_input!$I2865</f>
        <v>700</v>
      </c>
      <c r="L2865" s="8" t="s">
        <v>2944</v>
      </c>
      <c r="M2865" s="16" t="str">
        <f>TEXT(Table1[[#This Row],[DATE]],"mmm")</f>
        <v>Oct</v>
      </c>
      <c r="N2865" s="7">
        <f t="shared" si="137"/>
        <v>2022</v>
      </c>
      <c r="O2865" s="7">
        <f>IF(COUNTIF(B$4:$B2865,B2865)=1,1,0)</f>
        <v>0</v>
      </c>
      <c r="P2865" s="8" t="s">
        <v>2919</v>
      </c>
      <c r="Q2865" s="9"/>
    </row>
    <row r="2866" spans="1:17" x14ac:dyDescent="0.25">
      <c r="A2866" s="17">
        <v>44861</v>
      </c>
      <c r="B2866" s="11" t="s">
        <v>2389</v>
      </c>
      <c r="C2866" s="11" t="s">
        <v>2925</v>
      </c>
      <c r="D2866" s="7">
        <v>1</v>
      </c>
      <c r="E2866" s="12">
        <f t="shared" si="135"/>
        <v>1200</v>
      </c>
      <c r="F2866" s="13">
        <f t="shared" si="136"/>
        <v>1200</v>
      </c>
      <c r="G2866" s="14">
        <f>Data_input!$F2866*IF(Data_input!$E2866&lt;3000,70%,60%)</f>
        <v>840</v>
      </c>
      <c r="H2866" s="14">
        <f>Data_input!$F2866*10%</f>
        <v>120</v>
      </c>
      <c r="I2866" s="14">
        <f>Data_input!$F2866*10%</f>
        <v>120</v>
      </c>
      <c r="J2866" s="14">
        <f>SUM(Table1[[#This Row],[COGS]:[OPERATIONAL COST]])</f>
        <v>1080</v>
      </c>
      <c r="K2866" s="14">
        <f>Data_input!$F2866-Data_input!$G2866-Data_input!$H2866-Data_input!$I2866</f>
        <v>120</v>
      </c>
      <c r="L2866" s="15" t="s">
        <v>2948</v>
      </c>
      <c r="M2866" s="16" t="str">
        <f>TEXT(Table1[[#This Row],[DATE]],"mmm")</f>
        <v>Oct</v>
      </c>
      <c r="N2866" s="7">
        <f t="shared" si="137"/>
        <v>2022</v>
      </c>
      <c r="O2866" s="7">
        <f>IF(COUNTIF(B$4:$B2866,B2866)=1,1,0)</f>
        <v>1</v>
      </c>
      <c r="P2866" s="8" t="s">
        <v>2918</v>
      </c>
      <c r="Q2866" s="9"/>
    </row>
    <row r="2867" spans="1:17" x14ac:dyDescent="0.25">
      <c r="A2867" s="17">
        <v>44861</v>
      </c>
      <c r="B2867" s="11" t="s">
        <v>2390</v>
      </c>
      <c r="C2867" s="11" t="s">
        <v>2926</v>
      </c>
      <c r="D2867" s="7">
        <v>3</v>
      </c>
      <c r="E2867" s="12">
        <f t="shared" si="135"/>
        <v>450</v>
      </c>
      <c r="F2867" s="13">
        <f t="shared" si="136"/>
        <v>1350</v>
      </c>
      <c r="G2867" s="14">
        <f>Data_input!$F2867*IF(Data_input!$E2867&lt;3000,70%,60%)</f>
        <v>944.99999999999989</v>
      </c>
      <c r="H2867" s="14">
        <f>Data_input!$F2867*10%</f>
        <v>135</v>
      </c>
      <c r="I2867" s="14">
        <f>Data_input!$F2867*10%</f>
        <v>135</v>
      </c>
      <c r="J2867" s="14">
        <f>SUM(Table1[[#This Row],[COGS]:[OPERATIONAL COST]])</f>
        <v>1215</v>
      </c>
      <c r="K2867" s="14">
        <f>Data_input!$F2867-Data_input!$G2867-Data_input!$H2867-Data_input!$I2867</f>
        <v>135.00000000000011</v>
      </c>
      <c r="L2867" s="8" t="s">
        <v>2944</v>
      </c>
      <c r="M2867" s="16" t="str">
        <f>TEXT(Table1[[#This Row],[DATE]],"mmm")</f>
        <v>Oct</v>
      </c>
      <c r="N2867" s="7">
        <f t="shared" si="137"/>
        <v>2022</v>
      </c>
      <c r="O2867" s="7">
        <f>IF(COUNTIF(B$4:$B2867,B2867)=1,1,0)</f>
        <v>1</v>
      </c>
      <c r="P2867" s="8" t="s">
        <v>2918</v>
      </c>
      <c r="Q2867" s="9"/>
    </row>
    <row r="2868" spans="1:17" x14ac:dyDescent="0.25">
      <c r="A2868" s="17">
        <v>44861</v>
      </c>
      <c r="B2868" s="11" t="s">
        <v>2391</v>
      </c>
      <c r="C2868" s="11" t="s">
        <v>2927</v>
      </c>
      <c r="D2868" s="7">
        <v>2</v>
      </c>
      <c r="E2868" s="12">
        <f t="shared" si="135"/>
        <v>500</v>
      </c>
      <c r="F2868" s="13">
        <f t="shared" si="136"/>
        <v>1000</v>
      </c>
      <c r="G2868" s="14">
        <f>Data_input!$F2868*IF(Data_input!$E2868&lt;3000,70%,60%)</f>
        <v>700</v>
      </c>
      <c r="H2868" s="14">
        <f>Data_input!$F2868*10%</f>
        <v>100</v>
      </c>
      <c r="I2868" s="14">
        <f>Data_input!$F2868*10%</f>
        <v>100</v>
      </c>
      <c r="J2868" s="14">
        <f>SUM(Table1[[#This Row],[COGS]:[OPERATIONAL COST]])</f>
        <v>900</v>
      </c>
      <c r="K2868" s="14">
        <f>Data_input!$F2868-Data_input!$G2868-Data_input!$H2868-Data_input!$I2868</f>
        <v>100</v>
      </c>
      <c r="L2868" s="15" t="s">
        <v>2946</v>
      </c>
      <c r="M2868" s="16" t="str">
        <f>TEXT(Table1[[#This Row],[DATE]],"mmm")</f>
        <v>Oct</v>
      </c>
      <c r="N2868" s="7">
        <f t="shared" si="137"/>
        <v>2022</v>
      </c>
      <c r="O2868" s="7">
        <f>IF(COUNTIF(B$4:$B2868,B2868)=1,1,0)</f>
        <v>1</v>
      </c>
      <c r="P2868" s="8" t="s">
        <v>2919</v>
      </c>
      <c r="Q2868" s="9"/>
    </row>
    <row r="2869" spans="1:17" x14ac:dyDescent="0.25">
      <c r="A2869" s="17">
        <v>44861</v>
      </c>
      <c r="B2869" s="11" t="s">
        <v>2392</v>
      </c>
      <c r="C2869" s="11" t="s">
        <v>2928</v>
      </c>
      <c r="D2869" s="7">
        <v>3</v>
      </c>
      <c r="E2869" s="12">
        <f t="shared" si="135"/>
        <v>1000</v>
      </c>
      <c r="F2869" s="13">
        <f t="shared" si="136"/>
        <v>3000</v>
      </c>
      <c r="G2869" s="14">
        <f>Data_input!$F2869*IF(Data_input!$E2869&lt;3000,70%,60%)</f>
        <v>2100</v>
      </c>
      <c r="H2869" s="14">
        <f>Data_input!$F2869*10%</f>
        <v>300</v>
      </c>
      <c r="I2869" s="14">
        <f>Data_input!$F2869*10%</f>
        <v>300</v>
      </c>
      <c r="J2869" s="14">
        <f>SUM(Table1[[#This Row],[COGS]:[OPERATIONAL COST]])</f>
        <v>2700</v>
      </c>
      <c r="K2869" s="14">
        <f>Data_input!$F2869-Data_input!$G2869-Data_input!$H2869-Data_input!$I2869</f>
        <v>300</v>
      </c>
      <c r="L2869" s="8" t="s">
        <v>2947</v>
      </c>
      <c r="M2869" s="16" t="str">
        <f>TEXT(Table1[[#This Row],[DATE]],"mmm")</f>
        <v>Oct</v>
      </c>
      <c r="N2869" s="7">
        <f t="shared" si="137"/>
        <v>2022</v>
      </c>
      <c r="O2869" s="7">
        <f>IF(COUNTIF(B$4:$B2869,B2869)=1,1,0)</f>
        <v>1</v>
      </c>
      <c r="P2869" s="8" t="s">
        <v>2918</v>
      </c>
      <c r="Q2869" s="9"/>
    </row>
    <row r="2870" spans="1:17" x14ac:dyDescent="0.25">
      <c r="A2870" s="17">
        <v>44861</v>
      </c>
      <c r="B2870" s="11" t="s">
        <v>2393</v>
      </c>
      <c r="C2870" s="11" t="s">
        <v>2929</v>
      </c>
      <c r="D2870" s="7">
        <v>4</v>
      </c>
      <c r="E2870" s="12">
        <f t="shared" si="135"/>
        <v>3200</v>
      </c>
      <c r="F2870" s="13">
        <f t="shared" si="136"/>
        <v>12800</v>
      </c>
      <c r="G2870" s="14">
        <f>Data_input!$F2870*IF(Data_input!$E2870&lt;3000,70%,60%)</f>
        <v>7680</v>
      </c>
      <c r="H2870" s="14">
        <f>Data_input!$F2870*10%</f>
        <v>1280</v>
      </c>
      <c r="I2870" s="14">
        <f>Data_input!$F2870*10%</f>
        <v>1280</v>
      </c>
      <c r="J2870" s="14">
        <f>SUM(Table1[[#This Row],[COGS]:[OPERATIONAL COST]])</f>
        <v>10240</v>
      </c>
      <c r="K2870" s="14">
        <f>Data_input!$F2870-Data_input!$G2870-Data_input!$H2870-Data_input!$I2870</f>
        <v>2560</v>
      </c>
      <c r="L2870" s="15" t="s">
        <v>2945</v>
      </c>
      <c r="M2870" s="16" t="str">
        <f>TEXT(Table1[[#This Row],[DATE]],"mmm")</f>
        <v>Oct</v>
      </c>
      <c r="N2870" s="7">
        <f t="shared" si="137"/>
        <v>2022</v>
      </c>
      <c r="O2870" s="7">
        <f>IF(COUNTIF(B$4:$B2870,B2870)=1,1,0)</f>
        <v>1</v>
      </c>
      <c r="P2870" s="8" t="s">
        <v>2919</v>
      </c>
      <c r="Q2870" s="9"/>
    </row>
    <row r="2871" spans="1:17" x14ac:dyDescent="0.25">
      <c r="A2871" s="17">
        <v>44861</v>
      </c>
      <c r="B2871" s="11" t="s">
        <v>2394</v>
      </c>
      <c r="C2871" s="11" t="s">
        <v>2930</v>
      </c>
      <c r="D2871" s="7">
        <v>1</v>
      </c>
      <c r="E2871" s="12">
        <f t="shared" si="135"/>
        <v>4000</v>
      </c>
      <c r="F2871" s="13">
        <f t="shared" si="136"/>
        <v>4000</v>
      </c>
      <c r="G2871" s="14">
        <f>Data_input!$F2871*IF(Data_input!$E2871&lt;3000,70%,60%)</f>
        <v>2400</v>
      </c>
      <c r="H2871" s="14">
        <f>Data_input!$F2871*10%</f>
        <v>400</v>
      </c>
      <c r="I2871" s="14">
        <f>Data_input!$F2871*10%</f>
        <v>400</v>
      </c>
      <c r="J2871" s="14">
        <f>SUM(Table1[[#This Row],[COGS]:[OPERATIONAL COST]])</f>
        <v>3200</v>
      </c>
      <c r="K2871" s="14">
        <f>Data_input!$F2871-Data_input!$G2871-Data_input!$H2871-Data_input!$I2871</f>
        <v>800</v>
      </c>
      <c r="L2871" s="8" t="s">
        <v>2943</v>
      </c>
      <c r="M2871" s="16" t="str">
        <f>TEXT(Table1[[#This Row],[DATE]],"mmm")</f>
        <v>Oct</v>
      </c>
      <c r="N2871" s="7">
        <f t="shared" si="137"/>
        <v>2022</v>
      </c>
      <c r="O2871" s="7">
        <f>IF(COUNTIF(B$4:$B2871,B2871)=1,1,0)</f>
        <v>1</v>
      </c>
      <c r="P2871" s="8" t="s">
        <v>2919</v>
      </c>
      <c r="Q2871" s="9"/>
    </row>
    <row r="2872" spans="1:17" x14ac:dyDescent="0.25">
      <c r="A2872" s="17">
        <v>44861</v>
      </c>
      <c r="B2872" s="11" t="s">
        <v>2395</v>
      </c>
      <c r="C2872" s="11" t="s">
        <v>2930</v>
      </c>
      <c r="D2872" s="7">
        <v>1</v>
      </c>
      <c r="E2872" s="12">
        <f t="shared" si="135"/>
        <v>4000</v>
      </c>
      <c r="F2872" s="13">
        <f t="shared" si="136"/>
        <v>4000</v>
      </c>
      <c r="G2872" s="14">
        <f>Data_input!$F2872*IF(Data_input!$E2872&lt;3000,70%,60%)</f>
        <v>2400</v>
      </c>
      <c r="H2872" s="14">
        <f>Data_input!$F2872*10%</f>
        <v>400</v>
      </c>
      <c r="I2872" s="14">
        <f>Data_input!$F2872*10%</f>
        <v>400</v>
      </c>
      <c r="J2872" s="14">
        <f>SUM(Table1[[#This Row],[COGS]:[OPERATIONAL COST]])</f>
        <v>3200</v>
      </c>
      <c r="K2872" s="14">
        <f>Data_input!$F2872-Data_input!$G2872-Data_input!$H2872-Data_input!$I2872</f>
        <v>800</v>
      </c>
      <c r="L2872" s="15" t="s">
        <v>2948</v>
      </c>
      <c r="M2872" s="16" t="str">
        <f>TEXT(Table1[[#This Row],[DATE]],"mmm")</f>
        <v>Oct</v>
      </c>
      <c r="N2872" s="7">
        <f t="shared" si="137"/>
        <v>2022</v>
      </c>
      <c r="O2872" s="7">
        <f>IF(COUNTIF(B$4:$B2872,B2872)=1,1,0)</f>
        <v>1</v>
      </c>
      <c r="P2872" s="8" t="s">
        <v>2918</v>
      </c>
      <c r="Q2872" s="9"/>
    </row>
    <row r="2873" spans="1:17" x14ac:dyDescent="0.25">
      <c r="A2873" s="17">
        <v>44861</v>
      </c>
      <c r="B2873" s="11" t="s">
        <v>2396</v>
      </c>
      <c r="C2873" s="11" t="s">
        <v>2930</v>
      </c>
      <c r="D2873" s="7">
        <v>1</v>
      </c>
      <c r="E2873" s="12">
        <f t="shared" si="135"/>
        <v>4000</v>
      </c>
      <c r="F2873" s="13">
        <f t="shared" si="136"/>
        <v>4000</v>
      </c>
      <c r="G2873" s="14">
        <f>Data_input!$F2873*IF(Data_input!$E2873&lt;3000,70%,60%)</f>
        <v>2400</v>
      </c>
      <c r="H2873" s="14">
        <f>Data_input!$F2873*10%</f>
        <v>400</v>
      </c>
      <c r="I2873" s="14">
        <f>Data_input!$F2873*10%</f>
        <v>400</v>
      </c>
      <c r="J2873" s="14">
        <f>SUM(Table1[[#This Row],[COGS]:[OPERATIONAL COST]])</f>
        <v>3200</v>
      </c>
      <c r="K2873" s="14">
        <f>Data_input!$F2873-Data_input!$G2873-Data_input!$H2873-Data_input!$I2873</f>
        <v>800</v>
      </c>
      <c r="L2873" s="8" t="s">
        <v>2944</v>
      </c>
      <c r="M2873" s="16" t="str">
        <f>TEXT(Table1[[#This Row],[DATE]],"mmm")</f>
        <v>Oct</v>
      </c>
      <c r="N2873" s="7">
        <f t="shared" si="137"/>
        <v>2022</v>
      </c>
      <c r="O2873" s="7">
        <f>IF(COUNTIF(B$4:$B2873,B2873)=1,1,0)</f>
        <v>1</v>
      </c>
      <c r="P2873" s="8" t="s">
        <v>2919</v>
      </c>
      <c r="Q2873" s="9"/>
    </row>
    <row r="2874" spans="1:17" x14ac:dyDescent="0.25">
      <c r="A2874" s="17">
        <v>44862</v>
      </c>
      <c r="B2874" s="11" t="s">
        <v>2397</v>
      </c>
      <c r="C2874" s="11" t="s">
        <v>2924</v>
      </c>
      <c r="D2874" s="7">
        <v>1</v>
      </c>
      <c r="E2874" s="12">
        <f t="shared" si="135"/>
        <v>3500</v>
      </c>
      <c r="F2874" s="13">
        <f t="shared" si="136"/>
        <v>3500</v>
      </c>
      <c r="G2874" s="14">
        <f>Data_input!$F2874*IF(Data_input!$E2874&lt;3000,70%,60%)</f>
        <v>2100</v>
      </c>
      <c r="H2874" s="14">
        <f>Data_input!$F2874*10%</f>
        <v>350</v>
      </c>
      <c r="I2874" s="14">
        <f>Data_input!$F2874*10%</f>
        <v>350</v>
      </c>
      <c r="J2874" s="14">
        <f>SUM(Table1[[#This Row],[COGS]:[OPERATIONAL COST]])</f>
        <v>2800</v>
      </c>
      <c r="K2874" s="14">
        <f>Data_input!$F2874-Data_input!$G2874-Data_input!$H2874-Data_input!$I2874</f>
        <v>700</v>
      </c>
      <c r="L2874" s="15" t="s">
        <v>2946</v>
      </c>
      <c r="M2874" s="16" t="str">
        <f>TEXT(Table1[[#This Row],[DATE]],"mmm")</f>
        <v>Oct</v>
      </c>
      <c r="N2874" s="7">
        <f t="shared" si="137"/>
        <v>2022</v>
      </c>
      <c r="O2874" s="7">
        <f>IF(COUNTIF(B$4:$B2874,B2874)=1,1,0)</f>
        <v>1</v>
      </c>
      <c r="P2874" s="8" t="s">
        <v>2918</v>
      </c>
      <c r="Q2874" s="9"/>
    </row>
    <row r="2875" spans="1:17" x14ac:dyDescent="0.25">
      <c r="A2875" s="17">
        <v>44862</v>
      </c>
      <c r="B2875" s="11" t="s">
        <v>2398</v>
      </c>
      <c r="C2875" s="11" t="s">
        <v>2925</v>
      </c>
      <c r="D2875" s="7">
        <v>12</v>
      </c>
      <c r="E2875" s="12">
        <f t="shared" si="135"/>
        <v>1200</v>
      </c>
      <c r="F2875" s="13">
        <f t="shared" si="136"/>
        <v>14400</v>
      </c>
      <c r="G2875" s="14">
        <f>Data_input!$F2875*IF(Data_input!$E2875&lt;3000,70%,60%)</f>
        <v>10080</v>
      </c>
      <c r="H2875" s="14">
        <f>Data_input!$F2875*10%</f>
        <v>1440</v>
      </c>
      <c r="I2875" s="14">
        <f>Data_input!$F2875*10%</f>
        <v>1440</v>
      </c>
      <c r="J2875" s="14">
        <f>SUM(Table1[[#This Row],[COGS]:[OPERATIONAL COST]])</f>
        <v>12960</v>
      </c>
      <c r="K2875" s="14">
        <f>Data_input!$F2875-Data_input!$G2875-Data_input!$H2875-Data_input!$I2875</f>
        <v>1440</v>
      </c>
      <c r="L2875" s="8" t="s">
        <v>2947</v>
      </c>
      <c r="M2875" s="16" t="str">
        <f>TEXT(Table1[[#This Row],[DATE]],"mmm")</f>
        <v>Oct</v>
      </c>
      <c r="N2875" s="7">
        <f t="shared" si="137"/>
        <v>2022</v>
      </c>
      <c r="O2875" s="7">
        <f>IF(COUNTIF(B$4:$B2875,B2875)=1,1,0)</f>
        <v>1</v>
      </c>
      <c r="P2875" s="8" t="s">
        <v>2919</v>
      </c>
      <c r="Q2875" s="9"/>
    </row>
    <row r="2876" spans="1:17" x14ac:dyDescent="0.25">
      <c r="A2876" s="17">
        <v>44862</v>
      </c>
      <c r="B2876" s="11" t="s">
        <v>2399</v>
      </c>
      <c r="C2876" s="11" t="s">
        <v>2926</v>
      </c>
      <c r="D2876" s="7">
        <v>5</v>
      </c>
      <c r="E2876" s="12">
        <f t="shared" si="135"/>
        <v>450</v>
      </c>
      <c r="F2876" s="13">
        <f t="shared" si="136"/>
        <v>2250</v>
      </c>
      <c r="G2876" s="14">
        <f>Data_input!$F2876*IF(Data_input!$E2876&lt;3000,70%,60%)</f>
        <v>1575</v>
      </c>
      <c r="H2876" s="14">
        <f>Data_input!$F2876*10%</f>
        <v>225</v>
      </c>
      <c r="I2876" s="14">
        <f>Data_input!$F2876*10%</f>
        <v>225</v>
      </c>
      <c r="J2876" s="14">
        <f>SUM(Table1[[#This Row],[COGS]:[OPERATIONAL COST]])</f>
        <v>2025</v>
      </c>
      <c r="K2876" s="14">
        <f>Data_input!$F2876-Data_input!$G2876-Data_input!$H2876-Data_input!$I2876</f>
        <v>225</v>
      </c>
      <c r="L2876" s="15" t="s">
        <v>2948</v>
      </c>
      <c r="M2876" s="16" t="str">
        <f>TEXT(Table1[[#This Row],[DATE]],"mmm")</f>
        <v>Oct</v>
      </c>
      <c r="N2876" s="7">
        <f t="shared" si="137"/>
        <v>2022</v>
      </c>
      <c r="O2876" s="7">
        <f>IF(COUNTIF(B$4:$B2876,B2876)=1,1,0)</f>
        <v>1</v>
      </c>
      <c r="P2876" s="8" t="s">
        <v>2919</v>
      </c>
      <c r="Q2876" s="9"/>
    </row>
    <row r="2877" spans="1:17" x14ac:dyDescent="0.25">
      <c r="A2877" s="17">
        <v>44862</v>
      </c>
      <c r="B2877" s="11" t="s">
        <v>2400</v>
      </c>
      <c r="C2877" s="11" t="s">
        <v>2927</v>
      </c>
      <c r="D2877" s="7">
        <v>16</v>
      </c>
      <c r="E2877" s="12">
        <f t="shared" si="135"/>
        <v>500</v>
      </c>
      <c r="F2877" s="13">
        <f t="shared" si="136"/>
        <v>8000</v>
      </c>
      <c r="G2877" s="14">
        <f>Data_input!$F2877*IF(Data_input!$E2877&lt;3000,70%,60%)</f>
        <v>5600</v>
      </c>
      <c r="H2877" s="14">
        <f>Data_input!$F2877*10%</f>
        <v>800</v>
      </c>
      <c r="I2877" s="14">
        <f>Data_input!$F2877*10%</f>
        <v>800</v>
      </c>
      <c r="J2877" s="14">
        <f>SUM(Table1[[#This Row],[COGS]:[OPERATIONAL COST]])</f>
        <v>7200</v>
      </c>
      <c r="K2877" s="14">
        <f>Data_input!$F2877-Data_input!$G2877-Data_input!$H2877-Data_input!$I2877</f>
        <v>800</v>
      </c>
      <c r="L2877" s="8" t="s">
        <v>2944</v>
      </c>
      <c r="M2877" s="16" t="str">
        <f>TEXT(Table1[[#This Row],[DATE]],"mmm")</f>
        <v>Oct</v>
      </c>
      <c r="N2877" s="7">
        <f t="shared" si="137"/>
        <v>2022</v>
      </c>
      <c r="O2877" s="7">
        <f>IF(COUNTIF(B$4:$B2877,B2877)=1,1,0)</f>
        <v>1</v>
      </c>
      <c r="P2877" s="8" t="s">
        <v>2918</v>
      </c>
      <c r="Q2877" s="9"/>
    </row>
    <row r="2878" spans="1:17" x14ac:dyDescent="0.25">
      <c r="A2878" s="17">
        <v>44862</v>
      </c>
      <c r="B2878" s="11" t="s">
        <v>2401</v>
      </c>
      <c r="C2878" s="11" t="s">
        <v>2928</v>
      </c>
      <c r="D2878" s="7">
        <v>1</v>
      </c>
      <c r="E2878" s="12">
        <f t="shared" si="135"/>
        <v>1000</v>
      </c>
      <c r="F2878" s="13">
        <f t="shared" si="136"/>
        <v>1000</v>
      </c>
      <c r="G2878" s="14">
        <f>Data_input!$F2878*IF(Data_input!$E2878&lt;3000,70%,60%)</f>
        <v>700</v>
      </c>
      <c r="H2878" s="14">
        <f>Data_input!$F2878*10%</f>
        <v>100</v>
      </c>
      <c r="I2878" s="14">
        <f>Data_input!$F2878*10%</f>
        <v>100</v>
      </c>
      <c r="J2878" s="14">
        <f>SUM(Table1[[#This Row],[COGS]:[OPERATIONAL COST]])</f>
        <v>900</v>
      </c>
      <c r="K2878" s="14">
        <f>Data_input!$F2878-Data_input!$G2878-Data_input!$H2878-Data_input!$I2878</f>
        <v>100</v>
      </c>
      <c r="L2878" s="15" t="s">
        <v>2946</v>
      </c>
      <c r="M2878" s="16" t="str">
        <f>TEXT(Table1[[#This Row],[DATE]],"mmm")</f>
        <v>Oct</v>
      </c>
      <c r="N2878" s="7">
        <f t="shared" si="137"/>
        <v>2022</v>
      </c>
      <c r="O2878" s="7">
        <f>IF(COUNTIF(B$4:$B2878,B2878)=1,1,0)</f>
        <v>1</v>
      </c>
      <c r="P2878" s="8" t="s">
        <v>2919</v>
      </c>
      <c r="Q2878" s="9"/>
    </row>
    <row r="2879" spans="1:17" x14ac:dyDescent="0.25">
      <c r="A2879" s="17">
        <v>44862</v>
      </c>
      <c r="B2879" s="11" t="s">
        <v>2402</v>
      </c>
      <c r="C2879" s="11" t="s">
        <v>2928</v>
      </c>
      <c r="D2879" s="7">
        <v>1</v>
      </c>
      <c r="E2879" s="12">
        <f t="shared" si="135"/>
        <v>1000</v>
      </c>
      <c r="F2879" s="13">
        <f t="shared" si="136"/>
        <v>1000</v>
      </c>
      <c r="G2879" s="14">
        <f>Data_input!$F2879*IF(Data_input!$E2879&lt;3000,70%,60%)</f>
        <v>700</v>
      </c>
      <c r="H2879" s="14">
        <f>Data_input!$F2879*10%</f>
        <v>100</v>
      </c>
      <c r="I2879" s="14">
        <f>Data_input!$F2879*10%</f>
        <v>100</v>
      </c>
      <c r="J2879" s="14">
        <f>SUM(Table1[[#This Row],[COGS]:[OPERATIONAL COST]])</f>
        <v>900</v>
      </c>
      <c r="K2879" s="14">
        <f>Data_input!$F2879-Data_input!$G2879-Data_input!$H2879-Data_input!$I2879</f>
        <v>100</v>
      </c>
      <c r="L2879" s="8" t="s">
        <v>2947</v>
      </c>
      <c r="M2879" s="16" t="str">
        <f>TEXT(Table1[[#This Row],[DATE]],"mmm")</f>
        <v>Oct</v>
      </c>
      <c r="N2879" s="7">
        <f t="shared" si="137"/>
        <v>2022</v>
      </c>
      <c r="O2879" s="7">
        <f>IF(COUNTIF(B$4:$B2879,B2879)=1,1,0)</f>
        <v>1</v>
      </c>
      <c r="P2879" s="8" t="s">
        <v>2919</v>
      </c>
      <c r="Q2879" s="9"/>
    </row>
    <row r="2880" spans="1:17" x14ac:dyDescent="0.25">
      <c r="A2880" s="17">
        <v>44862</v>
      </c>
      <c r="B2880" s="11" t="s">
        <v>2403</v>
      </c>
      <c r="C2880" s="11" t="s">
        <v>2930</v>
      </c>
      <c r="D2880" s="7">
        <v>1</v>
      </c>
      <c r="E2880" s="12">
        <f t="shared" si="135"/>
        <v>4000</v>
      </c>
      <c r="F2880" s="13">
        <f t="shared" si="136"/>
        <v>4000</v>
      </c>
      <c r="G2880" s="14">
        <f>Data_input!$F2880*IF(Data_input!$E2880&lt;3000,70%,60%)</f>
        <v>2400</v>
      </c>
      <c r="H2880" s="14">
        <f>Data_input!$F2880*10%</f>
        <v>400</v>
      </c>
      <c r="I2880" s="14">
        <f>Data_input!$F2880*10%</f>
        <v>400</v>
      </c>
      <c r="J2880" s="14">
        <f>SUM(Table1[[#This Row],[COGS]:[OPERATIONAL COST]])</f>
        <v>3200</v>
      </c>
      <c r="K2880" s="14">
        <f>Data_input!$F2880-Data_input!$G2880-Data_input!$H2880-Data_input!$I2880</f>
        <v>800</v>
      </c>
      <c r="L2880" s="15" t="s">
        <v>2945</v>
      </c>
      <c r="M2880" s="16" t="str">
        <f>TEXT(Table1[[#This Row],[DATE]],"mmm")</f>
        <v>Oct</v>
      </c>
      <c r="N2880" s="7">
        <f t="shared" si="137"/>
        <v>2022</v>
      </c>
      <c r="O2880" s="7">
        <f>IF(COUNTIF(B$4:$B2880,B2880)=1,1,0)</f>
        <v>1</v>
      </c>
      <c r="P2880" s="8" t="s">
        <v>2918</v>
      </c>
      <c r="Q2880" s="9"/>
    </row>
    <row r="2881" spans="1:17" x14ac:dyDescent="0.25">
      <c r="A2881" s="17">
        <v>44862</v>
      </c>
      <c r="B2881" s="11" t="s">
        <v>2404</v>
      </c>
      <c r="C2881" s="11" t="s">
        <v>2920</v>
      </c>
      <c r="D2881" s="7">
        <v>5</v>
      </c>
      <c r="E2881" s="12">
        <f t="shared" si="135"/>
        <v>1000</v>
      </c>
      <c r="F2881" s="13">
        <f t="shared" si="136"/>
        <v>5000</v>
      </c>
      <c r="G2881" s="14">
        <f>Data_input!$F2881*IF(Data_input!$E2881&lt;3000,70%,60%)</f>
        <v>3500</v>
      </c>
      <c r="H2881" s="14">
        <f>Data_input!$F2881*10%</f>
        <v>500</v>
      </c>
      <c r="I2881" s="14">
        <f>Data_input!$F2881*10%</f>
        <v>500</v>
      </c>
      <c r="J2881" s="14">
        <f>SUM(Table1[[#This Row],[COGS]:[OPERATIONAL COST]])</f>
        <v>4500</v>
      </c>
      <c r="K2881" s="14">
        <f>Data_input!$F2881-Data_input!$G2881-Data_input!$H2881-Data_input!$I2881</f>
        <v>500</v>
      </c>
      <c r="L2881" s="8" t="s">
        <v>2943</v>
      </c>
      <c r="M2881" s="16" t="str">
        <f>TEXT(Table1[[#This Row],[DATE]],"mmm")</f>
        <v>Oct</v>
      </c>
      <c r="N2881" s="7">
        <f t="shared" si="137"/>
        <v>2022</v>
      </c>
      <c r="O2881" s="7">
        <f>IF(COUNTIF(B$4:$B2881,B2881)=1,1,0)</f>
        <v>1</v>
      </c>
      <c r="P2881" s="8" t="s">
        <v>2919</v>
      </c>
      <c r="Q2881" s="9"/>
    </row>
    <row r="2882" spans="1:17" x14ac:dyDescent="0.25">
      <c r="A2882" s="17">
        <v>44862</v>
      </c>
      <c r="B2882" s="11" t="str">
        <f>B2881</f>
        <v>DH02408</v>
      </c>
      <c r="C2882" s="11" t="s">
        <v>2923</v>
      </c>
      <c r="D2882" s="7">
        <v>7</v>
      </c>
      <c r="E2882" s="12">
        <f t="shared" si="135"/>
        <v>2500</v>
      </c>
      <c r="F2882" s="13">
        <f t="shared" si="136"/>
        <v>17500</v>
      </c>
      <c r="G2882" s="14">
        <f>Data_input!$F2882*IF(Data_input!$E2882&lt;3000,70%,60%)</f>
        <v>12250</v>
      </c>
      <c r="H2882" s="14">
        <f>Data_input!$F2882*10%</f>
        <v>1750</v>
      </c>
      <c r="I2882" s="14">
        <f>Data_input!$F2882*10%</f>
        <v>1750</v>
      </c>
      <c r="J2882" s="14">
        <f>SUM(Table1[[#This Row],[COGS]:[OPERATIONAL COST]])</f>
        <v>15750</v>
      </c>
      <c r="K2882" s="14">
        <f>Data_input!$F2882-Data_input!$G2882-Data_input!$H2882-Data_input!$I2882</f>
        <v>1750</v>
      </c>
      <c r="L2882" s="15" t="s">
        <v>2943</v>
      </c>
      <c r="M2882" s="16" t="str">
        <f>TEXT(Table1[[#This Row],[DATE]],"mmm")</f>
        <v>Oct</v>
      </c>
      <c r="N2882" s="7">
        <f t="shared" si="137"/>
        <v>2022</v>
      </c>
      <c r="O2882" s="7">
        <f>IF(COUNTIF(B$4:$B2882,B2882)=1,1,0)</f>
        <v>0</v>
      </c>
      <c r="P2882" s="8" t="s">
        <v>2919</v>
      </c>
      <c r="Q2882" s="9"/>
    </row>
    <row r="2883" spans="1:17" x14ac:dyDescent="0.25">
      <c r="A2883" s="17">
        <v>44862</v>
      </c>
      <c r="B2883" s="11" t="str">
        <f>B2882</f>
        <v>DH02408</v>
      </c>
      <c r="C2883" s="11" t="s">
        <v>2920</v>
      </c>
      <c r="D2883" s="7">
        <v>8</v>
      </c>
      <c r="E2883" s="12">
        <f t="shared" si="135"/>
        <v>1000</v>
      </c>
      <c r="F2883" s="13">
        <f t="shared" si="136"/>
        <v>8000</v>
      </c>
      <c r="G2883" s="14">
        <f>Data_input!$F2883*IF(Data_input!$E2883&lt;3000,70%,60%)</f>
        <v>5600</v>
      </c>
      <c r="H2883" s="14">
        <f>Data_input!$F2883*10%</f>
        <v>800</v>
      </c>
      <c r="I2883" s="14">
        <f>Data_input!$F2883*10%</f>
        <v>800</v>
      </c>
      <c r="J2883" s="14">
        <f>SUM(Table1[[#This Row],[COGS]:[OPERATIONAL COST]])</f>
        <v>7200</v>
      </c>
      <c r="K2883" s="14">
        <f>Data_input!$F2883-Data_input!$G2883-Data_input!$H2883-Data_input!$I2883</f>
        <v>800</v>
      </c>
      <c r="L2883" s="8" t="s">
        <v>2943</v>
      </c>
      <c r="M2883" s="16" t="str">
        <f>TEXT(Table1[[#This Row],[DATE]],"mmm")</f>
        <v>Oct</v>
      </c>
      <c r="N2883" s="7">
        <f t="shared" si="137"/>
        <v>2022</v>
      </c>
      <c r="O2883" s="7">
        <f>IF(COUNTIF(B$4:$B2883,B2883)=1,1,0)</f>
        <v>0</v>
      </c>
      <c r="P2883" s="8" t="s">
        <v>2919</v>
      </c>
      <c r="Q2883" s="9"/>
    </row>
    <row r="2884" spans="1:17" x14ac:dyDescent="0.25">
      <c r="A2884" s="17">
        <v>44863</v>
      </c>
      <c r="B2884" s="11" t="s">
        <v>2405</v>
      </c>
      <c r="C2884" s="11" t="s">
        <v>2923</v>
      </c>
      <c r="D2884" s="7">
        <v>1</v>
      </c>
      <c r="E2884" s="12">
        <f t="shared" ref="E2884:E2947" si="138">VLOOKUP(C2884,$R$4:$S$12,2,FALSE)</f>
        <v>2500</v>
      </c>
      <c r="F2884" s="13">
        <f t="shared" ref="F2884:F2947" si="139">D2884*E2884</f>
        <v>2500</v>
      </c>
      <c r="G2884" s="14">
        <f>Data_input!$F2884*IF(Data_input!$E2884&lt;3000,70%,60%)</f>
        <v>1750</v>
      </c>
      <c r="H2884" s="14">
        <f>Data_input!$F2884*10%</f>
        <v>250</v>
      </c>
      <c r="I2884" s="14">
        <f>Data_input!$F2884*10%</f>
        <v>250</v>
      </c>
      <c r="J2884" s="14">
        <f>SUM(Table1[[#This Row],[COGS]:[OPERATIONAL COST]])</f>
        <v>2250</v>
      </c>
      <c r="K2884" s="14">
        <f>Data_input!$F2884-Data_input!$G2884-Data_input!$H2884-Data_input!$I2884</f>
        <v>250</v>
      </c>
      <c r="L2884" s="15" t="s">
        <v>2945</v>
      </c>
      <c r="M2884" s="16" t="str">
        <f>TEXT(Table1[[#This Row],[DATE]],"mmm")</f>
        <v>Oct</v>
      </c>
      <c r="N2884" s="7">
        <f t="shared" ref="N2884:N2947" si="140">YEAR(A2884)</f>
        <v>2022</v>
      </c>
      <c r="O2884" s="7">
        <f>IF(COUNTIF(B$4:$B2884,B2884)=1,1,0)</f>
        <v>1</v>
      </c>
      <c r="P2884" s="8" t="s">
        <v>2919</v>
      </c>
      <c r="Q2884" s="9"/>
    </row>
    <row r="2885" spans="1:17" x14ac:dyDescent="0.25">
      <c r="A2885" s="17">
        <v>44863</v>
      </c>
      <c r="B2885" s="11" t="s">
        <v>2406</v>
      </c>
      <c r="C2885" s="11" t="s">
        <v>2930</v>
      </c>
      <c r="D2885" s="7">
        <v>1</v>
      </c>
      <c r="E2885" s="12">
        <f t="shared" si="138"/>
        <v>4000</v>
      </c>
      <c r="F2885" s="13">
        <f t="shared" si="139"/>
        <v>4000</v>
      </c>
      <c r="G2885" s="14">
        <f>Data_input!$F2885*IF(Data_input!$E2885&lt;3000,70%,60%)</f>
        <v>2400</v>
      </c>
      <c r="H2885" s="14">
        <f>Data_input!$F2885*10%</f>
        <v>400</v>
      </c>
      <c r="I2885" s="14">
        <f>Data_input!$F2885*10%</f>
        <v>400</v>
      </c>
      <c r="J2885" s="14">
        <f>SUM(Table1[[#This Row],[COGS]:[OPERATIONAL COST]])</f>
        <v>3200</v>
      </c>
      <c r="K2885" s="14">
        <f>Data_input!$F2885-Data_input!$G2885-Data_input!$H2885-Data_input!$I2885</f>
        <v>800</v>
      </c>
      <c r="L2885" s="8" t="s">
        <v>2943</v>
      </c>
      <c r="M2885" s="16" t="str">
        <f>TEXT(Table1[[#This Row],[DATE]],"mmm")</f>
        <v>Oct</v>
      </c>
      <c r="N2885" s="7">
        <f t="shared" si="140"/>
        <v>2022</v>
      </c>
      <c r="O2885" s="7">
        <f>IF(COUNTIF(B$4:$B2885,B2885)=1,1,0)</f>
        <v>1</v>
      </c>
      <c r="P2885" s="8" t="s">
        <v>2919</v>
      </c>
      <c r="Q2885" s="9"/>
    </row>
    <row r="2886" spans="1:17" x14ac:dyDescent="0.25">
      <c r="A2886" s="17">
        <v>44863</v>
      </c>
      <c r="B2886" s="11" t="s">
        <v>2407</v>
      </c>
      <c r="C2886" s="11" t="s">
        <v>2924</v>
      </c>
      <c r="D2886" s="7">
        <v>1</v>
      </c>
      <c r="E2886" s="12">
        <f t="shared" si="138"/>
        <v>3500</v>
      </c>
      <c r="F2886" s="13">
        <f t="shared" si="139"/>
        <v>3500</v>
      </c>
      <c r="G2886" s="14">
        <f>Data_input!$F2886*IF(Data_input!$E2886&lt;3000,70%,60%)</f>
        <v>2100</v>
      </c>
      <c r="H2886" s="14">
        <f>Data_input!$F2886*10%</f>
        <v>350</v>
      </c>
      <c r="I2886" s="14">
        <f>Data_input!$F2886*10%</f>
        <v>350</v>
      </c>
      <c r="J2886" s="14">
        <f>SUM(Table1[[#This Row],[COGS]:[OPERATIONAL COST]])</f>
        <v>2800</v>
      </c>
      <c r="K2886" s="14">
        <f>Data_input!$F2886-Data_input!$G2886-Data_input!$H2886-Data_input!$I2886</f>
        <v>700</v>
      </c>
      <c r="L2886" s="15" t="s">
        <v>2948</v>
      </c>
      <c r="M2886" s="16" t="str">
        <f>TEXT(Table1[[#This Row],[DATE]],"mmm")</f>
        <v>Oct</v>
      </c>
      <c r="N2886" s="7">
        <f t="shared" si="140"/>
        <v>2022</v>
      </c>
      <c r="O2886" s="7">
        <f>IF(COUNTIF(B$4:$B2886,B2886)=1,1,0)</f>
        <v>1</v>
      </c>
      <c r="P2886" s="8" t="s">
        <v>2918</v>
      </c>
      <c r="Q2886" s="9"/>
    </row>
    <row r="2887" spans="1:17" x14ac:dyDescent="0.25">
      <c r="A2887" s="17">
        <v>44863</v>
      </c>
      <c r="B2887" s="11" t="s">
        <v>2408</v>
      </c>
      <c r="C2887" s="11" t="s">
        <v>2925</v>
      </c>
      <c r="D2887" s="7">
        <v>3</v>
      </c>
      <c r="E2887" s="12">
        <f t="shared" si="138"/>
        <v>1200</v>
      </c>
      <c r="F2887" s="13">
        <f t="shared" si="139"/>
        <v>3600</v>
      </c>
      <c r="G2887" s="14">
        <f>Data_input!$F2887*IF(Data_input!$E2887&lt;3000,70%,60%)</f>
        <v>2520</v>
      </c>
      <c r="H2887" s="14">
        <f>Data_input!$F2887*10%</f>
        <v>360</v>
      </c>
      <c r="I2887" s="14">
        <f>Data_input!$F2887*10%</f>
        <v>360</v>
      </c>
      <c r="J2887" s="14">
        <f>SUM(Table1[[#This Row],[COGS]:[OPERATIONAL COST]])</f>
        <v>3240</v>
      </c>
      <c r="K2887" s="14">
        <f>Data_input!$F2887-Data_input!$G2887-Data_input!$H2887-Data_input!$I2887</f>
        <v>360</v>
      </c>
      <c r="L2887" s="8" t="s">
        <v>2944</v>
      </c>
      <c r="M2887" s="16" t="str">
        <f>TEXT(Table1[[#This Row],[DATE]],"mmm")</f>
        <v>Oct</v>
      </c>
      <c r="N2887" s="7">
        <f t="shared" si="140"/>
        <v>2022</v>
      </c>
      <c r="O2887" s="7">
        <f>IF(COUNTIF(B$4:$B2887,B2887)=1,1,0)</f>
        <v>1</v>
      </c>
      <c r="P2887" s="8" t="s">
        <v>2919</v>
      </c>
      <c r="Q2887" s="9"/>
    </row>
    <row r="2888" spans="1:17" x14ac:dyDescent="0.25">
      <c r="A2888" s="17">
        <v>44863</v>
      </c>
      <c r="B2888" s="11" t="s">
        <v>2409</v>
      </c>
      <c r="C2888" s="11" t="s">
        <v>2926</v>
      </c>
      <c r="D2888" s="7">
        <v>4</v>
      </c>
      <c r="E2888" s="12">
        <f t="shared" si="138"/>
        <v>450</v>
      </c>
      <c r="F2888" s="13">
        <f t="shared" si="139"/>
        <v>1800</v>
      </c>
      <c r="G2888" s="14">
        <f>Data_input!$F2888*IF(Data_input!$E2888&lt;3000,70%,60%)</f>
        <v>1260</v>
      </c>
      <c r="H2888" s="14">
        <f>Data_input!$F2888*10%</f>
        <v>180</v>
      </c>
      <c r="I2888" s="14">
        <f>Data_input!$F2888*10%</f>
        <v>180</v>
      </c>
      <c r="J2888" s="14">
        <f>SUM(Table1[[#This Row],[COGS]:[OPERATIONAL COST]])</f>
        <v>1620</v>
      </c>
      <c r="K2888" s="14">
        <f>Data_input!$F2888-Data_input!$G2888-Data_input!$H2888-Data_input!$I2888</f>
        <v>180</v>
      </c>
      <c r="L2888" s="15" t="s">
        <v>2948</v>
      </c>
      <c r="M2888" s="16" t="str">
        <f>TEXT(Table1[[#This Row],[DATE]],"mmm")</f>
        <v>Oct</v>
      </c>
      <c r="N2888" s="7">
        <f t="shared" si="140"/>
        <v>2022</v>
      </c>
      <c r="O2888" s="7">
        <f>IF(COUNTIF(B$4:$B2888,B2888)=1,1,0)</f>
        <v>1</v>
      </c>
      <c r="P2888" s="8" t="s">
        <v>2918</v>
      </c>
      <c r="Q2888" s="9"/>
    </row>
    <row r="2889" spans="1:17" x14ac:dyDescent="0.25">
      <c r="A2889" s="17">
        <v>44863</v>
      </c>
      <c r="B2889" s="11" t="s">
        <v>2410</v>
      </c>
      <c r="C2889" s="11" t="s">
        <v>2920</v>
      </c>
      <c r="D2889" s="7">
        <v>4</v>
      </c>
      <c r="E2889" s="12">
        <f t="shared" si="138"/>
        <v>1000</v>
      </c>
      <c r="F2889" s="13">
        <f t="shared" si="139"/>
        <v>4000</v>
      </c>
      <c r="G2889" s="14">
        <f>Data_input!$F2889*IF(Data_input!$E2889&lt;3000,70%,60%)</f>
        <v>2800</v>
      </c>
      <c r="H2889" s="14">
        <f>Data_input!$F2889*10%</f>
        <v>400</v>
      </c>
      <c r="I2889" s="14">
        <f>Data_input!$F2889*10%</f>
        <v>400</v>
      </c>
      <c r="J2889" s="14">
        <f>SUM(Table1[[#This Row],[COGS]:[OPERATIONAL COST]])</f>
        <v>3600</v>
      </c>
      <c r="K2889" s="14">
        <f>Data_input!$F2889-Data_input!$G2889-Data_input!$H2889-Data_input!$I2889</f>
        <v>400</v>
      </c>
      <c r="L2889" s="8" t="s">
        <v>2944</v>
      </c>
      <c r="M2889" s="16" t="str">
        <f>TEXT(Table1[[#This Row],[DATE]],"mmm")</f>
        <v>Oct</v>
      </c>
      <c r="N2889" s="7">
        <f t="shared" si="140"/>
        <v>2022</v>
      </c>
      <c r="O2889" s="7">
        <f>IF(COUNTIF(B$4:$B2889,B2889)=1,1,0)</f>
        <v>1</v>
      </c>
      <c r="P2889" s="8" t="s">
        <v>2919</v>
      </c>
      <c r="Q2889" s="9"/>
    </row>
    <row r="2890" spans="1:17" x14ac:dyDescent="0.25">
      <c r="A2890" s="17">
        <v>44863</v>
      </c>
      <c r="B2890" s="11" t="s">
        <v>2411</v>
      </c>
      <c r="C2890" s="11" t="s">
        <v>2930</v>
      </c>
      <c r="D2890" s="7">
        <v>1</v>
      </c>
      <c r="E2890" s="12">
        <f t="shared" si="138"/>
        <v>4000</v>
      </c>
      <c r="F2890" s="13">
        <f t="shared" si="139"/>
        <v>4000</v>
      </c>
      <c r="G2890" s="14">
        <f>Data_input!$F2890*IF(Data_input!$E2890&lt;3000,70%,60%)</f>
        <v>2400</v>
      </c>
      <c r="H2890" s="14">
        <f>Data_input!$F2890*10%</f>
        <v>400</v>
      </c>
      <c r="I2890" s="14">
        <f>Data_input!$F2890*10%</f>
        <v>400</v>
      </c>
      <c r="J2890" s="14">
        <f>SUM(Table1[[#This Row],[COGS]:[OPERATIONAL COST]])</f>
        <v>3200</v>
      </c>
      <c r="K2890" s="14">
        <f>Data_input!$F2890-Data_input!$G2890-Data_input!$H2890-Data_input!$I2890</f>
        <v>800</v>
      </c>
      <c r="L2890" s="15" t="s">
        <v>2946</v>
      </c>
      <c r="M2890" s="16" t="str">
        <f>TEXT(Table1[[#This Row],[DATE]],"mmm")</f>
        <v>Oct</v>
      </c>
      <c r="N2890" s="7">
        <f t="shared" si="140"/>
        <v>2022</v>
      </c>
      <c r="O2890" s="7">
        <f>IF(COUNTIF(B$4:$B2890,B2890)=1,1,0)</f>
        <v>1</v>
      </c>
      <c r="P2890" s="8" t="s">
        <v>2919</v>
      </c>
      <c r="Q2890" s="9"/>
    </row>
    <row r="2891" spans="1:17" x14ac:dyDescent="0.25">
      <c r="A2891" s="17">
        <v>44863</v>
      </c>
      <c r="B2891" s="11" t="s">
        <v>2412</v>
      </c>
      <c r="C2891" s="11" t="s">
        <v>2923</v>
      </c>
      <c r="D2891" s="7">
        <v>1</v>
      </c>
      <c r="E2891" s="12">
        <f t="shared" si="138"/>
        <v>2500</v>
      </c>
      <c r="F2891" s="13">
        <f t="shared" si="139"/>
        <v>2500</v>
      </c>
      <c r="G2891" s="14">
        <f>Data_input!$F2891*IF(Data_input!$E2891&lt;3000,70%,60%)</f>
        <v>1750</v>
      </c>
      <c r="H2891" s="14">
        <f>Data_input!$F2891*10%</f>
        <v>250</v>
      </c>
      <c r="I2891" s="14">
        <f>Data_input!$F2891*10%</f>
        <v>250</v>
      </c>
      <c r="J2891" s="14">
        <f>SUM(Table1[[#This Row],[COGS]:[OPERATIONAL COST]])</f>
        <v>2250</v>
      </c>
      <c r="K2891" s="14">
        <f>Data_input!$F2891-Data_input!$G2891-Data_input!$H2891-Data_input!$I2891</f>
        <v>250</v>
      </c>
      <c r="L2891" s="8" t="s">
        <v>2947</v>
      </c>
      <c r="M2891" s="16" t="str">
        <f>TEXT(Table1[[#This Row],[DATE]],"mmm")</f>
        <v>Oct</v>
      </c>
      <c r="N2891" s="7">
        <f t="shared" si="140"/>
        <v>2022</v>
      </c>
      <c r="O2891" s="7">
        <f>IF(COUNTIF(B$4:$B2891,B2891)=1,1,0)</f>
        <v>1</v>
      </c>
      <c r="P2891" s="8" t="s">
        <v>2919</v>
      </c>
      <c r="Q2891" s="9"/>
    </row>
    <row r="2892" spans="1:17" x14ac:dyDescent="0.25">
      <c r="A2892" s="17">
        <v>44864</v>
      </c>
      <c r="B2892" s="11" t="s">
        <v>2413</v>
      </c>
      <c r="C2892" s="11" t="s">
        <v>2924</v>
      </c>
      <c r="D2892" s="7">
        <v>1</v>
      </c>
      <c r="E2892" s="12">
        <f t="shared" si="138"/>
        <v>3500</v>
      </c>
      <c r="F2892" s="13">
        <f t="shared" si="139"/>
        <v>3500</v>
      </c>
      <c r="G2892" s="14">
        <f>Data_input!$F2892*IF(Data_input!$E2892&lt;3000,70%,60%)</f>
        <v>2100</v>
      </c>
      <c r="H2892" s="14">
        <f>Data_input!$F2892*10%</f>
        <v>350</v>
      </c>
      <c r="I2892" s="14">
        <f>Data_input!$F2892*10%</f>
        <v>350</v>
      </c>
      <c r="J2892" s="14">
        <f>SUM(Table1[[#This Row],[COGS]:[OPERATIONAL COST]])</f>
        <v>2800</v>
      </c>
      <c r="K2892" s="14">
        <f>Data_input!$F2892-Data_input!$G2892-Data_input!$H2892-Data_input!$I2892</f>
        <v>700</v>
      </c>
      <c r="L2892" s="15" t="s">
        <v>2945</v>
      </c>
      <c r="M2892" s="16" t="str">
        <f>TEXT(Table1[[#This Row],[DATE]],"mmm")</f>
        <v>Oct</v>
      </c>
      <c r="N2892" s="7">
        <f t="shared" si="140"/>
        <v>2022</v>
      </c>
      <c r="O2892" s="7">
        <f>IF(COUNTIF(B$4:$B2892,B2892)=1,1,0)</f>
        <v>1</v>
      </c>
      <c r="P2892" s="8" t="s">
        <v>2919</v>
      </c>
      <c r="Q2892" s="9"/>
    </row>
    <row r="2893" spans="1:17" x14ac:dyDescent="0.25">
      <c r="A2893" s="17">
        <v>44864</v>
      </c>
      <c r="B2893" s="11" t="s">
        <v>2414</v>
      </c>
      <c r="C2893" s="11" t="s">
        <v>2928</v>
      </c>
      <c r="D2893" s="7">
        <v>2</v>
      </c>
      <c r="E2893" s="12">
        <f t="shared" si="138"/>
        <v>1000</v>
      </c>
      <c r="F2893" s="13">
        <f t="shared" si="139"/>
        <v>2000</v>
      </c>
      <c r="G2893" s="14">
        <f>Data_input!$F2893*IF(Data_input!$E2893&lt;3000,70%,60%)</f>
        <v>1400</v>
      </c>
      <c r="H2893" s="14">
        <f>Data_input!$F2893*10%</f>
        <v>200</v>
      </c>
      <c r="I2893" s="14">
        <f>Data_input!$F2893*10%</f>
        <v>200</v>
      </c>
      <c r="J2893" s="14">
        <f>SUM(Table1[[#This Row],[COGS]:[OPERATIONAL COST]])</f>
        <v>1800</v>
      </c>
      <c r="K2893" s="14">
        <f>Data_input!$F2893-Data_input!$G2893-Data_input!$H2893-Data_input!$I2893</f>
        <v>200</v>
      </c>
      <c r="L2893" s="8" t="s">
        <v>2943</v>
      </c>
      <c r="M2893" s="16" t="str">
        <f>TEXT(Table1[[#This Row],[DATE]],"mmm")</f>
        <v>Oct</v>
      </c>
      <c r="N2893" s="7">
        <f t="shared" si="140"/>
        <v>2022</v>
      </c>
      <c r="O2893" s="7">
        <f>IF(COUNTIF(B$4:$B2893,B2893)=1,1,0)</f>
        <v>1</v>
      </c>
      <c r="P2893" s="8" t="s">
        <v>2918</v>
      </c>
      <c r="Q2893" s="9"/>
    </row>
    <row r="2894" spans="1:17" x14ac:dyDescent="0.25">
      <c r="A2894" s="17">
        <v>44864</v>
      </c>
      <c r="B2894" s="11" t="s">
        <v>2415</v>
      </c>
      <c r="C2894" s="11" t="s">
        <v>2926</v>
      </c>
      <c r="D2894" s="7">
        <v>2</v>
      </c>
      <c r="E2894" s="12">
        <f t="shared" si="138"/>
        <v>450</v>
      </c>
      <c r="F2894" s="13">
        <f t="shared" si="139"/>
        <v>900</v>
      </c>
      <c r="G2894" s="14">
        <f>Data_input!$F2894*IF(Data_input!$E2894&lt;3000,70%,60%)</f>
        <v>630</v>
      </c>
      <c r="H2894" s="14">
        <f>Data_input!$F2894*10%</f>
        <v>90</v>
      </c>
      <c r="I2894" s="14">
        <f>Data_input!$F2894*10%</f>
        <v>90</v>
      </c>
      <c r="J2894" s="14">
        <f>SUM(Table1[[#This Row],[COGS]:[OPERATIONAL COST]])</f>
        <v>810</v>
      </c>
      <c r="K2894" s="14">
        <f>Data_input!$F2894-Data_input!$G2894-Data_input!$H2894-Data_input!$I2894</f>
        <v>90</v>
      </c>
      <c r="L2894" s="15" t="s">
        <v>2948</v>
      </c>
      <c r="M2894" s="16" t="str">
        <f>TEXT(Table1[[#This Row],[DATE]],"mmm")</f>
        <v>Oct</v>
      </c>
      <c r="N2894" s="7">
        <f t="shared" si="140"/>
        <v>2022</v>
      </c>
      <c r="O2894" s="7">
        <f>IF(COUNTIF(B$4:$B2894,B2894)=1,1,0)</f>
        <v>1</v>
      </c>
      <c r="P2894" s="8" t="s">
        <v>2919</v>
      </c>
      <c r="Q2894" s="9"/>
    </row>
    <row r="2895" spans="1:17" x14ac:dyDescent="0.25">
      <c r="A2895" s="17">
        <v>44864</v>
      </c>
      <c r="B2895" s="11" t="s">
        <v>2416</v>
      </c>
      <c r="C2895" s="11" t="s">
        <v>2927</v>
      </c>
      <c r="D2895" s="7">
        <v>3</v>
      </c>
      <c r="E2895" s="12">
        <f t="shared" si="138"/>
        <v>500</v>
      </c>
      <c r="F2895" s="13">
        <f t="shared" si="139"/>
        <v>1500</v>
      </c>
      <c r="G2895" s="14">
        <f>Data_input!$F2895*IF(Data_input!$E2895&lt;3000,70%,60%)</f>
        <v>1050</v>
      </c>
      <c r="H2895" s="14">
        <f>Data_input!$F2895*10%</f>
        <v>150</v>
      </c>
      <c r="I2895" s="14">
        <f>Data_input!$F2895*10%</f>
        <v>150</v>
      </c>
      <c r="J2895" s="14">
        <f>SUM(Table1[[#This Row],[COGS]:[OPERATIONAL COST]])</f>
        <v>1350</v>
      </c>
      <c r="K2895" s="14">
        <f>Data_input!$F2895-Data_input!$G2895-Data_input!$H2895-Data_input!$I2895</f>
        <v>150</v>
      </c>
      <c r="L2895" s="8" t="s">
        <v>2944</v>
      </c>
      <c r="M2895" s="16" t="str">
        <f>TEXT(Table1[[#This Row],[DATE]],"mmm")</f>
        <v>Oct</v>
      </c>
      <c r="N2895" s="7">
        <f t="shared" si="140"/>
        <v>2022</v>
      </c>
      <c r="O2895" s="7">
        <f>IF(COUNTIF(B$4:$B2895,B2895)=1,1,0)</f>
        <v>1</v>
      </c>
      <c r="P2895" s="8" t="s">
        <v>2919</v>
      </c>
      <c r="Q2895" s="9"/>
    </row>
    <row r="2896" spans="1:17" x14ac:dyDescent="0.25">
      <c r="A2896" s="17">
        <v>44864</v>
      </c>
      <c r="B2896" s="11" t="s">
        <v>2417</v>
      </c>
      <c r="C2896" s="11" t="s">
        <v>2927</v>
      </c>
      <c r="D2896" s="7">
        <v>8</v>
      </c>
      <c r="E2896" s="12">
        <f t="shared" si="138"/>
        <v>500</v>
      </c>
      <c r="F2896" s="13">
        <f t="shared" si="139"/>
        <v>4000</v>
      </c>
      <c r="G2896" s="14">
        <f>Data_input!$F2896*IF(Data_input!$E2896&lt;3000,70%,60%)</f>
        <v>2800</v>
      </c>
      <c r="H2896" s="14">
        <f>Data_input!$F2896*10%</f>
        <v>400</v>
      </c>
      <c r="I2896" s="14">
        <f>Data_input!$F2896*10%</f>
        <v>400</v>
      </c>
      <c r="J2896" s="14">
        <f>SUM(Table1[[#This Row],[COGS]:[OPERATIONAL COST]])</f>
        <v>3600</v>
      </c>
      <c r="K2896" s="14">
        <f>Data_input!$F2896-Data_input!$G2896-Data_input!$H2896-Data_input!$I2896</f>
        <v>400</v>
      </c>
      <c r="L2896" s="15" t="s">
        <v>2945</v>
      </c>
      <c r="M2896" s="16" t="str">
        <f>TEXT(Table1[[#This Row],[DATE]],"mmm")</f>
        <v>Oct</v>
      </c>
      <c r="N2896" s="7">
        <f t="shared" si="140"/>
        <v>2022</v>
      </c>
      <c r="O2896" s="7">
        <f>IF(COUNTIF(B$4:$B2896,B2896)=1,1,0)</f>
        <v>1</v>
      </c>
      <c r="P2896" s="8" t="s">
        <v>2919</v>
      </c>
      <c r="Q2896" s="9"/>
    </row>
    <row r="2897" spans="1:17" x14ac:dyDescent="0.25">
      <c r="A2897" s="17">
        <v>44864</v>
      </c>
      <c r="B2897" s="11" t="s">
        <v>2418</v>
      </c>
      <c r="C2897" s="11" t="s">
        <v>2920</v>
      </c>
      <c r="D2897" s="7">
        <v>9</v>
      </c>
      <c r="E2897" s="12">
        <f t="shared" si="138"/>
        <v>1000</v>
      </c>
      <c r="F2897" s="13">
        <f t="shared" si="139"/>
        <v>9000</v>
      </c>
      <c r="G2897" s="14">
        <f>Data_input!$F2897*IF(Data_input!$E2897&lt;3000,70%,60%)</f>
        <v>6300</v>
      </c>
      <c r="H2897" s="14">
        <f>Data_input!$F2897*10%</f>
        <v>900</v>
      </c>
      <c r="I2897" s="14">
        <f>Data_input!$F2897*10%</f>
        <v>900</v>
      </c>
      <c r="J2897" s="14">
        <f>SUM(Table1[[#This Row],[COGS]:[OPERATIONAL COST]])</f>
        <v>8100</v>
      </c>
      <c r="K2897" s="14">
        <f>Data_input!$F2897-Data_input!$G2897-Data_input!$H2897-Data_input!$I2897</f>
        <v>900</v>
      </c>
      <c r="L2897" s="8" t="s">
        <v>2943</v>
      </c>
      <c r="M2897" s="16" t="str">
        <f>TEXT(Table1[[#This Row],[DATE]],"mmm")</f>
        <v>Oct</v>
      </c>
      <c r="N2897" s="7">
        <f t="shared" si="140"/>
        <v>2022</v>
      </c>
      <c r="O2897" s="7">
        <f>IF(COUNTIF(B$4:$B2897,B2897)=1,1,0)</f>
        <v>1</v>
      </c>
      <c r="P2897" s="8" t="s">
        <v>2919</v>
      </c>
      <c r="Q2897" s="9"/>
    </row>
    <row r="2898" spans="1:17" x14ac:dyDescent="0.25">
      <c r="A2898" s="17">
        <v>44864</v>
      </c>
      <c r="B2898" s="11" t="s">
        <v>2419</v>
      </c>
      <c r="C2898" s="11" t="s">
        <v>2924</v>
      </c>
      <c r="D2898" s="7">
        <v>1</v>
      </c>
      <c r="E2898" s="12">
        <f t="shared" si="138"/>
        <v>3500</v>
      </c>
      <c r="F2898" s="13">
        <f t="shared" si="139"/>
        <v>3500</v>
      </c>
      <c r="G2898" s="14">
        <f>Data_input!$F2898*IF(Data_input!$E2898&lt;3000,70%,60%)</f>
        <v>2100</v>
      </c>
      <c r="H2898" s="14">
        <f>Data_input!$F2898*10%</f>
        <v>350</v>
      </c>
      <c r="I2898" s="14">
        <f>Data_input!$F2898*10%</f>
        <v>350</v>
      </c>
      <c r="J2898" s="14">
        <f>SUM(Table1[[#This Row],[COGS]:[OPERATIONAL COST]])</f>
        <v>2800</v>
      </c>
      <c r="K2898" s="14">
        <f>Data_input!$F2898-Data_input!$G2898-Data_input!$H2898-Data_input!$I2898</f>
        <v>700</v>
      </c>
      <c r="L2898" s="15" t="s">
        <v>2948</v>
      </c>
      <c r="M2898" s="16" t="str">
        <f>TEXT(Table1[[#This Row],[DATE]],"mmm")</f>
        <v>Oct</v>
      </c>
      <c r="N2898" s="7">
        <f t="shared" si="140"/>
        <v>2022</v>
      </c>
      <c r="O2898" s="7">
        <f>IF(COUNTIF(B$4:$B2898,B2898)=1,1,0)</f>
        <v>1</v>
      </c>
      <c r="P2898" s="8" t="s">
        <v>2918</v>
      </c>
      <c r="Q2898" s="9"/>
    </row>
    <row r="2899" spans="1:17" x14ac:dyDescent="0.25">
      <c r="A2899" s="17">
        <v>44864</v>
      </c>
      <c r="B2899" s="11" t="s">
        <v>2420</v>
      </c>
      <c r="C2899" s="11" t="s">
        <v>2923</v>
      </c>
      <c r="D2899" s="7">
        <v>3</v>
      </c>
      <c r="E2899" s="12">
        <f t="shared" si="138"/>
        <v>2500</v>
      </c>
      <c r="F2899" s="13">
        <f t="shared" si="139"/>
        <v>7500</v>
      </c>
      <c r="G2899" s="14">
        <f>Data_input!$F2899*IF(Data_input!$E2899&lt;3000,70%,60%)</f>
        <v>5250</v>
      </c>
      <c r="H2899" s="14">
        <f>Data_input!$F2899*10%</f>
        <v>750</v>
      </c>
      <c r="I2899" s="14">
        <f>Data_input!$F2899*10%</f>
        <v>750</v>
      </c>
      <c r="J2899" s="14">
        <f>SUM(Table1[[#This Row],[COGS]:[OPERATIONAL COST]])</f>
        <v>6750</v>
      </c>
      <c r="K2899" s="14">
        <f>Data_input!$F2899-Data_input!$G2899-Data_input!$H2899-Data_input!$I2899</f>
        <v>750</v>
      </c>
      <c r="L2899" s="8" t="s">
        <v>2945</v>
      </c>
      <c r="M2899" s="16" t="str">
        <f>TEXT(Table1[[#This Row],[DATE]],"mmm")</f>
        <v>Oct</v>
      </c>
      <c r="N2899" s="7">
        <f t="shared" si="140"/>
        <v>2022</v>
      </c>
      <c r="O2899" s="7">
        <f>IF(COUNTIF(B$4:$B2899,B2899)=1,1,0)</f>
        <v>1</v>
      </c>
      <c r="P2899" s="8" t="s">
        <v>2919</v>
      </c>
      <c r="Q2899" s="9"/>
    </row>
    <row r="2900" spans="1:17" x14ac:dyDescent="0.25">
      <c r="A2900" s="17">
        <v>44864</v>
      </c>
      <c r="B2900" s="11" t="str">
        <f>B2899</f>
        <v>DH02424</v>
      </c>
      <c r="C2900" s="11" t="s">
        <v>2929</v>
      </c>
      <c r="D2900" s="7">
        <v>6</v>
      </c>
      <c r="E2900" s="12">
        <f t="shared" si="138"/>
        <v>3200</v>
      </c>
      <c r="F2900" s="13">
        <f t="shared" si="139"/>
        <v>19200</v>
      </c>
      <c r="G2900" s="14">
        <f>Data_input!$F2900*IF(Data_input!$E2900&lt;3000,70%,60%)</f>
        <v>11520</v>
      </c>
      <c r="H2900" s="14">
        <f>Data_input!$F2900*10%</f>
        <v>1920</v>
      </c>
      <c r="I2900" s="14">
        <f>Data_input!$F2900*10%</f>
        <v>1920</v>
      </c>
      <c r="J2900" s="14">
        <f>SUM(Table1[[#This Row],[COGS]:[OPERATIONAL COST]])</f>
        <v>15360</v>
      </c>
      <c r="K2900" s="14">
        <f>Data_input!$F2900-Data_input!$G2900-Data_input!$H2900-Data_input!$I2900</f>
        <v>3840</v>
      </c>
      <c r="L2900" s="15" t="s">
        <v>2945</v>
      </c>
      <c r="M2900" s="16" t="str">
        <f>TEXT(Table1[[#This Row],[DATE]],"mmm")</f>
        <v>Oct</v>
      </c>
      <c r="N2900" s="7">
        <f t="shared" si="140"/>
        <v>2022</v>
      </c>
      <c r="O2900" s="7">
        <f>IF(COUNTIF(B$4:$B2900,B2900)=1,1,0)</f>
        <v>0</v>
      </c>
      <c r="P2900" s="8" t="s">
        <v>2919</v>
      </c>
      <c r="Q2900" s="9"/>
    </row>
    <row r="2901" spans="1:17" x14ac:dyDescent="0.25">
      <c r="A2901" s="17">
        <v>44864</v>
      </c>
      <c r="B2901" s="11" t="str">
        <f>B2900</f>
        <v>DH02424</v>
      </c>
      <c r="C2901" s="11" t="s">
        <v>2929</v>
      </c>
      <c r="D2901" s="7">
        <v>15</v>
      </c>
      <c r="E2901" s="12">
        <f t="shared" si="138"/>
        <v>3200</v>
      </c>
      <c r="F2901" s="13">
        <f t="shared" si="139"/>
        <v>48000</v>
      </c>
      <c r="G2901" s="14">
        <f>Data_input!$F2901*IF(Data_input!$E2901&lt;3000,70%,60%)</f>
        <v>28800</v>
      </c>
      <c r="H2901" s="14">
        <f>Data_input!$F2901*10%</f>
        <v>4800</v>
      </c>
      <c r="I2901" s="14">
        <f>Data_input!$F2901*10%</f>
        <v>4800</v>
      </c>
      <c r="J2901" s="14">
        <f>SUM(Table1[[#This Row],[COGS]:[OPERATIONAL COST]])</f>
        <v>38400</v>
      </c>
      <c r="K2901" s="14">
        <f>Data_input!$F2901-Data_input!$G2901-Data_input!$H2901-Data_input!$I2901</f>
        <v>9600</v>
      </c>
      <c r="L2901" s="8" t="s">
        <v>2945</v>
      </c>
      <c r="M2901" s="16" t="str">
        <f>TEXT(Table1[[#This Row],[DATE]],"mmm")</f>
        <v>Oct</v>
      </c>
      <c r="N2901" s="7">
        <f t="shared" si="140"/>
        <v>2022</v>
      </c>
      <c r="O2901" s="7">
        <f>IF(COUNTIF(B$4:$B2901,B2901)=1,1,0)</f>
        <v>0</v>
      </c>
      <c r="P2901" s="8" t="s">
        <v>2919</v>
      </c>
      <c r="Q2901" s="9"/>
    </row>
    <row r="2902" spans="1:17" x14ac:dyDescent="0.25">
      <c r="A2902" s="17">
        <v>44865</v>
      </c>
      <c r="B2902" s="11" t="s">
        <v>2421</v>
      </c>
      <c r="C2902" s="11" t="s">
        <v>2924</v>
      </c>
      <c r="D2902" s="7">
        <v>1</v>
      </c>
      <c r="E2902" s="12">
        <f t="shared" si="138"/>
        <v>3500</v>
      </c>
      <c r="F2902" s="13">
        <f t="shared" si="139"/>
        <v>3500</v>
      </c>
      <c r="G2902" s="14">
        <f>Data_input!$F2902*IF(Data_input!$E2902&lt;3000,70%,60%)</f>
        <v>2100</v>
      </c>
      <c r="H2902" s="14">
        <f>Data_input!$F2902*10%</f>
        <v>350</v>
      </c>
      <c r="I2902" s="14">
        <f>Data_input!$F2902*10%</f>
        <v>350</v>
      </c>
      <c r="J2902" s="14">
        <f>SUM(Table1[[#This Row],[COGS]:[OPERATIONAL COST]])</f>
        <v>2800</v>
      </c>
      <c r="K2902" s="14">
        <f>Data_input!$F2902-Data_input!$G2902-Data_input!$H2902-Data_input!$I2902</f>
        <v>700</v>
      </c>
      <c r="L2902" s="15" t="s">
        <v>2948</v>
      </c>
      <c r="M2902" s="16" t="str">
        <f>TEXT(Table1[[#This Row],[DATE]],"mmm")</f>
        <v>Oct</v>
      </c>
      <c r="N2902" s="7">
        <f t="shared" si="140"/>
        <v>2022</v>
      </c>
      <c r="O2902" s="7">
        <f>IF(COUNTIF(B$4:$B2902,B2902)=1,1,0)</f>
        <v>1</v>
      </c>
      <c r="P2902" s="8" t="s">
        <v>2919</v>
      </c>
      <c r="Q2902" s="9"/>
    </row>
    <row r="2903" spans="1:17" x14ac:dyDescent="0.25">
      <c r="A2903" s="17">
        <v>44865</v>
      </c>
      <c r="B2903" s="11" t="s">
        <v>2422</v>
      </c>
      <c r="C2903" s="11" t="s">
        <v>2927</v>
      </c>
      <c r="D2903" s="7">
        <v>7</v>
      </c>
      <c r="E2903" s="12">
        <f t="shared" si="138"/>
        <v>500</v>
      </c>
      <c r="F2903" s="13">
        <f t="shared" si="139"/>
        <v>3500</v>
      </c>
      <c r="G2903" s="14">
        <f>Data_input!$F2903*IF(Data_input!$E2903&lt;3000,70%,60%)</f>
        <v>2450</v>
      </c>
      <c r="H2903" s="14">
        <f>Data_input!$F2903*10%</f>
        <v>350</v>
      </c>
      <c r="I2903" s="14">
        <f>Data_input!$F2903*10%</f>
        <v>350</v>
      </c>
      <c r="J2903" s="14">
        <f>SUM(Table1[[#This Row],[COGS]:[OPERATIONAL COST]])</f>
        <v>3150</v>
      </c>
      <c r="K2903" s="14">
        <f>Data_input!$F2903-Data_input!$G2903-Data_input!$H2903-Data_input!$I2903</f>
        <v>350</v>
      </c>
      <c r="L2903" s="8" t="s">
        <v>2944</v>
      </c>
      <c r="M2903" s="16" t="str">
        <f>TEXT(Table1[[#This Row],[DATE]],"mmm")</f>
        <v>Oct</v>
      </c>
      <c r="N2903" s="7">
        <f t="shared" si="140"/>
        <v>2022</v>
      </c>
      <c r="O2903" s="7">
        <f>IF(COUNTIF(B$4:$B2903,B2903)=1,1,0)</f>
        <v>1</v>
      </c>
      <c r="P2903" s="8" t="s">
        <v>2919</v>
      </c>
      <c r="Q2903" s="9"/>
    </row>
    <row r="2904" spans="1:17" x14ac:dyDescent="0.25">
      <c r="A2904" s="17">
        <v>44865</v>
      </c>
      <c r="B2904" s="11" t="s">
        <v>2423</v>
      </c>
      <c r="C2904" s="11" t="s">
        <v>2923</v>
      </c>
      <c r="D2904" s="7">
        <v>4</v>
      </c>
      <c r="E2904" s="12">
        <f t="shared" si="138"/>
        <v>2500</v>
      </c>
      <c r="F2904" s="13">
        <f t="shared" si="139"/>
        <v>10000</v>
      </c>
      <c r="G2904" s="14">
        <f>Data_input!$F2904*IF(Data_input!$E2904&lt;3000,70%,60%)</f>
        <v>7000</v>
      </c>
      <c r="H2904" s="14">
        <f>Data_input!$F2904*10%</f>
        <v>1000</v>
      </c>
      <c r="I2904" s="14">
        <f>Data_input!$F2904*10%</f>
        <v>1000</v>
      </c>
      <c r="J2904" s="14">
        <f>SUM(Table1[[#This Row],[COGS]:[OPERATIONAL COST]])</f>
        <v>9000</v>
      </c>
      <c r="K2904" s="14">
        <f>Data_input!$F2904-Data_input!$G2904-Data_input!$H2904-Data_input!$I2904</f>
        <v>1000</v>
      </c>
      <c r="L2904" s="15" t="s">
        <v>2946</v>
      </c>
      <c r="M2904" s="16" t="str">
        <f>TEXT(Table1[[#This Row],[DATE]],"mmm")</f>
        <v>Oct</v>
      </c>
      <c r="N2904" s="7">
        <f t="shared" si="140"/>
        <v>2022</v>
      </c>
      <c r="O2904" s="7">
        <f>IF(COUNTIF(B$4:$B2904,B2904)=1,1,0)</f>
        <v>1</v>
      </c>
      <c r="P2904" s="8" t="s">
        <v>2919</v>
      </c>
      <c r="Q2904" s="9"/>
    </row>
    <row r="2905" spans="1:17" x14ac:dyDescent="0.25">
      <c r="A2905" s="17">
        <v>44865</v>
      </c>
      <c r="B2905" s="11" t="s">
        <v>2424</v>
      </c>
      <c r="C2905" s="11" t="s">
        <v>2925</v>
      </c>
      <c r="D2905" s="7">
        <v>1</v>
      </c>
      <c r="E2905" s="12">
        <f t="shared" si="138"/>
        <v>1200</v>
      </c>
      <c r="F2905" s="13">
        <f t="shared" si="139"/>
        <v>1200</v>
      </c>
      <c r="G2905" s="14">
        <f>Data_input!$F2905*IF(Data_input!$E2905&lt;3000,70%,60%)</f>
        <v>840</v>
      </c>
      <c r="H2905" s="14">
        <f>Data_input!$F2905*10%</f>
        <v>120</v>
      </c>
      <c r="I2905" s="14">
        <f>Data_input!$F2905*10%</f>
        <v>120</v>
      </c>
      <c r="J2905" s="14">
        <f>SUM(Table1[[#This Row],[COGS]:[OPERATIONAL COST]])</f>
        <v>1080</v>
      </c>
      <c r="K2905" s="14">
        <f>Data_input!$F2905-Data_input!$G2905-Data_input!$H2905-Data_input!$I2905</f>
        <v>120</v>
      </c>
      <c r="L2905" s="8" t="s">
        <v>2947</v>
      </c>
      <c r="M2905" s="16" t="str">
        <f>TEXT(Table1[[#This Row],[DATE]],"mmm")</f>
        <v>Oct</v>
      </c>
      <c r="N2905" s="7">
        <f t="shared" si="140"/>
        <v>2022</v>
      </c>
      <c r="O2905" s="7">
        <f>IF(COUNTIF(B$4:$B2905,B2905)=1,1,0)</f>
        <v>1</v>
      </c>
      <c r="P2905" s="8" t="s">
        <v>2918</v>
      </c>
      <c r="Q2905" s="9"/>
    </row>
    <row r="2906" spans="1:17" x14ac:dyDescent="0.25">
      <c r="A2906" s="17">
        <v>44865</v>
      </c>
      <c r="B2906" s="11" t="s">
        <v>2425</v>
      </c>
      <c r="C2906" s="11" t="s">
        <v>2920</v>
      </c>
      <c r="D2906" s="7">
        <v>5</v>
      </c>
      <c r="E2906" s="12">
        <f t="shared" si="138"/>
        <v>1000</v>
      </c>
      <c r="F2906" s="13">
        <f t="shared" si="139"/>
        <v>5000</v>
      </c>
      <c r="G2906" s="14">
        <f>Data_input!$F2906*IF(Data_input!$E2906&lt;3000,70%,60%)</f>
        <v>3500</v>
      </c>
      <c r="H2906" s="14">
        <f>Data_input!$F2906*10%</f>
        <v>500</v>
      </c>
      <c r="I2906" s="14">
        <f>Data_input!$F2906*10%</f>
        <v>500</v>
      </c>
      <c r="J2906" s="14">
        <f>SUM(Table1[[#This Row],[COGS]:[OPERATIONAL COST]])</f>
        <v>4500</v>
      </c>
      <c r="K2906" s="14">
        <f>Data_input!$F2906-Data_input!$G2906-Data_input!$H2906-Data_input!$I2906</f>
        <v>500</v>
      </c>
      <c r="L2906" s="15" t="s">
        <v>2945</v>
      </c>
      <c r="M2906" s="16" t="str">
        <f>TEXT(Table1[[#This Row],[DATE]],"mmm")</f>
        <v>Oct</v>
      </c>
      <c r="N2906" s="7">
        <f t="shared" si="140"/>
        <v>2022</v>
      </c>
      <c r="O2906" s="7">
        <f>IF(COUNTIF(B$4:$B2906,B2906)=1,1,0)</f>
        <v>1</v>
      </c>
      <c r="P2906" s="8" t="s">
        <v>2918</v>
      </c>
      <c r="Q2906" s="9"/>
    </row>
    <row r="2907" spans="1:17" x14ac:dyDescent="0.25">
      <c r="A2907" s="17">
        <v>44865</v>
      </c>
      <c r="B2907" s="11" t="s">
        <v>2426</v>
      </c>
      <c r="C2907" s="11" t="s">
        <v>2930</v>
      </c>
      <c r="D2907" s="7">
        <v>1</v>
      </c>
      <c r="E2907" s="12">
        <f t="shared" si="138"/>
        <v>4000</v>
      </c>
      <c r="F2907" s="13">
        <f t="shared" si="139"/>
        <v>4000</v>
      </c>
      <c r="G2907" s="14">
        <f>Data_input!$F2907*IF(Data_input!$E2907&lt;3000,70%,60%)</f>
        <v>2400</v>
      </c>
      <c r="H2907" s="14">
        <f>Data_input!$F2907*10%</f>
        <v>400</v>
      </c>
      <c r="I2907" s="14">
        <f>Data_input!$F2907*10%</f>
        <v>400</v>
      </c>
      <c r="J2907" s="14">
        <f>SUM(Table1[[#This Row],[COGS]:[OPERATIONAL COST]])</f>
        <v>3200</v>
      </c>
      <c r="K2907" s="14">
        <f>Data_input!$F2907-Data_input!$G2907-Data_input!$H2907-Data_input!$I2907</f>
        <v>800</v>
      </c>
      <c r="L2907" s="8" t="s">
        <v>2943</v>
      </c>
      <c r="M2907" s="16" t="str">
        <f>TEXT(Table1[[#This Row],[DATE]],"mmm")</f>
        <v>Oct</v>
      </c>
      <c r="N2907" s="7">
        <f t="shared" si="140"/>
        <v>2022</v>
      </c>
      <c r="O2907" s="7">
        <f>IF(COUNTIF(B$4:$B2907,B2907)=1,1,0)</f>
        <v>1</v>
      </c>
      <c r="P2907" s="8" t="s">
        <v>2918</v>
      </c>
      <c r="Q2907" s="9"/>
    </row>
    <row r="2908" spans="1:17" x14ac:dyDescent="0.25">
      <c r="A2908" s="17">
        <v>44865</v>
      </c>
      <c r="B2908" s="11" t="s">
        <v>2427</v>
      </c>
      <c r="C2908" s="11" t="s">
        <v>2920</v>
      </c>
      <c r="D2908" s="7">
        <v>1</v>
      </c>
      <c r="E2908" s="12">
        <f t="shared" si="138"/>
        <v>1000</v>
      </c>
      <c r="F2908" s="13">
        <f t="shared" si="139"/>
        <v>1000</v>
      </c>
      <c r="G2908" s="14">
        <f>Data_input!$F2908*IF(Data_input!$E2908&lt;3000,70%,60%)</f>
        <v>700</v>
      </c>
      <c r="H2908" s="14">
        <f>Data_input!$F2908*10%</f>
        <v>100</v>
      </c>
      <c r="I2908" s="14">
        <f>Data_input!$F2908*10%</f>
        <v>100</v>
      </c>
      <c r="J2908" s="14">
        <f>SUM(Table1[[#This Row],[COGS]:[OPERATIONAL COST]])</f>
        <v>900</v>
      </c>
      <c r="K2908" s="14">
        <f>Data_input!$F2908-Data_input!$G2908-Data_input!$H2908-Data_input!$I2908</f>
        <v>100</v>
      </c>
      <c r="L2908" s="15" t="s">
        <v>2948</v>
      </c>
      <c r="M2908" s="16" t="str">
        <f>TEXT(Table1[[#This Row],[DATE]],"mmm")</f>
        <v>Oct</v>
      </c>
      <c r="N2908" s="7">
        <f t="shared" si="140"/>
        <v>2022</v>
      </c>
      <c r="O2908" s="7">
        <f>IF(COUNTIF(B$4:$B2908,B2908)=1,1,0)</f>
        <v>1</v>
      </c>
      <c r="P2908" s="8" t="s">
        <v>2919</v>
      </c>
      <c r="Q2908" s="9"/>
    </row>
    <row r="2909" spans="1:17" x14ac:dyDescent="0.25">
      <c r="A2909" s="17">
        <v>44865</v>
      </c>
      <c r="B2909" s="11" t="s">
        <v>2428</v>
      </c>
      <c r="C2909" s="11" t="s">
        <v>2923</v>
      </c>
      <c r="D2909" s="7">
        <v>1</v>
      </c>
      <c r="E2909" s="12">
        <f t="shared" si="138"/>
        <v>2500</v>
      </c>
      <c r="F2909" s="13">
        <f t="shared" si="139"/>
        <v>2500</v>
      </c>
      <c r="G2909" s="14">
        <f>Data_input!$F2909*IF(Data_input!$E2909&lt;3000,70%,60%)</f>
        <v>1750</v>
      </c>
      <c r="H2909" s="14">
        <f>Data_input!$F2909*10%</f>
        <v>250</v>
      </c>
      <c r="I2909" s="14">
        <f>Data_input!$F2909*10%</f>
        <v>250</v>
      </c>
      <c r="J2909" s="14">
        <f>SUM(Table1[[#This Row],[COGS]:[OPERATIONAL COST]])</f>
        <v>2250</v>
      </c>
      <c r="K2909" s="14">
        <f>Data_input!$F2909-Data_input!$G2909-Data_input!$H2909-Data_input!$I2909</f>
        <v>250</v>
      </c>
      <c r="L2909" s="8" t="s">
        <v>2944</v>
      </c>
      <c r="M2909" s="16" t="str">
        <f>TEXT(Table1[[#This Row],[DATE]],"mmm")</f>
        <v>Oct</v>
      </c>
      <c r="N2909" s="7">
        <f t="shared" si="140"/>
        <v>2022</v>
      </c>
      <c r="O2909" s="7">
        <f>IF(COUNTIF(B$4:$B2909,B2909)=1,1,0)</f>
        <v>1</v>
      </c>
      <c r="P2909" s="8" t="s">
        <v>2918</v>
      </c>
      <c r="Q2909" s="9"/>
    </row>
    <row r="2910" spans="1:17" x14ac:dyDescent="0.25">
      <c r="A2910" s="17">
        <v>44866</v>
      </c>
      <c r="B2910" s="11" t="s">
        <v>2429</v>
      </c>
      <c r="C2910" s="11" t="s">
        <v>2924</v>
      </c>
      <c r="D2910" s="7">
        <v>1</v>
      </c>
      <c r="E2910" s="12">
        <f t="shared" si="138"/>
        <v>3500</v>
      </c>
      <c r="F2910" s="13">
        <f t="shared" si="139"/>
        <v>3500</v>
      </c>
      <c r="G2910" s="14">
        <f>Data_input!$F2910*IF(Data_input!$E2910&lt;3000,70%,60%)</f>
        <v>2100</v>
      </c>
      <c r="H2910" s="14">
        <f>Data_input!$F2910*10%</f>
        <v>350</v>
      </c>
      <c r="I2910" s="14">
        <f>Data_input!$F2910*10%</f>
        <v>350</v>
      </c>
      <c r="J2910" s="14">
        <f>SUM(Table1[[#This Row],[COGS]:[OPERATIONAL COST]])</f>
        <v>2800</v>
      </c>
      <c r="K2910" s="14">
        <f>Data_input!$F2910-Data_input!$G2910-Data_input!$H2910-Data_input!$I2910</f>
        <v>700</v>
      </c>
      <c r="L2910" s="15" t="s">
        <v>2946</v>
      </c>
      <c r="M2910" s="16" t="str">
        <f>TEXT(Table1[[#This Row],[DATE]],"mmm")</f>
        <v>Nov</v>
      </c>
      <c r="N2910" s="7">
        <f t="shared" si="140"/>
        <v>2022</v>
      </c>
      <c r="O2910" s="7">
        <f>IF(COUNTIF(B$4:$B2910,B2910)=1,1,0)</f>
        <v>1</v>
      </c>
      <c r="P2910" s="8" t="s">
        <v>2919</v>
      </c>
      <c r="Q2910" s="9"/>
    </row>
    <row r="2911" spans="1:17" x14ac:dyDescent="0.25">
      <c r="A2911" s="17">
        <v>44866</v>
      </c>
      <c r="B2911" s="11" t="s">
        <v>2430</v>
      </c>
      <c r="C2911" s="11" t="s">
        <v>2925</v>
      </c>
      <c r="D2911" s="7">
        <v>5</v>
      </c>
      <c r="E2911" s="12">
        <f t="shared" si="138"/>
        <v>1200</v>
      </c>
      <c r="F2911" s="13">
        <f t="shared" si="139"/>
        <v>6000</v>
      </c>
      <c r="G2911" s="14">
        <f>Data_input!$F2911*IF(Data_input!$E2911&lt;3000,70%,60%)</f>
        <v>4200</v>
      </c>
      <c r="H2911" s="14">
        <f>Data_input!$F2911*10%</f>
        <v>600</v>
      </c>
      <c r="I2911" s="14">
        <f>Data_input!$F2911*10%</f>
        <v>600</v>
      </c>
      <c r="J2911" s="14">
        <f>SUM(Table1[[#This Row],[COGS]:[OPERATIONAL COST]])</f>
        <v>5400</v>
      </c>
      <c r="K2911" s="14">
        <f>Data_input!$F2911-Data_input!$G2911-Data_input!$H2911-Data_input!$I2911</f>
        <v>600</v>
      </c>
      <c r="L2911" s="8" t="s">
        <v>2947</v>
      </c>
      <c r="M2911" s="16" t="str">
        <f>TEXT(Table1[[#This Row],[DATE]],"mmm")</f>
        <v>Nov</v>
      </c>
      <c r="N2911" s="7">
        <f t="shared" si="140"/>
        <v>2022</v>
      </c>
      <c r="O2911" s="7">
        <f>IF(COUNTIF(B$4:$B2911,B2911)=1,1,0)</f>
        <v>1</v>
      </c>
      <c r="P2911" s="8" t="s">
        <v>2919</v>
      </c>
      <c r="Q2911" s="9"/>
    </row>
    <row r="2912" spans="1:17" x14ac:dyDescent="0.25">
      <c r="A2912" s="17">
        <v>44866</v>
      </c>
      <c r="B2912" s="11" t="s">
        <v>2431</v>
      </c>
      <c r="C2912" s="11" t="s">
        <v>2926</v>
      </c>
      <c r="D2912" s="7">
        <v>50</v>
      </c>
      <c r="E2912" s="12">
        <f t="shared" si="138"/>
        <v>450</v>
      </c>
      <c r="F2912" s="13">
        <f t="shared" si="139"/>
        <v>22500</v>
      </c>
      <c r="G2912" s="14">
        <f>Data_input!$F2912*IF(Data_input!$E2912&lt;3000,70%,60%)</f>
        <v>15749.999999999998</v>
      </c>
      <c r="H2912" s="14">
        <f>Data_input!$F2912*10%</f>
        <v>2250</v>
      </c>
      <c r="I2912" s="14">
        <f>Data_input!$F2912*10%</f>
        <v>2250</v>
      </c>
      <c r="J2912" s="14">
        <f>SUM(Table1[[#This Row],[COGS]:[OPERATIONAL COST]])</f>
        <v>20250</v>
      </c>
      <c r="K2912" s="14">
        <f>Data_input!$F2912-Data_input!$G2912-Data_input!$H2912-Data_input!$I2912</f>
        <v>2250.0000000000018</v>
      </c>
      <c r="L2912" s="15" t="s">
        <v>2946</v>
      </c>
      <c r="M2912" s="16" t="str">
        <f>TEXT(Table1[[#This Row],[DATE]],"mmm")</f>
        <v>Nov</v>
      </c>
      <c r="N2912" s="7">
        <f t="shared" si="140"/>
        <v>2022</v>
      </c>
      <c r="O2912" s="7">
        <f>IF(COUNTIF(B$4:$B2912,B2912)=1,1,0)</f>
        <v>1</v>
      </c>
      <c r="P2912" s="8" t="s">
        <v>2918</v>
      </c>
      <c r="Q2912" s="9"/>
    </row>
    <row r="2913" spans="1:17" x14ac:dyDescent="0.25">
      <c r="A2913" s="17">
        <v>44866</v>
      </c>
      <c r="B2913" s="11" t="s">
        <v>2432</v>
      </c>
      <c r="C2913" s="11" t="s">
        <v>2927</v>
      </c>
      <c r="D2913" s="7">
        <v>3</v>
      </c>
      <c r="E2913" s="12">
        <f t="shared" si="138"/>
        <v>500</v>
      </c>
      <c r="F2913" s="13">
        <f t="shared" si="139"/>
        <v>1500</v>
      </c>
      <c r="G2913" s="14">
        <f>Data_input!$F2913*IF(Data_input!$E2913&lt;3000,70%,60%)</f>
        <v>1050</v>
      </c>
      <c r="H2913" s="14">
        <f>Data_input!$F2913*10%</f>
        <v>150</v>
      </c>
      <c r="I2913" s="14">
        <f>Data_input!$F2913*10%</f>
        <v>150</v>
      </c>
      <c r="J2913" s="14">
        <f>SUM(Table1[[#This Row],[COGS]:[OPERATIONAL COST]])</f>
        <v>1350</v>
      </c>
      <c r="K2913" s="14">
        <f>Data_input!$F2913-Data_input!$G2913-Data_input!$H2913-Data_input!$I2913</f>
        <v>150</v>
      </c>
      <c r="L2913" s="8" t="s">
        <v>2947</v>
      </c>
      <c r="M2913" s="16" t="str">
        <f>TEXT(Table1[[#This Row],[DATE]],"mmm")</f>
        <v>Nov</v>
      </c>
      <c r="N2913" s="7">
        <f t="shared" si="140"/>
        <v>2022</v>
      </c>
      <c r="O2913" s="7">
        <f>IF(COUNTIF(B$4:$B2913,B2913)=1,1,0)</f>
        <v>1</v>
      </c>
      <c r="P2913" s="8" t="s">
        <v>2919</v>
      </c>
      <c r="Q2913" s="9"/>
    </row>
    <row r="2914" spans="1:17" x14ac:dyDescent="0.25">
      <c r="A2914" s="17">
        <v>44866</v>
      </c>
      <c r="B2914" s="11" t="s">
        <v>2433</v>
      </c>
      <c r="C2914" s="11" t="s">
        <v>2928</v>
      </c>
      <c r="D2914" s="7">
        <v>5</v>
      </c>
      <c r="E2914" s="12">
        <f t="shared" si="138"/>
        <v>1000</v>
      </c>
      <c r="F2914" s="13">
        <f t="shared" si="139"/>
        <v>5000</v>
      </c>
      <c r="G2914" s="14">
        <f>Data_input!$F2914*IF(Data_input!$E2914&lt;3000,70%,60%)</f>
        <v>3500</v>
      </c>
      <c r="H2914" s="14">
        <f>Data_input!$F2914*10%</f>
        <v>500</v>
      </c>
      <c r="I2914" s="14">
        <f>Data_input!$F2914*10%</f>
        <v>500</v>
      </c>
      <c r="J2914" s="14">
        <f>SUM(Table1[[#This Row],[COGS]:[OPERATIONAL COST]])</f>
        <v>4500</v>
      </c>
      <c r="K2914" s="14">
        <f>Data_input!$F2914-Data_input!$G2914-Data_input!$H2914-Data_input!$I2914</f>
        <v>500</v>
      </c>
      <c r="L2914" s="15" t="s">
        <v>2945</v>
      </c>
      <c r="M2914" s="16" t="str">
        <f>TEXT(Table1[[#This Row],[DATE]],"mmm")</f>
        <v>Nov</v>
      </c>
      <c r="N2914" s="7">
        <f t="shared" si="140"/>
        <v>2022</v>
      </c>
      <c r="O2914" s="7">
        <f>IF(COUNTIF(B$4:$B2914,B2914)=1,1,0)</f>
        <v>1</v>
      </c>
      <c r="P2914" s="8" t="s">
        <v>2919</v>
      </c>
      <c r="Q2914" s="9"/>
    </row>
    <row r="2915" spans="1:17" x14ac:dyDescent="0.25">
      <c r="A2915" s="17">
        <v>44866</v>
      </c>
      <c r="B2915" s="11" t="s">
        <v>2434</v>
      </c>
      <c r="C2915" s="11" t="s">
        <v>2929</v>
      </c>
      <c r="D2915" s="7">
        <v>1</v>
      </c>
      <c r="E2915" s="12">
        <f t="shared" si="138"/>
        <v>3200</v>
      </c>
      <c r="F2915" s="13">
        <f t="shared" si="139"/>
        <v>3200</v>
      </c>
      <c r="G2915" s="14">
        <f>Data_input!$F2915*IF(Data_input!$E2915&lt;3000,70%,60%)</f>
        <v>1920</v>
      </c>
      <c r="H2915" s="14">
        <f>Data_input!$F2915*10%</f>
        <v>320</v>
      </c>
      <c r="I2915" s="14">
        <f>Data_input!$F2915*10%</f>
        <v>320</v>
      </c>
      <c r="J2915" s="14">
        <f>SUM(Table1[[#This Row],[COGS]:[OPERATIONAL COST]])</f>
        <v>2560</v>
      </c>
      <c r="K2915" s="14">
        <f>Data_input!$F2915-Data_input!$G2915-Data_input!$H2915-Data_input!$I2915</f>
        <v>640</v>
      </c>
      <c r="L2915" s="8" t="s">
        <v>2943</v>
      </c>
      <c r="M2915" s="16" t="str">
        <f>TEXT(Table1[[#This Row],[DATE]],"mmm")</f>
        <v>Nov</v>
      </c>
      <c r="N2915" s="7">
        <f t="shared" si="140"/>
        <v>2022</v>
      </c>
      <c r="O2915" s="7">
        <f>IF(COUNTIF(B$4:$B2915,B2915)=1,1,0)</f>
        <v>1</v>
      </c>
      <c r="P2915" s="8" t="s">
        <v>2919</v>
      </c>
      <c r="Q2915" s="9"/>
    </row>
    <row r="2916" spans="1:17" x14ac:dyDescent="0.25">
      <c r="A2916" s="17">
        <v>44866</v>
      </c>
      <c r="B2916" s="11" t="s">
        <v>2435</v>
      </c>
      <c r="C2916" s="11" t="s">
        <v>2930</v>
      </c>
      <c r="D2916" s="7">
        <v>1</v>
      </c>
      <c r="E2916" s="12">
        <f t="shared" si="138"/>
        <v>4000</v>
      </c>
      <c r="F2916" s="13">
        <f t="shared" si="139"/>
        <v>4000</v>
      </c>
      <c r="G2916" s="14">
        <f>Data_input!$F2916*IF(Data_input!$E2916&lt;3000,70%,60%)</f>
        <v>2400</v>
      </c>
      <c r="H2916" s="14">
        <f>Data_input!$F2916*10%</f>
        <v>400</v>
      </c>
      <c r="I2916" s="14">
        <f>Data_input!$F2916*10%</f>
        <v>400</v>
      </c>
      <c r="J2916" s="14">
        <f>SUM(Table1[[#This Row],[COGS]:[OPERATIONAL COST]])</f>
        <v>3200</v>
      </c>
      <c r="K2916" s="14">
        <f>Data_input!$F2916-Data_input!$G2916-Data_input!$H2916-Data_input!$I2916</f>
        <v>800</v>
      </c>
      <c r="L2916" s="15" t="s">
        <v>2948</v>
      </c>
      <c r="M2916" s="16" t="str">
        <f>TEXT(Table1[[#This Row],[DATE]],"mmm")</f>
        <v>Nov</v>
      </c>
      <c r="N2916" s="7">
        <f t="shared" si="140"/>
        <v>2022</v>
      </c>
      <c r="O2916" s="7">
        <f>IF(COUNTIF(B$4:$B2916,B2916)=1,1,0)</f>
        <v>1</v>
      </c>
      <c r="P2916" s="8" t="s">
        <v>2918</v>
      </c>
      <c r="Q2916" s="9"/>
    </row>
    <row r="2917" spans="1:17" x14ac:dyDescent="0.25">
      <c r="A2917" s="17">
        <v>44866</v>
      </c>
      <c r="B2917" s="11" t="s">
        <v>2436</v>
      </c>
      <c r="C2917" s="11" t="s">
        <v>2930</v>
      </c>
      <c r="D2917" s="7">
        <v>1</v>
      </c>
      <c r="E2917" s="12">
        <f t="shared" si="138"/>
        <v>4000</v>
      </c>
      <c r="F2917" s="13">
        <f t="shared" si="139"/>
        <v>4000</v>
      </c>
      <c r="G2917" s="14">
        <f>Data_input!$F2917*IF(Data_input!$E2917&lt;3000,70%,60%)</f>
        <v>2400</v>
      </c>
      <c r="H2917" s="14">
        <f>Data_input!$F2917*10%</f>
        <v>400</v>
      </c>
      <c r="I2917" s="14">
        <f>Data_input!$F2917*10%</f>
        <v>400</v>
      </c>
      <c r="J2917" s="14">
        <f>SUM(Table1[[#This Row],[COGS]:[OPERATIONAL COST]])</f>
        <v>3200</v>
      </c>
      <c r="K2917" s="14">
        <f>Data_input!$F2917-Data_input!$G2917-Data_input!$H2917-Data_input!$I2917</f>
        <v>800</v>
      </c>
      <c r="L2917" s="8" t="s">
        <v>2944</v>
      </c>
      <c r="M2917" s="16" t="str">
        <f>TEXT(Table1[[#This Row],[DATE]],"mmm")</f>
        <v>Nov</v>
      </c>
      <c r="N2917" s="7">
        <f t="shared" si="140"/>
        <v>2022</v>
      </c>
      <c r="O2917" s="7">
        <f>IF(COUNTIF(B$4:$B2917,B2917)=1,1,0)</f>
        <v>1</v>
      </c>
      <c r="P2917" s="8" t="s">
        <v>2919</v>
      </c>
      <c r="Q2917" s="9"/>
    </row>
    <row r="2918" spans="1:17" x14ac:dyDescent="0.25">
      <c r="A2918" s="17">
        <v>44866</v>
      </c>
      <c r="B2918" s="11" t="str">
        <f>B2917</f>
        <v>DH02440</v>
      </c>
      <c r="C2918" s="11" t="s">
        <v>2930</v>
      </c>
      <c r="D2918" s="7">
        <v>1</v>
      </c>
      <c r="E2918" s="12">
        <f t="shared" si="138"/>
        <v>4000</v>
      </c>
      <c r="F2918" s="13">
        <f t="shared" si="139"/>
        <v>4000</v>
      </c>
      <c r="G2918" s="14">
        <f>Data_input!$F2918*IF(Data_input!$E2918&lt;3000,70%,60%)</f>
        <v>2400</v>
      </c>
      <c r="H2918" s="14">
        <f>Data_input!$F2918*10%</f>
        <v>400</v>
      </c>
      <c r="I2918" s="14">
        <f>Data_input!$F2918*10%</f>
        <v>400</v>
      </c>
      <c r="J2918" s="14">
        <f>SUM(Table1[[#This Row],[COGS]:[OPERATIONAL COST]])</f>
        <v>3200</v>
      </c>
      <c r="K2918" s="14">
        <f>Data_input!$F2918-Data_input!$G2918-Data_input!$H2918-Data_input!$I2918</f>
        <v>800</v>
      </c>
      <c r="L2918" s="15" t="s">
        <v>2944</v>
      </c>
      <c r="M2918" s="16" t="str">
        <f>TEXT(Table1[[#This Row],[DATE]],"mmm")</f>
        <v>Nov</v>
      </c>
      <c r="N2918" s="7">
        <f t="shared" si="140"/>
        <v>2022</v>
      </c>
      <c r="O2918" s="7">
        <f>IF(COUNTIF(B$4:$B2918,B2918)=1,1,0)</f>
        <v>0</v>
      </c>
      <c r="P2918" s="8" t="s">
        <v>2919</v>
      </c>
      <c r="Q2918" s="9"/>
    </row>
    <row r="2919" spans="1:17" x14ac:dyDescent="0.25">
      <c r="A2919" s="17">
        <v>44866</v>
      </c>
      <c r="B2919" s="11" t="str">
        <f>B2918</f>
        <v>DH02440</v>
      </c>
      <c r="C2919" s="11" t="s">
        <v>2924</v>
      </c>
      <c r="D2919" s="7">
        <v>1</v>
      </c>
      <c r="E2919" s="12">
        <f t="shared" si="138"/>
        <v>3500</v>
      </c>
      <c r="F2919" s="13">
        <f t="shared" si="139"/>
        <v>3500</v>
      </c>
      <c r="G2919" s="14">
        <f>Data_input!$F2919*IF(Data_input!$E2919&lt;3000,70%,60%)</f>
        <v>2100</v>
      </c>
      <c r="H2919" s="14">
        <f>Data_input!$F2919*10%</f>
        <v>350</v>
      </c>
      <c r="I2919" s="14">
        <f>Data_input!$F2919*10%</f>
        <v>350</v>
      </c>
      <c r="J2919" s="14">
        <f>SUM(Table1[[#This Row],[COGS]:[OPERATIONAL COST]])</f>
        <v>2800</v>
      </c>
      <c r="K2919" s="14">
        <f>Data_input!$F2919-Data_input!$G2919-Data_input!$H2919-Data_input!$I2919</f>
        <v>700</v>
      </c>
      <c r="L2919" s="8" t="s">
        <v>2944</v>
      </c>
      <c r="M2919" s="16" t="str">
        <f>TEXT(Table1[[#This Row],[DATE]],"mmm")</f>
        <v>Nov</v>
      </c>
      <c r="N2919" s="7">
        <f t="shared" si="140"/>
        <v>2022</v>
      </c>
      <c r="O2919" s="7">
        <f>IF(COUNTIF(B$4:$B2919,B2919)=1,1,0)</f>
        <v>0</v>
      </c>
      <c r="P2919" s="8" t="s">
        <v>2919</v>
      </c>
      <c r="Q2919" s="9"/>
    </row>
    <row r="2920" spans="1:17" x14ac:dyDescent="0.25">
      <c r="A2920" s="17">
        <v>44867</v>
      </c>
      <c r="B2920" s="11" t="s">
        <v>2437</v>
      </c>
      <c r="C2920" s="11" t="s">
        <v>2925</v>
      </c>
      <c r="D2920" s="7">
        <v>4</v>
      </c>
      <c r="E2920" s="12">
        <f t="shared" si="138"/>
        <v>1200</v>
      </c>
      <c r="F2920" s="13">
        <f t="shared" si="139"/>
        <v>4800</v>
      </c>
      <c r="G2920" s="14">
        <f>Data_input!$F2920*IF(Data_input!$E2920&lt;3000,70%,60%)</f>
        <v>3360</v>
      </c>
      <c r="H2920" s="14">
        <f>Data_input!$F2920*10%</f>
        <v>480</v>
      </c>
      <c r="I2920" s="14">
        <f>Data_input!$F2920*10%</f>
        <v>480</v>
      </c>
      <c r="J2920" s="14">
        <f>SUM(Table1[[#This Row],[COGS]:[OPERATIONAL COST]])</f>
        <v>4320</v>
      </c>
      <c r="K2920" s="14">
        <f>Data_input!$F2920-Data_input!$G2920-Data_input!$H2920-Data_input!$I2920</f>
        <v>480</v>
      </c>
      <c r="L2920" s="15" t="s">
        <v>2948</v>
      </c>
      <c r="M2920" s="16" t="str">
        <f>TEXT(Table1[[#This Row],[DATE]],"mmm")</f>
        <v>Nov</v>
      </c>
      <c r="N2920" s="7">
        <f t="shared" si="140"/>
        <v>2022</v>
      </c>
      <c r="O2920" s="7">
        <f>IF(COUNTIF(B$4:$B2920,B2920)=1,1,0)</f>
        <v>1</v>
      </c>
      <c r="P2920" s="8" t="s">
        <v>2919</v>
      </c>
      <c r="Q2920" s="9"/>
    </row>
    <row r="2921" spans="1:17" x14ac:dyDescent="0.25">
      <c r="A2921" s="17">
        <v>44867</v>
      </c>
      <c r="B2921" s="11" t="s">
        <v>2438</v>
      </c>
      <c r="C2921" s="11" t="s">
        <v>2926</v>
      </c>
      <c r="D2921" s="7">
        <v>2</v>
      </c>
      <c r="E2921" s="12">
        <f t="shared" si="138"/>
        <v>450</v>
      </c>
      <c r="F2921" s="13">
        <f t="shared" si="139"/>
        <v>900</v>
      </c>
      <c r="G2921" s="14">
        <f>Data_input!$F2921*IF(Data_input!$E2921&lt;3000,70%,60%)</f>
        <v>630</v>
      </c>
      <c r="H2921" s="14">
        <f>Data_input!$F2921*10%</f>
        <v>90</v>
      </c>
      <c r="I2921" s="14">
        <f>Data_input!$F2921*10%</f>
        <v>90</v>
      </c>
      <c r="J2921" s="14">
        <f>SUM(Table1[[#This Row],[COGS]:[OPERATIONAL COST]])</f>
        <v>810</v>
      </c>
      <c r="K2921" s="14">
        <f>Data_input!$F2921-Data_input!$G2921-Data_input!$H2921-Data_input!$I2921</f>
        <v>90</v>
      </c>
      <c r="L2921" s="8" t="s">
        <v>2944</v>
      </c>
      <c r="M2921" s="16" t="str">
        <f>TEXT(Table1[[#This Row],[DATE]],"mmm")</f>
        <v>Nov</v>
      </c>
      <c r="N2921" s="7">
        <f t="shared" si="140"/>
        <v>2022</v>
      </c>
      <c r="O2921" s="7">
        <f>IF(COUNTIF(B$4:$B2921,B2921)=1,1,0)</f>
        <v>1</v>
      </c>
      <c r="P2921" s="8" t="s">
        <v>2919</v>
      </c>
      <c r="Q2921" s="9"/>
    </row>
    <row r="2922" spans="1:17" x14ac:dyDescent="0.25">
      <c r="A2922" s="17">
        <v>44867</v>
      </c>
      <c r="B2922" s="11" t="s">
        <v>2439</v>
      </c>
      <c r="C2922" s="11" t="s">
        <v>2927</v>
      </c>
      <c r="D2922" s="7">
        <v>4</v>
      </c>
      <c r="E2922" s="12">
        <f t="shared" si="138"/>
        <v>500</v>
      </c>
      <c r="F2922" s="13">
        <f t="shared" si="139"/>
        <v>2000</v>
      </c>
      <c r="G2922" s="14">
        <f>Data_input!$F2922*IF(Data_input!$E2922&lt;3000,70%,60%)</f>
        <v>1400</v>
      </c>
      <c r="H2922" s="14">
        <f>Data_input!$F2922*10%</f>
        <v>200</v>
      </c>
      <c r="I2922" s="14">
        <f>Data_input!$F2922*10%</f>
        <v>200</v>
      </c>
      <c r="J2922" s="14">
        <f>SUM(Table1[[#This Row],[COGS]:[OPERATIONAL COST]])</f>
        <v>1800</v>
      </c>
      <c r="K2922" s="14">
        <f>Data_input!$F2922-Data_input!$G2922-Data_input!$H2922-Data_input!$I2922</f>
        <v>200</v>
      </c>
      <c r="L2922" s="15" t="s">
        <v>2946</v>
      </c>
      <c r="M2922" s="16" t="str">
        <f>TEXT(Table1[[#This Row],[DATE]],"mmm")</f>
        <v>Nov</v>
      </c>
      <c r="N2922" s="7">
        <f t="shared" si="140"/>
        <v>2022</v>
      </c>
      <c r="O2922" s="7">
        <f>IF(COUNTIF(B$4:$B2922,B2922)=1,1,0)</f>
        <v>1</v>
      </c>
      <c r="P2922" s="8" t="s">
        <v>2919</v>
      </c>
      <c r="Q2922" s="9"/>
    </row>
    <row r="2923" spans="1:17" x14ac:dyDescent="0.25">
      <c r="A2923" s="17">
        <v>44867</v>
      </c>
      <c r="B2923" s="11" t="s">
        <v>2440</v>
      </c>
      <c r="C2923" s="11" t="s">
        <v>2928</v>
      </c>
      <c r="D2923" s="7">
        <v>3</v>
      </c>
      <c r="E2923" s="12">
        <f t="shared" si="138"/>
        <v>1000</v>
      </c>
      <c r="F2923" s="13">
        <f t="shared" si="139"/>
        <v>3000</v>
      </c>
      <c r="G2923" s="14">
        <f>Data_input!$F2923*IF(Data_input!$E2923&lt;3000,70%,60%)</f>
        <v>2100</v>
      </c>
      <c r="H2923" s="14">
        <f>Data_input!$F2923*10%</f>
        <v>300</v>
      </c>
      <c r="I2923" s="14">
        <f>Data_input!$F2923*10%</f>
        <v>300</v>
      </c>
      <c r="J2923" s="14">
        <f>SUM(Table1[[#This Row],[COGS]:[OPERATIONAL COST]])</f>
        <v>2700</v>
      </c>
      <c r="K2923" s="14">
        <f>Data_input!$F2923-Data_input!$G2923-Data_input!$H2923-Data_input!$I2923</f>
        <v>300</v>
      </c>
      <c r="L2923" s="8" t="s">
        <v>2947</v>
      </c>
      <c r="M2923" s="16" t="str">
        <f>TEXT(Table1[[#This Row],[DATE]],"mmm")</f>
        <v>Nov</v>
      </c>
      <c r="N2923" s="7">
        <f t="shared" si="140"/>
        <v>2022</v>
      </c>
      <c r="O2923" s="7">
        <f>IF(COUNTIF(B$4:$B2923,B2923)=1,1,0)</f>
        <v>1</v>
      </c>
      <c r="P2923" s="8" t="s">
        <v>2919</v>
      </c>
      <c r="Q2923" s="9"/>
    </row>
    <row r="2924" spans="1:17" x14ac:dyDescent="0.25">
      <c r="A2924" s="17">
        <v>44867</v>
      </c>
      <c r="B2924" s="11" t="s">
        <v>2441</v>
      </c>
      <c r="C2924" s="11" t="s">
        <v>2928</v>
      </c>
      <c r="D2924" s="7">
        <v>1</v>
      </c>
      <c r="E2924" s="12">
        <f t="shared" si="138"/>
        <v>1000</v>
      </c>
      <c r="F2924" s="13">
        <f t="shared" si="139"/>
        <v>1000</v>
      </c>
      <c r="G2924" s="14">
        <f>Data_input!$F2924*IF(Data_input!$E2924&lt;3000,70%,60%)</f>
        <v>700</v>
      </c>
      <c r="H2924" s="14">
        <f>Data_input!$F2924*10%</f>
        <v>100</v>
      </c>
      <c r="I2924" s="14">
        <f>Data_input!$F2924*10%</f>
        <v>100</v>
      </c>
      <c r="J2924" s="14">
        <f>SUM(Table1[[#This Row],[COGS]:[OPERATIONAL COST]])</f>
        <v>900</v>
      </c>
      <c r="K2924" s="14">
        <f>Data_input!$F2924-Data_input!$G2924-Data_input!$H2924-Data_input!$I2924</f>
        <v>100</v>
      </c>
      <c r="L2924" s="15" t="s">
        <v>2945</v>
      </c>
      <c r="M2924" s="16" t="str">
        <f>TEXT(Table1[[#This Row],[DATE]],"mmm")</f>
        <v>Nov</v>
      </c>
      <c r="N2924" s="7">
        <f t="shared" si="140"/>
        <v>2022</v>
      </c>
      <c r="O2924" s="7">
        <f>IF(COUNTIF(B$4:$B2924,B2924)=1,1,0)</f>
        <v>1</v>
      </c>
      <c r="P2924" s="8" t="s">
        <v>2919</v>
      </c>
      <c r="Q2924" s="9"/>
    </row>
    <row r="2925" spans="1:17" x14ac:dyDescent="0.25">
      <c r="A2925" s="17">
        <v>44867</v>
      </c>
      <c r="B2925" s="11" t="s">
        <v>2442</v>
      </c>
      <c r="C2925" s="11" t="s">
        <v>2930</v>
      </c>
      <c r="D2925" s="7">
        <v>1</v>
      </c>
      <c r="E2925" s="12">
        <f t="shared" si="138"/>
        <v>4000</v>
      </c>
      <c r="F2925" s="13">
        <f t="shared" si="139"/>
        <v>4000</v>
      </c>
      <c r="G2925" s="14">
        <f>Data_input!$F2925*IF(Data_input!$E2925&lt;3000,70%,60%)</f>
        <v>2400</v>
      </c>
      <c r="H2925" s="14">
        <f>Data_input!$F2925*10%</f>
        <v>400</v>
      </c>
      <c r="I2925" s="14">
        <f>Data_input!$F2925*10%</f>
        <v>400</v>
      </c>
      <c r="J2925" s="14">
        <f>SUM(Table1[[#This Row],[COGS]:[OPERATIONAL COST]])</f>
        <v>3200</v>
      </c>
      <c r="K2925" s="14">
        <f>Data_input!$F2925-Data_input!$G2925-Data_input!$H2925-Data_input!$I2925</f>
        <v>800</v>
      </c>
      <c r="L2925" s="8" t="s">
        <v>2943</v>
      </c>
      <c r="M2925" s="16" t="str">
        <f>TEXT(Table1[[#This Row],[DATE]],"mmm")</f>
        <v>Nov</v>
      </c>
      <c r="N2925" s="7">
        <f t="shared" si="140"/>
        <v>2022</v>
      </c>
      <c r="O2925" s="7">
        <f>IF(COUNTIF(B$4:$B2925,B2925)=1,1,0)</f>
        <v>1</v>
      </c>
      <c r="P2925" s="8" t="s">
        <v>2919</v>
      </c>
      <c r="Q2925" s="9"/>
    </row>
    <row r="2926" spans="1:17" x14ac:dyDescent="0.25">
      <c r="A2926" s="17">
        <v>44867</v>
      </c>
      <c r="B2926" s="11" t="s">
        <v>2443</v>
      </c>
      <c r="C2926" s="11" t="s">
        <v>2920</v>
      </c>
      <c r="D2926" s="7">
        <v>4</v>
      </c>
      <c r="E2926" s="12">
        <f t="shared" si="138"/>
        <v>1000</v>
      </c>
      <c r="F2926" s="13">
        <f t="shared" si="139"/>
        <v>4000</v>
      </c>
      <c r="G2926" s="14">
        <f>Data_input!$F2926*IF(Data_input!$E2926&lt;3000,70%,60%)</f>
        <v>2800</v>
      </c>
      <c r="H2926" s="14">
        <f>Data_input!$F2926*10%</f>
        <v>400</v>
      </c>
      <c r="I2926" s="14">
        <f>Data_input!$F2926*10%</f>
        <v>400</v>
      </c>
      <c r="J2926" s="14">
        <f>SUM(Table1[[#This Row],[COGS]:[OPERATIONAL COST]])</f>
        <v>3600</v>
      </c>
      <c r="K2926" s="14">
        <f>Data_input!$F2926-Data_input!$G2926-Data_input!$H2926-Data_input!$I2926</f>
        <v>400</v>
      </c>
      <c r="L2926" s="15" t="s">
        <v>2948</v>
      </c>
      <c r="M2926" s="16" t="str">
        <f>TEXT(Table1[[#This Row],[DATE]],"mmm")</f>
        <v>Nov</v>
      </c>
      <c r="N2926" s="7">
        <f t="shared" si="140"/>
        <v>2022</v>
      </c>
      <c r="O2926" s="7">
        <f>IF(COUNTIF(B$4:$B2926,B2926)=1,1,0)</f>
        <v>1</v>
      </c>
      <c r="P2926" s="8" t="s">
        <v>2918</v>
      </c>
      <c r="Q2926" s="9"/>
    </row>
    <row r="2927" spans="1:17" x14ac:dyDescent="0.25">
      <c r="A2927" s="17">
        <v>44867</v>
      </c>
      <c r="B2927" s="11" t="s">
        <v>2444</v>
      </c>
      <c r="C2927" s="11" t="s">
        <v>2923</v>
      </c>
      <c r="D2927" s="7">
        <v>5</v>
      </c>
      <c r="E2927" s="12">
        <f t="shared" si="138"/>
        <v>2500</v>
      </c>
      <c r="F2927" s="13">
        <f t="shared" si="139"/>
        <v>12500</v>
      </c>
      <c r="G2927" s="14">
        <f>Data_input!$F2927*IF(Data_input!$E2927&lt;3000,70%,60%)</f>
        <v>8750</v>
      </c>
      <c r="H2927" s="14">
        <f>Data_input!$F2927*10%</f>
        <v>1250</v>
      </c>
      <c r="I2927" s="14">
        <f>Data_input!$F2927*10%</f>
        <v>1250</v>
      </c>
      <c r="J2927" s="14">
        <f>SUM(Table1[[#This Row],[COGS]:[OPERATIONAL COST]])</f>
        <v>11250</v>
      </c>
      <c r="K2927" s="14">
        <f>Data_input!$F2927-Data_input!$G2927-Data_input!$H2927-Data_input!$I2927</f>
        <v>1250</v>
      </c>
      <c r="L2927" s="8" t="s">
        <v>2944</v>
      </c>
      <c r="M2927" s="16" t="str">
        <f>TEXT(Table1[[#This Row],[DATE]],"mmm")</f>
        <v>Nov</v>
      </c>
      <c r="N2927" s="7">
        <f t="shared" si="140"/>
        <v>2022</v>
      </c>
      <c r="O2927" s="7">
        <f>IF(COUNTIF(B$4:$B2927,B2927)=1,1,0)</f>
        <v>1</v>
      </c>
      <c r="P2927" s="8" t="s">
        <v>2919</v>
      </c>
      <c r="Q2927" s="9"/>
    </row>
    <row r="2928" spans="1:17" x14ac:dyDescent="0.25">
      <c r="A2928" s="17">
        <v>44868</v>
      </c>
      <c r="B2928" s="11" t="s">
        <v>2445</v>
      </c>
      <c r="C2928" s="11" t="s">
        <v>2920</v>
      </c>
      <c r="D2928" s="7">
        <v>8</v>
      </c>
      <c r="E2928" s="12">
        <f t="shared" si="138"/>
        <v>1000</v>
      </c>
      <c r="F2928" s="13">
        <f t="shared" si="139"/>
        <v>8000</v>
      </c>
      <c r="G2928" s="14">
        <f>Data_input!$F2928*IF(Data_input!$E2928&lt;3000,70%,60%)</f>
        <v>5600</v>
      </c>
      <c r="H2928" s="14">
        <f>Data_input!$F2928*10%</f>
        <v>800</v>
      </c>
      <c r="I2928" s="14">
        <f>Data_input!$F2928*10%</f>
        <v>800</v>
      </c>
      <c r="J2928" s="14">
        <f>SUM(Table1[[#This Row],[COGS]:[OPERATIONAL COST]])</f>
        <v>7200</v>
      </c>
      <c r="K2928" s="14">
        <f>Data_input!$F2928-Data_input!$G2928-Data_input!$H2928-Data_input!$I2928</f>
        <v>800</v>
      </c>
      <c r="L2928" s="15" t="s">
        <v>2946</v>
      </c>
      <c r="M2928" s="16" t="str">
        <f>TEXT(Table1[[#This Row],[DATE]],"mmm")</f>
        <v>Nov</v>
      </c>
      <c r="N2928" s="7">
        <f t="shared" si="140"/>
        <v>2022</v>
      </c>
      <c r="O2928" s="7">
        <f>IF(COUNTIF(B$4:$B2928,B2928)=1,1,0)</f>
        <v>1</v>
      </c>
      <c r="P2928" s="8" t="s">
        <v>2918</v>
      </c>
      <c r="Q2928" s="9"/>
    </row>
    <row r="2929" spans="1:17" x14ac:dyDescent="0.25">
      <c r="A2929" s="17">
        <v>44868</v>
      </c>
      <c r="B2929" s="11" t="s">
        <v>2446</v>
      </c>
      <c r="C2929" s="11" t="s">
        <v>2923</v>
      </c>
      <c r="D2929" s="7">
        <v>2</v>
      </c>
      <c r="E2929" s="12">
        <f t="shared" si="138"/>
        <v>2500</v>
      </c>
      <c r="F2929" s="13">
        <f t="shared" si="139"/>
        <v>5000</v>
      </c>
      <c r="G2929" s="14">
        <f>Data_input!$F2929*IF(Data_input!$E2929&lt;3000,70%,60%)</f>
        <v>3500</v>
      </c>
      <c r="H2929" s="14">
        <f>Data_input!$F2929*10%</f>
        <v>500</v>
      </c>
      <c r="I2929" s="14">
        <f>Data_input!$F2929*10%</f>
        <v>500</v>
      </c>
      <c r="J2929" s="14">
        <f>SUM(Table1[[#This Row],[COGS]:[OPERATIONAL COST]])</f>
        <v>4500</v>
      </c>
      <c r="K2929" s="14">
        <f>Data_input!$F2929-Data_input!$G2929-Data_input!$H2929-Data_input!$I2929</f>
        <v>500</v>
      </c>
      <c r="L2929" s="8" t="s">
        <v>2947</v>
      </c>
      <c r="M2929" s="16" t="str">
        <f>TEXT(Table1[[#This Row],[DATE]],"mmm")</f>
        <v>Nov</v>
      </c>
      <c r="N2929" s="7">
        <f t="shared" si="140"/>
        <v>2022</v>
      </c>
      <c r="O2929" s="7">
        <f>IF(COUNTIF(B$4:$B2929,B2929)=1,1,0)</f>
        <v>1</v>
      </c>
      <c r="P2929" s="8" t="s">
        <v>2919</v>
      </c>
      <c r="Q2929" s="9"/>
    </row>
    <row r="2930" spans="1:17" x14ac:dyDescent="0.25">
      <c r="A2930" s="17">
        <v>44868</v>
      </c>
      <c r="B2930" s="11" t="s">
        <v>2447</v>
      </c>
      <c r="C2930" s="11" t="s">
        <v>2930</v>
      </c>
      <c r="D2930" s="7">
        <v>1</v>
      </c>
      <c r="E2930" s="12">
        <f t="shared" si="138"/>
        <v>4000</v>
      </c>
      <c r="F2930" s="13">
        <f t="shared" si="139"/>
        <v>4000</v>
      </c>
      <c r="G2930" s="14">
        <f>Data_input!$F2930*IF(Data_input!$E2930&lt;3000,70%,60%)</f>
        <v>2400</v>
      </c>
      <c r="H2930" s="14">
        <f>Data_input!$F2930*10%</f>
        <v>400</v>
      </c>
      <c r="I2930" s="14">
        <f>Data_input!$F2930*10%</f>
        <v>400</v>
      </c>
      <c r="J2930" s="14">
        <f>SUM(Table1[[#This Row],[COGS]:[OPERATIONAL COST]])</f>
        <v>3200</v>
      </c>
      <c r="K2930" s="14">
        <f>Data_input!$F2930-Data_input!$G2930-Data_input!$H2930-Data_input!$I2930</f>
        <v>800</v>
      </c>
      <c r="L2930" s="15" t="s">
        <v>2948</v>
      </c>
      <c r="M2930" s="16" t="str">
        <f>TEXT(Table1[[#This Row],[DATE]],"mmm")</f>
        <v>Nov</v>
      </c>
      <c r="N2930" s="7">
        <f t="shared" si="140"/>
        <v>2022</v>
      </c>
      <c r="O2930" s="7">
        <f>IF(COUNTIF(B$4:$B2930,B2930)=1,1,0)</f>
        <v>1</v>
      </c>
      <c r="P2930" s="8" t="s">
        <v>2919</v>
      </c>
      <c r="Q2930" s="9"/>
    </row>
    <row r="2931" spans="1:17" x14ac:dyDescent="0.25">
      <c r="A2931" s="17">
        <v>44868</v>
      </c>
      <c r="B2931" s="11" t="s">
        <v>2448</v>
      </c>
      <c r="C2931" s="11" t="s">
        <v>2924</v>
      </c>
      <c r="D2931" s="7">
        <v>1</v>
      </c>
      <c r="E2931" s="12">
        <f t="shared" si="138"/>
        <v>3500</v>
      </c>
      <c r="F2931" s="13">
        <f t="shared" si="139"/>
        <v>3500</v>
      </c>
      <c r="G2931" s="14">
        <f>Data_input!$F2931*IF(Data_input!$E2931&lt;3000,70%,60%)</f>
        <v>2100</v>
      </c>
      <c r="H2931" s="14">
        <f>Data_input!$F2931*10%</f>
        <v>350</v>
      </c>
      <c r="I2931" s="14">
        <f>Data_input!$F2931*10%</f>
        <v>350</v>
      </c>
      <c r="J2931" s="14">
        <f>SUM(Table1[[#This Row],[COGS]:[OPERATIONAL COST]])</f>
        <v>2800</v>
      </c>
      <c r="K2931" s="14">
        <f>Data_input!$F2931-Data_input!$G2931-Data_input!$H2931-Data_input!$I2931</f>
        <v>700</v>
      </c>
      <c r="L2931" s="8" t="s">
        <v>2944</v>
      </c>
      <c r="M2931" s="16" t="str">
        <f>TEXT(Table1[[#This Row],[DATE]],"mmm")</f>
        <v>Nov</v>
      </c>
      <c r="N2931" s="7">
        <f t="shared" si="140"/>
        <v>2022</v>
      </c>
      <c r="O2931" s="7">
        <f>IF(COUNTIF(B$4:$B2931,B2931)=1,1,0)</f>
        <v>1</v>
      </c>
      <c r="P2931" s="8" t="s">
        <v>2918</v>
      </c>
      <c r="Q2931" s="9"/>
    </row>
    <row r="2932" spans="1:17" x14ac:dyDescent="0.25">
      <c r="A2932" s="17">
        <v>44868</v>
      </c>
      <c r="B2932" s="11" t="s">
        <v>2449</v>
      </c>
      <c r="C2932" s="11" t="s">
        <v>2925</v>
      </c>
      <c r="D2932" s="7">
        <v>8</v>
      </c>
      <c r="E2932" s="12">
        <f t="shared" si="138"/>
        <v>1200</v>
      </c>
      <c r="F2932" s="13">
        <f t="shared" si="139"/>
        <v>9600</v>
      </c>
      <c r="G2932" s="14">
        <f>Data_input!$F2932*IF(Data_input!$E2932&lt;3000,70%,60%)</f>
        <v>6720</v>
      </c>
      <c r="H2932" s="14">
        <f>Data_input!$F2932*10%</f>
        <v>960</v>
      </c>
      <c r="I2932" s="14">
        <f>Data_input!$F2932*10%</f>
        <v>960</v>
      </c>
      <c r="J2932" s="14">
        <f>SUM(Table1[[#This Row],[COGS]:[OPERATIONAL COST]])</f>
        <v>8640</v>
      </c>
      <c r="K2932" s="14">
        <f>Data_input!$F2932-Data_input!$G2932-Data_input!$H2932-Data_input!$I2932</f>
        <v>960</v>
      </c>
      <c r="L2932" s="15" t="s">
        <v>2946</v>
      </c>
      <c r="M2932" s="16" t="str">
        <f>TEXT(Table1[[#This Row],[DATE]],"mmm")</f>
        <v>Nov</v>
      </c>
      <c r="N2932" s="7">
        <f t="shared" si="140"/>
        <v>2022</v>
      </c>
      <c r="O2932" s="7">
        <f>IF(COUNTIF(B$4:$B2932,B2932)=1,1,0)</f>
        <v>1</v>
      </c>
      <c r="P2932" s="8" t="s">
        <v>2919</v>
      </c>
      <c r="Q2932" s="9"/>
    </row>
    <row r="2933" spans="1:17" x14ac:dyDescent="0.25">
      <c r="A2933" s="17">
        <v>44868</v>
      </c>
      <c r="B2933" s="11" t="s">
        <v>2450</v>
      </c>
      <c r="C2933" s="11" t="s">
        <v>2926</v>
      </c>
      <c r="D2933" s="7">
        <v>1</v>
      </c>
      <c r="E2933" s="12">
        <f t="shared" si="138"/>
        <v>450</v>
      </c>
      <c r="F2933" s="13">
        <f t="shared" si="139"/>
        <v>450</v>
      </c>
      <c r="G2933" s="14">
        <f>Data_input!$F2933*IF(Data_input!$E2933&lt;3000,70%,60%)</f>
        <v>315</v>
      </c>
      <c r="H2933" s="14">
        <f>Data_input!$F2933*10%</f>
        <v>45</v>
      </c>
      <c r="I2933" s="14">
        <f>Data_input!$F2933*10%</f>
        <v>45</v>
      </c>
      <c r="J2933" s="14">
        <f>SUM(Table1[[#This Row],[COGS]:[OPERATIONAL COST]])</f>
        <v>405</v>
      </c>
      <c r="K2933" s="14">
        <f>Data_input!$F2933-Data_input!$G2933-Data_input!$H2933-Data_input!$I2933</f>
        <v>45</v>
      </c>
      <c r="L2933" s="8" t="s">
        <v>2947</v>
      </c>
      <c r="M2933" s="16" t="str">
        <f>TEXT(Table1[[#This Row],[DATE]],"mmm")</f>
        <v>Nov</v>
      </c>
      <c r="N2933" s="7">
        <f t="shared" si="140"/>
        <v>2022</v>
      </c>
      <c r="O2933" s="7">
        <f>IF(COUNTIF(B$4:$B2933,B2933)=1,1,0)</f>
        <v>1</v>
      </c>
      <c r="P2933" s="8" t="s">
        <v>2919</v>
      </c>
      <c r="Q2933" s="9"/>
    </row>
    <row r="2934" spans="1:17" x14ac:dyDescent="0.25">
      <c r="A2934" s="17">
        <v>44868</v>
      </c>
      <c r="B2934" s="11" t="s">
        <v>2451</v>
      </c>
      <c r="C2934" s="11" t="s">
        <v>2920</v>
      </c>
      <c r="D2934" s="7">
        <v>2</v>
      </c>
      <c r="E2934" s="12">
        <f t="shared" si="138"/>
        <v>1000</v>
      </c>
      <c r="F2934" s="13">
        <f t="shared" si="139"/>
        <v>2000</v>
      </c>
      <c r="G2934" s="14">
        <f>Data_input!$F2934*IF(Data_input!$E2934&lt;3000,70%,60%)</f>
        <v>1400</v>
      </c>
      <c r="H2934" s="14">
        <f>Data_input!$F2934*10%</f>
        <v>200</v>
      </c>
      <c r="I2934" s="14">
        <f>Data_input!$F2934*10%</f>
        <v>200</v>
      </c>
      <c r="J2934" s="14">
        <f>SUM(Table1[[#This Row],[COGS]:[OPERATIONAL COST]])</f>
        <v>1800</v>
      </c>
      <c r="K2934" s="14">
        <f>Data_input!$F2934-Data_input!$G2934-Data_input!$H2934-Data_input!$I2934</f>
        <v>200</v>
      </c>
      <c r="L2934" s="15" t="s">
        <v>2945</v>
      </c>
      <c r="M2934" s="16" t="str">
        <f>TEXT(Table1[[#This Row],[DATE]],"mmm")</f>
        <v>Nov</v>
      </c>
      <c r="N2934" s="7">
        <f t="shared" si="140"/>
        <v>2022</v>
      </c>
      <c r="O2934" s="7">
        <f>IF(COUNTIF(B$4:$B2934,B2934)=1,1,0)</f>
        <v>1</v>
      </c>
      <c r="P2934" s="8" t="s">
        <v>2919</v>
      </c>
      <c r="Q2934" s="9"/>
    </row>
    <row r="2935" spans="1:17" x14ac:dyDescent="0.25">
      <c r="A2935" s="17">
        <v>44868</v>
      </c>
      <c r="B2935" s="11" t="s">
        <v>2452</v>
      </c>
      <c r="C2935" s="11" t="s">
        <v>2930</v>
      </c>
      <c r="D2935" s="7">
        <v>1</v>
      </c>
      <c r="E2935" s="12">
        <f t="shared" si="138"/>
        <v>4000</v>
      </c>
      <c r="F2935" s="13">
        <f t="shared" si="139"/>
        <v>4000</v>
      </c>
      <c r="G2935" s="14">
        <f>Data_input!$F2935*IF(Data_input!$E2935&lt;3000,70%,60%)</f>
        <v>2400</v>
      </c>
      <c r="H2935" s="14">
        <f>Data_input!$F2935*10%</f>
        <v>400</v>
      </c>
      <c r="I2935" s="14">
        <f>Data_input!$F2935*10%</f>
        <v>400</v>
      </c>
      <c r="J2935" s="14">
        <f>SUM(Table1[[#This Row],[COGS]:[OPERATIONAL COST]])</f>
        <v>3200</v>
      </c>
      <c r="K2935" s="14">
        <f>Data_input!$F2935-Data_input!$G2935-Data_input!$H2935-Data_input!$I2935</f>
        <v>800</v>
      </c>
      <c r="L2935" s="8" t="s">
        <v>2943</v>
      </c>
      <c r="M2935" s="16" t="str">
        <f>TEXT(Table1[[#This Row],[DATE]],"mmm")</f>
        <v>Nov</v>
      </c>
      <c r="N2935" s="7">
        <f t="shared" si="140"/>
        <v>2022</v>
      </c>
      <c r="O2935" s="7">
        <f>IF(COUNTIF(B$4:$B2935,B2935)=1,1,0)</f>
        <v>1</v>
      </c>
      <c r="P2935" s="8" t="s">
        <v>2919</v>
      </c>
      <c r="Q2935" s="9"/>
    </row>
    <row r="2936" spans="1:17" x14ac:dyDescent="0.25">
      <c r="A2936" s="17">
        <v>44868</v>
      </c>
      <c r="B2936" s="11" t="str">
        <f t="shared" ref="B2936:B2942" si="141">B2935</f>
        <v>DH02456</v>
      </c>
      <c r="C2936" s="11" t="s">
        <v>2923</v>
      </c>
      <c r="D2936" s="7">
        <v>6</v>
      </c>
      <c r="E2936" s="12">
        <f t="shared" si="138"/>
        <v>2500</v>
      </c>
      <c r="F2936" s="13">
        <f t="shared" si="139"/>
        <v>15000</v>
      </c>
      <c r="G2936" s="14">
        <f>Data_input!$F2936*IF(Data_input!$E2936&lt;3000,70%,60%)</f>
        <v>10500</v>
      </c>
      <c r="H2936" s="14">
        <f>Data_input!$F2936*10%</f>
        <v>1500</v>
      </c>
      <c r="I2936" s="14">
        <f>Data_input!$F2936*10%</f>
        <v>1500</v>
      </c>
      <c r="J2936" s="14">
        <f>SUM(Table1[[#This Row],[COGS]:[OPERATIONAL COST]])</f>
        <v>13500</v>
      </c>
      <c r="K2936" s="14">
        <f>Data_input!$F2936-Data_input!$G2936-Data_input!$H2936-Data_input!$I2936</f>
        <v>1500</v>
      </c>
      <c r="L2936" s="15" t="s">
        <v>2943</v>
      </c>
      <c r="M2936" s="16" t="str">
        <f>TEXT(Table1[[#This Row],[DATE]],"mmm")</f>
        <v>Nov</v>
      </c>
      <c r="N2936" s="7">
        <f t="shared" si="140"/>
        <v>2022</v>
      </c>
      <c r="O2936" s="7">
        <f>IF(COUNTIF(B$4:$B2936,B2936)=1,1,0)</f>
        <v>0</v>
      </c>
      <c r="P2936" s="8" t="s">
        <v>2919</v>
      </c>
      <c r="Q2936" s="9"/>
    </row>
    <row r="2937" spans="1:17" x14ac:dyDescent="0.25">
      <c r="A2937" s="17">
        <v>44868</v>
      </c>
      <c r="B2937" s="11" t="str">
        <f t="shared" si="141"/>
        <v>DH02456</v>
      </c>
      <c r="C2937" s="11" t="s">
        <v>2924</v>
      </c>
      <c r="D2937" s="7">
        <v>1</v>
      </c>
      <c r="E2937" s="12">
        <f t="shared" si="138"/>
        <v>3500</v>
      </c>
      <c r="F2937" s="13">
        <f t="shared" si="139"/>
        <v>3500</v>
      </c>
      <c r="G2937" s="14">
        <f>Data_input!$F2937*IF(Data_input!$E2937&lt;3000,70%,60%)</f>
        <v>2100</v>
      </c>
      <c r="H2937" s="14">
        <f>Data_input!$F2937*10%</f>
        <v>350</v>
      </c>
      <c r="I2937" s="14">
        <f>Data_input!$F2937*10%</f>
        <v>350</v>
      </c>
      <c r="J2937" s="14">
        <f>SUM(Table1[[#This Row],[COGS]:[OPERATIONAL COST]])</f>
        <v>2800</v>
      </c>
      <c r="K2937" s="14">
        <f>Data_input!$F2937-Data_input!$G2937-Data_input!$H2937-Data_input!$I2937</f>
        <v>700</v>
      </c>
      <c r="L2937" s="8" t="s">
        <v>2943</v>
      </c>
      <c r="M2937" s="16" t="str">
        <f>TEXT(Table1[[#This Row],[DATE]],"mmm")</f>
        <v>Nov</v>
      </c>
      <c r="N2937" s="7">
        <f t="shared" si="140"/>
        <v>2022</v>
      </c>
      <c r="O2937" s="7">
        <f>IF(COUNTIF(B$4:$B2937,B2937)=1,1,0)</f>
        <v>0</v>
      </c>
      <c r="P2937" s="8" t="s">
        <v>2919</v>
      </c>
      <c r="Q2937" s="9"/>
    </row>
    <row r="2938" spans="1:17" x14ac:dyDescent="0.25">
      <c r="A2938" s="17">
        <v>44868</v>
      </c>
      <c r="B2938" s="11" t="str">
        <f t="shared" si="141"/>
        <v>DH02456</v>
      </c>
      <c r="C2938" s="11" t="s">
        <v>2928</v>
      </c>
      <c r="D2938" s="7">
        <v>4</v>
      </c>
      <c r="E2938" s="12">
        <f t="shared" si="138"/>
        <v>1000</v>
      </c>
      <c r="F2938" s="13">
        <f t="shared" si="139"/>
        <v>4000</v>
      </c>
      <c r="G2938" s="14">
        <f>Data_input!$F2938*IF(Data_input!$E2938&lt;3000,70%,60%)</f>
        <v>2800</v>
      </c>
      <c r="H2938" s="14">
        <f>Data_input!$F2938*10%</f>
        <v>400</v>
      </c>
      <c r="I2938" s="14">
        <f>Data_input!$F2938*10%</f>
        <v>400</v>
      </c>
      <c r="J2938" s="14">
        <f>SUM(Table1[[#This Row],[COGS]:[OPERATIONAL COST]])</f>
        <v>3600</v>
      </c>
      <c r="K2938" s="14">
        <f>Data_input!$F2938-Data_input!$G2938-Data_input!$H2938-Data_input!$I2938</f>
        <v>400</v>
      </c>
      <c r="L2938" s="15" t="s">
        <v>2943</v>
      </c>
      <c r="M2938" s="16" t="str">
        <f>TEXT(Table1[[#This Row],[DATE]],"mmm")</f>
        <v>Nov</v>
      </c>
      <c r="N2938" s="7">
        <f t="shared" si="140"/>
        <v>2022</v>
      </c>
      <c r="O2938" s="7">
        <f>IF(COUNTIF(B$4:$B2938,B2938)=1,1,0)</f>
        <v>0</v>
      </c>
      <c r="P2938" s="8" t="s">
        <v>2919</v>
      </c>
      <c r="Q2938" s="9"/>
    </row>
    <row r="2939" spans="1:17" x14ac:dyDescent="0.25">
      <c r="A2939" s="17">
        <v>44868</v>
      </c>
      <c r="B2939" s="11" t="str">
        <f t="shared" si="141"/>
        <v>DH02456</v>
      </c>
      <c r="C2939" s="11" t="s">
        <v>2926</v>
      </c>
      <c r="D2939" s="7">
        <v>1</v>
      </c>
      <c r="E2939" s="12">
        <f t="shared" si="138"/>
        <v>450</v>
      </c>
      <c r="F2939" s="13">
        <f t="shared" si="139"/>
        <v>450</v>
      </c>
      <c r="G2939" s="14">
        <f>Data_input!$F2939*IF(Data_input!$E2939&lt;3000,70%,60%)</f>
        <v>315</v>
      </c>
      <c r="H2939" s="14">
        <f>Data_input!$F2939*10%</f>
        <v>45</v>
      </c>
      <c r="I2939" s="14">
        <f>Data_input!$F2939*10%</f>
        <v>45</v>
      </c>
      <c r="J2939" s="14">
        <f>SUM(Table1[[#This Row],[COGS]:[OPERATIONAL COST]])</f>
        <v>405</v>
      </c>
      <c r="K2939" s="14">
        <f>Data_input!$F2939-Data_input!$G2939-Data_input!$H2939-Data_input!$I2939</f>
        <v>45</v>
      </c>
      <c r="L2939" s="8" t="s">
        <v>2943</v>
      </c>
      <c r="M2939" s="16" t="str">
        <f>TEXT(Table1[[#This Row],[DATE]],"mmm")</f>
        <v>Nov</v>
      </c>
      <c r="N2939" s="7">
        <f t="shared" si="140"/>
        <v>2022</v>
      </c>
      <c r="O2939" s="7">
        <f>IF(COUNTIF(B$4:$B2939,B2939)=1,1,0)</f>
        <v>0</v>
      </c>
      <c r="P2939" s="8" t="s">
        <v>2919</v>
      </c>
      <c r="Q2939" s="9"/>
    </row>
    <row r="2940" spans="1:17" x14ac:dyDescent="0.25">
      <c r="A2940" s="17">
        <v>44868</v>
      </c>
      <c r="B2940" s="11" t="str">
        <f t="shared" si="141"/>
        <v>DH02456</v>
      </c>
      <c r="C2940" s="11" t="s">
        <v>2927</v>
      </c>
      <c r="D2940" s="7">
        <v>2</v>
      </c>
      <c r="E2940" s="12">
        <f t="shared" si="138"/>
        <v>500</v>
      </c>
      <c r="F2940" s="13">
        <f t="shared" si="139"/>
        <v>1000</v>
      </c>
      <c r="G2940" s="14">
        <f>Data_input!$F2940*IF(Data_input!$E2940&lt;3000,70%,60%)</f>
        <v>700</v>
      </c>
      <c r="H2940" s="14">
        <f>Data_input!$F2940*10%</f>
        <v>100</v>
      </c>
      <c r="I2940" s="14">
        <f>Data_input!$F2940*10%</f>
        <v>100</v>
      </c>
      <c r="J2940" s="14">
        <f>SUM(Table1[[#This Row],[COGS]:[OPERATIONAL COST]])</f>
        <v>900</v>
      </c>
      <c r="K2940" s="14">
        <f>Data_input!$F2940-Data_input!$G2940-Data_input!$H2940-Data_input!$I2940</f>
        <v>100</v>
      </c>
      <c r="L2940" s="15" t="s">
        <v>2943</v>
      </c>
      <c r="M2940" s="16" t="str">
        <f>TEXT(Table1[[#This Row],[DATE]],"mmm")</f>
        <v>Nov</v>
      </c>
      <c r="N2940" s="7">
        <f t="shared" si="140"/>
        <v>2022</v>
      </c>
      <c r="O2940" s="7">
        <f>IF(COUNTIF(B$4:$B2940,B2940)=1,1,0)</f>
        <v>0</v>
      </c>
      <c r="P2940" s="8" t="s">
        <v>2919</v>
      </c>
      <c r="Q2940" s="9"/>
    </row>
    <row r="2941" spans="1:17" x14ac:dyDescent="0.25">
      <c r="A2941" s="17">
        <v>44868</v>
      </c>
      <c r="B2941" s="11" t="str">
        <f t="shared" si="141"/>
        <v>DH02456</v>
      </c>
      <c r="C2941" s="11" t="s">
        <v>2927</v>
      </c>
      <c r="D2941" s="7">
        <v>1</v>
      </c>
      <c r="E2941" s="12">
        <f t="shared" si="138"/>
        <v>500</v>
      </c>
      <c r="F2941" s="13">
        <f t="shared" si="139"/>
        <v>500</v>
      </c>
      <c r="G2941" s="14">
        <f>Data_input!$F2941*IF(Data_input!$E2941&lt;3000,70%,60%)</f>
        <v>350</v>
      </c>
      <c r="H2941" s="14">
        <f>Data_input!$F2941*10%</f>
        <v>50</v>
      </c>
      <c r="I2941" s="14">
        <f>Data_input!$F2941*10%</f>
        <v>50</v>
      </c>
      <c r="J2941" s="14">
        <f>SUM(Table1[[#This Row],[COGS]:[OPERATIONAL COST]])</f>
        <v>450</v>
      </c>
      <c r="K2941" s="14">
        <f>Data_input!$F2941-Data_input!$G2941-Data_input!$H2941-Data_input!$I2941</f>
        <v>50</v>
      </c>
      <c r="L2941" s="8" t="s">
        <v>2943</v>
      </c>
      <c r="M2941" s="16" t="str">
        <f>TEXT(Table1[[#This Row],[DATE]],"mmm")</f>
        <v>Nov</v>
      </c>
      <c r="N2941" s="7">
        <f t="shared" si="140"/>
        <v>2022</v>
      </c>
      <c r="O2941" s="7">
        <f>IF(COUNTIF(B$4:$B2941,B2941)=1,1,0)</f>
        <v>0</v>
      </c>
      <c r="P2941" s="8" t="s">
        <v>2919</v>
      </c>
      <c r="Q2941" s="9"/>
    </row>
    <row r="2942" spans="1:17" x14ac:dyDescent="0.25">
      <c r="A2942" s="17">
        <v>44868</v>
      </c>
      <c r="B2942" s="11" t="str">
        <f t="shared" si="141"/>
        <v>DH02456</v>
      </c>
      <c r="C2942" s="11" t="s">
        <v>2920</v>
      </c>
      <c r="D2942" s="7">
        <v>6</v>
      </c>
      <c r="E2942" s="12">
        <f t="shared" si="138"/>
        <v>1000</v>
      </c>
      <c r="F2942" s="13">
        <f t="shared" si="139"/>
        <v>6000</v>
      </c>
      <c r="G2942" s="14">
        <f>Data_input!$F2942*IF(Data_input!$E2942&lt;3000,70%,60%)</f>
        <v>4200</v>
      </c>
      <c r="H2942" s="14">
        <f>Data_input!$F2942*10%</f>
        <v>600</v>
      </c>
      <c r="I2942" s="14">
        <f>Data_input!$F2942*10%</f>
        <v>600</v>
      </c>
      <c r="J2942" s="14">
        <f>SUM(Table1[[#This Row],[COGS]:[OPERATIONAL COST]])</f>
        <v>5400</v>
      </c>
      <c r="K2942" s="14">
        <f>Data_input!$F2942-Data_input!$G2942-Data_input!$H2942-Data_input!$I2942</f>
        <v>600</v>
      </c>
      <c r="L2942" s="15" t="s">
        <v>2943</v>
      </c>
      <c r="M2942" s="16" t="str">
        <f>TEXT(Table1[[#This Row],[DATE]],"mmm")</f>
        <v>Nov</v>
      </c>
      <c r="N2942" s="7">
        <f t="shared" si="140"/>
        <v>2022</v>
      </c>
      <c r="O2942" s="7">
        <f>IF(COUNTIF(B$4:$B2942,B2942)=1,1,0)</f>
        <v>0</v>
      </c>
      <c r="P2942" s="8" t="s">
        <v>2919</v>
      </c>
      <c r="Q2942" s="9"/>
    </row>
    <row r="2943" spans="1:17" x14ac:dyDescent="0.25">
      <c r="A2943" s="17">
        <v>44869</v>
      </c>
      <c r="B2943" s="11" t="s">
        <v>2453</v>
      </c>
      <c r="C2943" s="11" t="s">
        <v>2924</v>
      </c>
      <c r="D2943" s="7">
        <v>1</v>
      </c>
      <c r="E2943" s="12">
        <f t="shared" si="138"/>
        <v>3500</v>
      </c>
      <c r="F2943" s="13">
        <f t="shared" si="139"/>
        <v>3500</v>
      </c>
      <c r="G2943" s="14">
        <f>Data_input!$F2943*IF(Data_input!$E2943&lt;3000,70%,60%)</f>
        <v>2100</v>
      </c>
      <c r="H2943" s="14">
        <f>Data_input!$F2943*10%</f>
        <v>350</v>
      </c>
      <c r="I2943" s="14">
        <f>Data_input!$F2943*10%</f>
        <v>350</v>
      </c>
      <c r="J2943" s="14">
        <f>SUM(Table1[[#This Row],[COGS]:[OPERATIONAL COST]])</f>
        <v>2800</v>
      </c>
      <c r="K2943" s="14">
        <f>Data_input!$F2943-Data_input!$G2943-Data_input!$H2943-Data_input!$I2943</f>
        <v>700</v>
      </c>
      <c r="L2943" s="8" t="s">
        <v>2944</v>
      </c>
      <c r="M2943" s="16" t="str">
        <f>TEXT(Table1[[#This Row],[DATE]],"mmm")</f>
        <v>Nov</v>
      </c>
      <c r="N2943" s="7">
        <f t="shared" si="140"/>
        <v>2022</v>
      </c>
      <c r="O2943" s="7">
        <f>IF(COUNTIF(B$4:$B2943,B2943)=1,1,0)</f>
        <v>1</v>
      </c>
      <c r="P2943" s="8" t="s">
        <v>2919</v>
      </c>
      <c r="Q2943" s="9"/>
    </row>
    <row r="2944" spans="1:17" x14ac:dyDescent="0.25">
      <c r="A2944" s="17">
        <v>44869</v>
      </c>
      <c r="B2944" s="11" t="s">
        <v>2454</v>
      </c>
      <c r="C2944" s="11" t="s">
        <v>2923</v>
      </c>
      <c r="D2944" s="7">
        <v>1</v>
      </c>
      <c r="E2944" s="12">
        <f t="shared" si="138"/>
        <v>2500</v>
      </c>
      <c r="F2944" s="13">
        <f t="shared" si="139"/>
        <v>2500</v>
      </c>
      <c r="G2944" s="14">
        <f>Data_input!$F2944*IF(Data_input!$E2944&lt;3000,70%,60%)</f>
        <v>1750</v>
      </c>
      <c r="H2944" s="14">
        <f>Data_input!$F2944*10%</f>
        <v>250</v>
      </c>
      <c r="I2944" s="14">
        <f>Data_input!$F2944*10%</f>
        <v>250</v>
      </c>
      <c r="J2944" s="14">
        <f>SUM(Table1[[#This Row],[COGS]:[OPERATIONAL COST]])</f>
        <v>2250</v>
      </c>
      <c r="K2944" s="14">
        <f>Data_input!$F2944-Data_input!$G2944-Data_input!$H2944-Data_input!$I2944</f>
        <v>250</v>
      </c>
      <c r="L2944" s="15" t="s">
        <v>2946</v>
      </c>
      <c r="M2944" s="16" t="str">
        <f>TEXT(Table1[[#This Row],[DATE]],"mmm")</f>
        <v>Nov</v>
      </c>
      <c r="N2944" s="7">
        <f t="shared" si="140"/>
        <v>2022</v>
      </c>
      <c r="O2944" s="7">
        <f>IF(COUNTIF(B$4:$B2944,B2944)=1,1,0)</f>
        <v>1</v>
      </c>
      <c r="P2944" s="8" t="s">
        <v>2918</v>
      </c>
      <c r="Q2944" s="9"/>
    </row>
    <row r="2945" spans="1:17" x14ac:dyDescent="0.25">
      <c r="A2945" s="17">
        <v>44869</v>
      </c>
      <c r="B2945" s="11" t="s">
        <v>2455</v>
      </c>
      <c r="C2945" s="11" t="s">
        <v>2929</v>
      </c>
      <c r="D2945" s="7">
        <v>1</v>
      </c>
      <c r="E2945" s="12">
        <f t="shared" si="138"/>
        <v>3200</v>
      </c>
      <c r="F2945" s="13">
        <f t="shared" si="139"/>
        <v>3200</v>
      </c>
      <c r="G2945" s="14">
        <f>Data_input!$F2945*IF(Data_input!$E2945&lt;3000,70%,60%)</f>
        <v>1920</v>
      </c>
      <c r="H2945" s="14">
        <f>Data_input!$F2945*10%</f>
        <v>320</v>
      </c>
      <c r="I2945" s="14">
        <f>Data_input!$F2945*10%</f>
        <v>320</v>
      </c>
      <c r="J2945" s="14">
        <f>SUM(Table1[[#This Row],[COGS]:[OPERATIONAL COST]])</f>
        <v>2560</v>
      </c>
      <c r="K2945" s="14">
        <f>Data_input!$F2945-Data_input!$G2945-Data_input!$H2945-Data_input!$I2945</f>
        <v>640</v>
      </c>
      <c r="L2945" s="8" t="s">
        <v>2947</v>
      </c>
      <c r="M2945" s="16" t="str">
        <f>TEXT(Table1[[#This Row],[DATE]],"mmm")</f>
        <v>Nov</v>
      </c>
      <c r="N2945" s="7">
        <f t="shared" si="140"/>
        <v>2022</v>
      </c>
      <c r="O2945" s="7">
        <f>IF(COUNTIF(B$4:$B2945,B2945)=1,1,0)</f>
        <v>1</v>
      </c>
      <c r="P2945" s="8" t="s">
        <v>2919</v>
      </c>
      <c r="Q2945" s="9"/>
    </row>
    <row r="2946" spans="1:17" x14ac:dyDescent="0.25">
      <c r="A2946" s="17">
        <v>44869</v>
      </c>
      <c r="B2946" s="11" t="s">
        <v>2456</v>
      </c>
      <c r="C2946" s="11" t="s">
        <v>2929</v>
      </c>
      <c r="D2946" s="7">
        <v>3</v>
      </c>
      <c r="E2946" s="12">
        <f t="shared" si="138"/>
        <v>3200</v>
      </c>
      <c r="F2946" s="13">
        <f t="shared" si="139"/>
        <v>9600</v>
      </c>
      <c r="G2946" s="14">
        <f>Data_input!$F2946*IF(Data_input!$E2946&lt;3000,70%,60%)</f>
        <v>5760</v>
      </c>
      <c r="H2946" s="14">
        <f>Data_input!$F2946*10%</f>
        <v>960</v>
      </c>
      <c r="I2946" s="14">
        <f>Data_input!$F2946*10%</f>
        <v>960</v>
      </c>
      <c r="J2946" s="14">
        <f>SUM(Table1[[#This Row],[COGS]:[OPERATIONAL COST]])</f>
        <v>7680</v>
      </c>
      <c r="K2946" s="14">
        <f>Data_input!$F2946-Data_input!$G2946-Data_input!$H2946-Data_input!$I2946</f>
        <v>1920</v>
      </c>
      <c r="L2946" s="15" t="s">
        <v>2945</v>
      </c>
      <c r="M2946" s="16" t="str">
        <f>TEXT(Table1[[#This Row],[DATE]],"mmm")</f>
        <v>Nov</v>
      </c>
      <c r="N2946" s="7">
        <f t="shared" si="140"/>
        <v>2022</v>
      </c>
      <c r="O2946" s="7">
        <f>IF(COUNTIF(B$4:$B2946,B2946)=1,1,0)</f>
        <v>1</v>
      </c>
      <c r="P2946" s="8" t="s">
        <v>2919</v>
      </c>
      <c r="Q2946" s="9"/>
    </row>
    <row r="2947" spans="1:17" x14ac:dyDescent="0.25">
      <c r="A2947" s="17">
        <v>44869</v>
      </c>
      <c r="B2947" s="11" t="s">
        <v>2457</v>
      </c>
      <c r="C2947" s="11" t="s">
        <v>2924</v>
      </c>
      <c r="D2947" s="7">
        <v>4</v>
      </c>
      <c r="E2947" s="12">
        <f t="shared" si="138"/>
        <v>3500</v>
      </c>
      <c r="F2947" s="13">
        <f t="shared" si="139"/>
        <v>14000</v>
      </c>
      <c r="G2947" s="14">
        <f>Data_input!$F2947*IF(Data_input!$E2947&lt;3000,70%,60%)</f>
        <v>8400</v>
      </c>
      <c r="H2947" s="14">
        <f>Data_input!$F2947*10%</f>
        <v>1400</v>
      </c>
      <c r="I2947" s="14">
        <f>Data_input!$F2947*10%</f>
        <v>1400</v>
      </c>
      <c r="J2947" s="14">
        <f>SUM(Table1[[#This Row],[COGS]:[OPERATIONAL COST]])</f>
        <v>11200</v>
      </c>
      <c r="K2947" s="14">
        <f>Data_input!$F2947-Data_input!$G2947-Data_input!$H2947-Data_input!$I2947</f>
        <v>2800</v>
      </c>
      <c r="L2947" s="8" t="s">
        <v>2943</v>
      </c>
      <c r="M2947" s="16" t="str">
        <f>TEXT(Table1[[#This Row],[DATE]],"mmm")</f>
        <v>Nov</v>
      </c>
      <c r="N2947" s="7">
        <f t="shared" si="140"/>
        <v>2022</v>
      </c>
      <c r="O2947" s="7">
        <f>IF(COUNTIF(B$4:$B2947,B2947)=1,1,0)</f>
        <v>1</v>
      </c>
      <c r="P2947" s="8" t="s">
        <v>2919</v>
      </c>
      <c r="Q2947" s="9"/>
    </row>
    <row r="2948" spans="1:17" x14ac:dyDescent="0.25">
      <c r="A2948" s="17">
        <v>44869</v>
      </c>
      <c r="B2948" s="11" t="s">
        <v>2458</v>
      </c>
      <c r="C2948" s="11" t="s">
        <v>2927</v>
      </c>
      <c r="D2948" s="7">
        <v>1</v>
      </c>
      <c r="E2948" s="12">
        <f t="shared" ref="E2948:E3011" si="142">VLOOKUP(C2948,$R$4:$S$12,2,FALSE)</f>
        <v>500</v>
      </c>
      <c r="F2948" s="13">
        <f t="shared" ref="F2948:F3011" si="143">D2948*E2948</f>
        <v>500</v>
      </c>
      <c r="G2948" s="14">
        <f>Data_input!$F2948*IF(Data_input!$E2948&lt;3000,70%,60%)</f>
        <v>350</v>
      </c>
      <c r="H2948" s="14">
        <f>Data_input!$F2948*10%</f>
        <v>50</v>
      </c>
      <c r="I2948" s="14">
        <f>Data_input!$F2948*10%</f>
        <v>50</v>
      </c>
      <c r="J2948" s="14">
        <f>SUM(Table1[[#This Row],[COGS]:[OPERATIONAL COST]])</f>
        <v>450</v>
      </c>
      <c r="K2948" s="14">
        <f>Data_input!$F2948-Data_input!$G2948-Data_input!$H2948-Data_input!$I2948</f>
        <v>50</v>
      </c>
      <c r="L2948" s="15" t="s">
        <v>2948</v>
      </c>
      <c r="M2948" s="16" t="str">
        <f>TEXT(Table1[[#This Row],[DATE]],"mmm")</f>
        <v>Nov</v>
      </c>
      <c r="N2948" s="7">
        <f t="shared" ref="N2948:N3011" si="144">YEAR(A2948)</f>
        <v>2022</v>
      </c>
      <c r="O2948" s="7">
        <f>IF(COUNTIF(B$4:$B2948,B2948)=1,1,0)</f>
        <v>1</v>
      </c>
      <c r="P2948" s="8" t="s">
        <v>2919</v>
      </c>
      <c r="Q2948" s="9"/>
    </row>
    <row r="2949" spans="1:17" x14ac:dyDescent="0.25">
      <c r="A2949" s="17">
        <v>44869</v>
      </c>
      <c r="B2949" s="11" t="s">
        <v>2459</v>
      </c>
      <c r="C2949" s="11" t="s">
        <v>2923</v>
      </c>
      <c r="D2949" s="7">
        <v>2</v>
      </c>
      <c r="E2949" s="12">
        <f t="shared" si="142"/>
        <v>2500</v>
      </c>
      <c r="F2949" s="13">
        <f t="shared" si="143"/>
        <v>5000</v>
      </c>
      <c r="G2949" s="14">
        <f>Data_input!$F2949*IF(Data_input!$E2949&lt;3000,70%,60%)</f>
        <v>3500</v>
      </c>
      <c r="H2949" s="14">
        <f>Data_input!$F2949*10%</f>
        <v>500</v>
      </c>
      <c r="I2949" s="14">
        <f>Data_input!$F2949*10%</f>
        <v>500</v>
      </c>
      <c r="J2949" s="14">
        <f>SUM(Table1[[#This Row],[COGS]:[OPERATIONAL COST]])</f>
        <v>4500</v>
      </c>
      <c r="K2949" s="14">
        <f>Data_input!$F2949-Data_input!$G2949-Data_input!$H2949-Data_input!$I2949</f>
        <v>500</v>
      </c>
      <c r="L2949" s="8" t="s">
        <v>2944</v>
      </c>
      <c r="M2949" s="16" t="str">
        <f>TEXT(Table1[[#This Row],[DATE]],"mmm")</f>
        <v>Nov</v>
      </c>
      <c r="N2949" s="7">
        <f t="shared" si="144"/>
        <v>2022</v>
      </c>
      <c r="O2949" s="7">
        <f>IF(COUNTIF(B$4:$B2949,B2949)=1,1,0)</f>
        <v>1</v>
      </c>
      <c r="P2949" s="8" t="s">
        <v>2919</v>
      </c>
      <c r="Q2949" s="9"/>
    </row>
    <row r="2950" spans="1:17" x14ac:dyDescent="0.25">
      <c r="A2950" s="17">
        <v>44869</v>
      </c>
      <c r="B2950" s="11" t="s">
        <v>2460</v>
      </c>
      <c r="C2950" s="11" t="s">
        <v>2925</v>
      </c>
      <c r="D2950" s="7">
        <v>4</v>
      </c>
      <c r="E2950" s="12">
        <f t="shared" si="142"/>
        <v>1200</v>
      </c>
      <c r="F2950" s="13">
        <f t="shared" si="143"/>
        <v>4800</v>
      </c>
      <c r="G2950" s="14">
        <f>Data_input!$F2950*IF(Data_input!$E2950&lt;3000,70%,60%)</f>
        <v>3360</v>
      </c>
      <c r="H2950" s="14">
        <f>Data_input!$F2950*10%</f>
        <v>480</v>
      </c>
      <c r="I2950" s="14">
        <f>Data_input!$F2950*10%</f>
        <v>480</v>
      </c>
      <c r="J2950" s="14">
        <f>SUM(Table1[[#This Row],[COGS]:[OPERATIONAL COST]])</f>
        <v>4320</v>
      </c>
      <c r="K2950" s="14">
        <f>Data_input!$F2950-Data_input!$G2950-Data_input!$H2950-Data_input!$I2950</f>
        <v>480</v>
      </c>
      <c r="L2950" s="15" t="s">
        <v>2945</v>
      </c>
      <c r="M2950" s="16" t="str">
        <f>TEXT(Table1[[#This Row],[DATE]],"mmm")</f>
        <v>Nov</v>
      </c>
      <c r="N2950" s="7">
        <f t="shared" si="144"/>
        <v>2022</v>
      </c>
      <c r="O2950" s="7">
        <f>IF(COUNTIF(B$4:$B2950,B2950)=1,1,0)</f>
        <v>1</v>
      </c>
      <c r="P2950" s="8" t="s">
        <v>2919</v>
      </c>
      <c r="Q2950" s="9"/>
    </row>
    <row r="2951" spans="1:17" x14ac:dyDescent="0.25">
      <c r="A2951" s="17">
        <v>44870</v>
      </c>
      <c r="B2951" s="11" t="s">
        <v>2461</v>
      </c>
      <c r="C2951" s="11" t="s">
        <v>2920</v>
      </c>
      <c r="D2951" s="7">
        <v>1</v>
      </c>
      <c r="E2951" s="12">
        <f t="shared" si="142"/>
        <v>1000</v>
      </c>
      <c r="F2951" s="13">
        <f t="shared" si="143"/>
        <v>1000</v>
      </c>
      <c r="G2951" s="14">
        <f>Data_input!$F2951*IF(Data_input!$E2951&lt;3000,70%,60%)</f>
        <v>700</v>
      </c>
      <c r="H2951" s="14">
        <f>Data_input!$F2951*10%</f>
        <v>100</v>
      </c>
      <c r="I2951" s="14">
        <f>Data_input!$F2951*10%</f>
        <v>100</v>
      </c>
      <c r="J2951" s="14">
        <f>SUM(Table1[[#This Row],[COGS]:[OPERATIONAL COST]])</f>
        <v>900</v>
      </c>
      <c r="K2951" s="14">
        <f>Data_input!$F2951-Data_input!$G2951-Data_input!$H2951-Data_input!$I2951</f>
        <v>100</v>
      </c>
      <c r="L2951" s="8" t="s">
        <v>2943</v>
      </c>
      <c r="M2951" s="16" t="str">
        <f>TEXT(Table1[[#This Row],[DATE]],"mmm")</f>
        <v>Nov</v>
      </c>
      <c r="N2951" s="7">
        <f t="shared" si="144"/>
        <v>2022</v>
      </c>
      <c r="O2951" s="7">
        <f>IF(COUNTIF(B$4:$B2951,B2951)=1,1,0)</f>
        <v>1</v>
      </c>
      <c r="P2951" s="8" t="s">
        <v>2919</v>
      </c>
      <c r="Q2951" s="9"/>
    </row>
    <row r="2952" spans="1:17" x14ac:dyDescent="0.25">
      <c r="A2952" s="17">
        <v>44870</v>
      </c>
      <c r="B2952" s="11" t="s">
        <v>2462</v>
      </c>
      <c r="C2952" s="11" t="s">
        <v>2930</v>
      </c>
      <c r="D2952" s="7">
        <v>1</v>
      </c>
      <c r="E2952" s="12">
        <f t="shared" si="142"/>
        <v>4000</v>
      </c>
      <c r="F2952" s="13">
        <f t="shared" si="143"/>
        <v>4000</v>
      </c>
      <c r="G2952" s="14">
        <f>Data_input!$F2952*IF(Data_input!$E2952&lt;3000,70%,60%)</f>
        <v>2400</v>
      </c>
      <c r="H2952" s="14">
        <f>Data_input!$F2952*10%</f>
        <v>400</v>
      </c>
      <c r="I2952" s="14">
        <f>Data_input!$F2952*10%</f>
        <v>400</v>
      </c>
      <c r="J2952" s="14">
        <f>SUM(Table1[[#This Row],[COGS]:[OPERATIONAL COST]])</f>
        <v>3200</v>
      </c>
      <c r="K2952" s="14">
        <f>Data_input!$F2952-Data_input!$G2952-Data_input!$H2952-Data_input!$I2952</f>
        <v>800</v>
      </c>
      <c r="L2952" s="15" t="s">
        <v>2948</v>
      </c>
      <c r="M2952" s="16" t="str">
        <f>TEXT(Table1[[#This Row],[DATE]],"mmm")</f>
        <v>Nov</v>
      </c>
      <c r="N2952" s="7">
        <f t="shared" si="144"/>
        <v>2022</v>
      </c>
      <c r="O2952" s="7">
        <f>IF(COUNTIF(B$4:$B2952,B2952)=1,1,0)</f>
        <v>1</v>
      </c>
      <c r="P2952" s="8" t="s">
        <v>2919</v>
      </c>
      <c r="Q2952" s="9"/>
    </row>
    <row r="2953" spans="1:17" x14ac:dyDescent="0.25">
      <c r="A2953" s="17">
        <v>44870</v>
      </c>
      <c r="B2953" s="11" t="s">
        <v>2463</v>
      </c>
      <c r="C2953" s="11" t="s">
        <v>2920</v>
      </c>
      <c r="D2953" s="7">
        <v>3</v>
      </c>
      <c r="E2953" s="12">
        <f t="shared" si="142"/>
        <v>1000</v>
      </c>
      <c r="F2953" s="13">
        <f t="shared" si="143"/>
        <v>3000</v>
      </c>
      <c r="G2953" s="14">
        <f>Data_input!$F2953*IF(Data_input!$E2953&lt;3000,70%,60%)</f>
        <v>2100</v>
      </c>
      <c r="H2953" s="14">
        <f>Data_input!$F2953*10%</f>
        <v>300</v>
      </c>
      <c r="I2953" s="14">
        <f>Data_input!$F2953*10%</f>
        <v>300</v>
      </c>
      <c r="J2953" s="14">
        <f>SUM(Table1[[#This Row],[COGS]:[OPERATIONAL COST]])</f>
        <v>2700</v>
      </c>
      <c r="K2953" s="14">
        <f>Data_input!$F2953-Data_input!$G2953-Data_input!$H2953-Data_input!$I2953</f>
        <v>300</v>
      </c>
      <c r="L2953" s="8" t="s">
        <v>2944</v>
      </c>
      <c r="M2953" s="16" t="str">
        <f>TEXT(Table1[[#This Row],[DATE]],"mmm")</f>
        <v>Nov</v>
      </c>
      <c r="N2953" s="7">
        <f t="shared" si="144"/>
        <v>2022</v>
      </c>
      <c r="O2953" s="7">
        <f>IF(COUNTIF(B$4:$B2953,B2953)=1,1,0)</f>
        <v>1</v>
      </c>
      <c r="P2953" s="8" t="s">
        <v>2919</v>
      </c>
      <c r="Q2953" s="9"/>
    </row>
    <row r="2954" spans="1:17" x14ac:dyDescent="0.25">
      <c r="A2954" s="17">
        <v>44870</v>
      </c>
      <c r="B2954" s="11" t="s">
        <v>2464</v>
      </c>
      <c r="C2954" s="11" t="s">
        <v>2924</v>
      </c>
      <c r="D2954" s="7">
        <v>2</v>
      </c>
      <c r="E2954" s="12">
        <f t="shared" si="142"/>
        <v>3500</v>
      </c>
      <c r="F2954" s="13">
        <f t="shared" si="143"/>
        <v>7000</v>
      </c>
      <c r="G2954" s="14">
        <f>Data_input!$F2954*IF(Data_input!$E2954&lt;3000,70%,60%)</f>
        <v>4200</v>
      </c>
      <c r="H2954" s="14">
        <f>Data_input!$F2954*10%</f>
        <v>700</v>
      </c>
      <c r="I2954" s="14">
        <f>Data_input!$F2954*10%</f>
        <v>700</v>
      </c>
      <c r="J2954" s="14">
        <f>SUM(Table1[[#This Row],[COGS]:[OPERATIONAL COST]])</f>
        <v>5600</v>
      </c>
      <c r="K2954" s="14">
        <f>Data_input!$F2954-Data_input!$G2954-Data_input!$H2954-Data_input!$I2954</f>
        <v>1400</v>
      </c>
      <c r="L2954" s="15" t="s">
        <v>2945</v>
      </c>
      <c r="M2954" s="16" t="str">
        <f>TEXT(Table1[[#This Row],[DATE]],"mmm")</f>
        <v>Nov</v>
      </c>
      <c r="N2954" s="7">
        <f t="shared" si="144"/>
        <v>2022</v>
      </c>
      <c r="O2954" s="7">
        <f>IF(COUNTIF(B$4:$B2954,B2954)=1,1,0)</f>
        <v>1</v>
      </c>
      <c r="P2954" s="8" t="s">
        <v>2919</v>
      </c>
      <c r="Q2954" s="9"/>
    </row>
    <row r="2955" spans="1:17" x14ac:dyDescent="0.25">
      <c r="A2955" s="17">
        <v>44870</v>
      </c>
      <c r="B2955" s="11" t="s">
        <v>2465</v>
      </c>
      <c r="C2955" s="11" t="s">
        <v>2923</v>
      </c>
      <c r="D2955" s="7">
        <v>3</v>
      </c>
      <c r="E2955" s="12">
        <f t="shared" si="142"/>
        <v>2500</v>
      </c>
      <c r="F2955" s="13">
        <f t="shared" si="143"/>
        <v>7500</v>
      </c>
      <c r="G2955" s="14">
        <f>Data_input!$F2955*IF(Data_input!$E2955&lt;3000,70%,60%)</f>
        <v>5250</v>
      </c>
      <c r="H2955" s="14">
        <f>Data_input!$F2955*10%</f>
        <v>750</v>
      </c>
      <c r="I2955" s="14">
        <f>Data_input!$F2955*10%</f>
        <v>750</v>
      </c>
      <c r="J2955" s="14">
        <f>SUM(Table1[[#This Row],[COGS]:[OPERATIONAL COST]])</f>
        <v>6750</v>
      </c>
      <c r="K2955" s="14">
        <f>Data_input!$F2955-Data_input!$G2955-Data_input!$H2955-Data_input!$I2955</f>
        <v>750</v>
      </c>
      <c r="L2955" s="8" t="s">
        <v>2943</v>
      </c>
      <c r="M2955" s="16" t="str">
        <f>TEXT(Table1[[#This Row],[DATE]],"mmm")</f>
        <v>Nov</v>
      </c>
      <c r="N2955" s="7">
        <f t="shared" si="144"/>
        <v>2022</v>
      </c>
      <c r="O2955" s="7">
        <f>IF(COUNTIF(B$4:$B2955,B2955)=1,1,0)</f>
        <v>1</v>
      </c>
      <c r="P2955" s="8" t="s">
        <v>2919</v>
      </c>
      <c r="Q2955" s="9"/>
    </row>
    <row r="2956" spans="1:17" x14ac:dyDescent="0.25">
      <c r="A2956" s="17">
        <v>44870</v>
      </c>
      <c r="B2956" s="11" t="s">
        <v>2466</v>
      </c>
      <c r="C2956" s="11" t="s">
        <v>2923</v>
      </c>
      <c r="D2956" s="7">
        <v>4</v>
      </c>
      <c r="E2956" s="12">
        <f t="shared" si="142"/>
        <v>2500</v>
      </c>
      <c r="F2956" s="13">
        <f t="shared" si="143"/>
        <v>10000</v>
      </c>
      <c r="G2956" s="14">
        <f>Data_input!$F2956*IF(Data_input!$E2956&lt;3000,70%,60%)</f>
        <v>7000</v>
      </c>
      <c r="H2956" s="14">
        <f>Data_input!$F2956*10%</f>
        <v>1000</v>
      </c>
      <c r="I2956" s="14">
        <f>Data_input!$F2956*10%</f>
        <v>1000</v>
      </c>
      <c r="J2956" s="14">
        <f>SUM(Table1[[#This Row],[COGS]:[OPERATIONAL COST]])</f>
        <v>9000</v>
      </c>
      <c r="K2956" s="14">
        <f>Data_input!$F2956-Data_input!$G2956-Data_input!$H2956-Data_input!$I2956</f>
        <v>1000</v>
      </c>
      <c r="L2956" s="15" t="s">
        <v>2948</v>
      </c>
      <c r="M2956" s="16" t="str">
        <f>TEXT(Table1[[#This Row],[DATE]],"mmm")</f>
        <v>Nov</v>
      </c>
      <c r="N2956" s="7">
        <f t="shared" si="144"/>
        <v>2022</v>
      </c>
      <c r="O2956" s="7">
        <f>IF(COUNTIF(B$4:$B2956,B2956)=1,1,0)</f>
        <v>1</v>
      </c>
      <c r="P2956" s="8" t="s">
        <v>2919</v>
      </c>
      <c r="Q2956" s="9"/>
    </row>
    <row r="2957" spans="1:17" x14ac:dyDescent="0.25">
      <c r="A2957" s="17">
        <v>44870</v>
      </c>
      <c r="B2957" s="11" t="s">
        <v>2467</v>
      </c>
      <c r="C2957" s="11" t="s">
        <v>2920</v>
      </c>
      <c r="D2957" s="7">
        <v>6</v>
      </c>
      <c r="E2957" s="12">
        <f t="shared" si="142"/>
        <v>1000</v>
      </c>
      <c r="F2957" s="13">
        <f t="shared" si="143"/>
        <v>6000</v>
      </c>
      <c r="G2957" s="14">
        <f>Data_input!$F2957*IF(Data_input!$E2957&lt;3000,70%,60%)</f>
        <v>4200</v>
      </c>
      <c r="H2957" s="14">
        <f>Data_input!$F2957*10%</f>
        <v>600</v>
      </c>
      <c r="I2957" s="14">
        <f>Data_input!$F2957*10%</f>
        <v>600</v>
      </c>
      <c r="J2957" s="14">
        <f>SUM(Table1[[#This Row],[COGS]:[OPERATIONAL COST]])</f>
        <v>5400</v>
      </c>
      <c r="K2957" s="14">
        <f>Data_input!$F2957-Data_input!$G2957-Data_input!$H2957-Data_input!$I2957</f>
        <v>600</v>
      </c>
      <c r="L2957" s="8" t="s">
        <v>2944</v>
      </c>
      <c r="M2957" s="16" t="str">
        <f>TEXT(Table1[[#This Row],[DATE]],"mmm")</f>
        <v>Nov</v>
      </c>
      <c r="N2957" s="7">
        <f t="shared" si="144"/>
        <v>2022</v>
      </c>
      <c r="O2957" s="7">
        <f>IF(COUNTIF(B$4:$B2957,B2957)=1,1,0)</f>
        <v>1</v>
      </c>
      <c r="P2957" s="8" t="s">
        <v>2919</v>
      </c>
      <c r="Q2957" s="9"/>
    </row>
    <row r="2958" spans="1:17" x14ac:dyDescent="0.25">
      <c r="A2958" s="17">
        <v>44870</v>
      </c>
      <c r="B2958" s="11" t="s">
        <v>2468</v>
      </c>
      <c r="C2958" s="11" t="s">
        <v>2923</v>
      </c>
      <c r="D2958" s="7">
        <v>8</v>
      </c>
      <c r="E2958" s="12">
        <f t="shared" si="142"/>
        <v>2500</v>
      </c>
      <c r="F2958" s="13">
        <f t="shared" si="143"/>
        <v>20000</v>
      </c>
      <c r="G2958" s="14">
        <f>Data_input!$F2958*IF(Data_input!$E2958&lt;3000,70%,60%)</f>
        <v>14000</v>
      </c>
      <c r="H2958" s="14">
        <f>Data_input!$F2958*10%</f>
        <v>2000</v>
      </c>
      <c r="I2958" s="14">
        <f>Data_input!$F2958*10%</f>
        <v>2000</v>
      </c>
      <c r="J2958" s="14">
        <f>SUM(Table1[[#This Row],[COGS]:[OPERATIONAL COST]])</f>
        <v>18000</v>
      </c>
      <c r="K2958" s="14">
        <f>Data_input!$F2958-Data_input!$G2958-Data_input!$H2958-Data_input!$I2958</f>
        <v>2000</v>
      </c>
      <c r="L2958" s="15" t="s">
        <v>2948</v>
      </c>
      <c r="M2958" s="16" t="str">
        <f>TEXT(Table1[[#This Row],[DATE]],"mmm")</f>
        <v>Nov</v>
      </c>
      <c r="N2958" s="7">
        <f t="shared" si="144"/>
        <v>2022</v>
      </c>
      <c r="O2958" s="7">
        <f>IF(COUNTIF(B$4:$B2958,B2958)=1,1,0)</f>
        <v>1</v>
      </c>
      <c r="P2958" s="8" t="s">
        <v>2919</v>
      </c>
      <c r="Q2958" s="9"/>
    </row>
    <row r="2959" spans="1:17" x14ac:dyDescent="0.25">
      <c r="A2959" s="17">
        <v>44870</v>
      </c>
      <c r="B2959" s="11" t="str">
        <f>B2958</f>
        <v>DH02472</v>
      </c>
      <c r="C2959" s="11" t="s">
        <v>2924</v>
      </c>
      <c r="D2959" s="7">
        <v>9</v>
      </c>
      <c r="E2959" s="12">
        <f t="shared" si="142"/>
        <v>3500</v>
      </c>
      <c r="F2959" s="13">
        <f t="shared" si="143"/>
        <v>31500</v>
      </c>
      <c r="G2959" s="14">
        <f>Data_input!$F2959*IF(Data_input!$E2959&lt;3000,70%,60%)</f>
        <v>18900</v>
      </c>
      <c r="H2959" s="14">
        <f>Data_input!$F2959*10%</f>
        <v>3150</v>
      </c>
      <c r="I2959" s="14">
        <f>Data_input!$F2959*10%</f>
        <v>3150</v>
      </c>
      <c r="J2959" s="14">
        <f>SUM(Table1[[#This Row],[COGS]:[OPERATIONAL COST]])</f>
        <v>25200</v>
      </c>
      <c r="K2959" s="14">
        <f>Data_input!$F2959-Data_input!$G2959-Data_input!$H2959-Data_input!$I2959</f>
        <v>6300</v>
      </c>
      <c r="L2959" s="8" t="s">
        <v>2948</v>
      </c>
      <c r="M2959" s="16" t="str">
        <f>TEXT(Table1[[#This Row],[DATE]],"mmm")</f>
        <v>Nov</v>
      </c>
      <c r="N2959" s="7">
        <f t="shared" si="144"/>
        <v>2022</v>
      </c>
      <c r="O2959" s="7">
        <f>IF(COUNTIF(B$4:$B2959,B2959)=1,1,0)</f>
        <v>0</v>
      </c>
      <c r="P2959" s="8" t="s">
        <v>2919</v>
      </c>
      <c r="Q2959" s="9"/>
    </row>
    <row r="2960" spans="1:17" x14ac:dyDescent="0.25">
      <c r="A2960" s="17">
        <v>44870</v>
      </c>
      <c r="B2960" s="11" t="str">
        <f>B2959</f>
        <v>DH02472</v>
      </c>
      <c r="C2960" s="11" t="s">
        <v>2925</v>
      </c>
      <c r="D2960" s="7">
        <v>10</v>
      </c>
      <c r="E2960" s="12">
        <f t="shared" si="142"/>
        <v>1200</v>
      </c>
      <c r="F2960" s="13">
        <f t="shared" si="143"/>
        <v>12000</v>
      </c>
      <c r="G2960" s="14">
        <f>Data_input!$F2960*IF(Data_input!$E2960&lt;3000,70%,60%)</f>
        <v>8400</v>
      </c>
      <c r="H2960" s="14">
        <f>Data_input!$F2960*10%</f>
        <v>1200</v>
      </c>
      <c r="I2960" s="14">
        <f>Data_input!$F2960*10%</f>
        <v>1200</v>
      </c>
      <c r="J2960" s="14">
        <f>SUM(Table1[[#This Row],[COGS]:[OPERATIONAL COST]])</f>
        <v>10800</v>
      </c>
      <c r="K2960" s="14">
        <f>Data_input!$F2960-Data_input!$G2960-Data_input!$H2960-Data_input!$I2960</f>
        <v>1200</v>
      </c>
      <c r="L2960" s="15" t="s">
        <v>2948</v>
      </c>
      <c r="M2960" s="16" t="str">
        <f>TEXT(Table1[[#This Row],[DATE]],"mmm")</f>
        <v>Nov</v>
      </c>
      <c r="N2960" s="7">
        <f t="shared" si="144"/>
        <v>2022</v>
      </c>
      <c r="O2960" s="7">
        <f>IF(COUNTIF(B$4:$B2960,B2960)=1,1,0)</f>
        <v>0</v>
      </c>
      <c r="P2960" s="8" t="s">
        <v>2919</v>
      </c>
      <c r="Q2960" s="9"/>
    </row>
    <row r="2961" spans="1:17" x14ac:dyDescent="0.25">
      <c r="A2961" s="17">
        <v>44871</v>
      </c>
      <c r="B2961" s="11" t="s">
        <v>2469</v>
      </c>
      <c r="C2961" s="11" t="s">
        <v>2926</v>
      </c>
      <c r="D2961" s="7">
        <v>12</v>
      </c>
      <c r="E2961" s="12">
        <f t="shared" si="142"/>
        <v>450</v>
      </c>
      <c r="F2961" s="13">
        <f t="shared" si="143"/>
        <v>5400</v>
      </c>
      <c r="G2961" s="14">
        <f>Data_input!$F2961*IF(Data_input!$E2961&lt;3000,70%,60%)</f>
        <v>3779.9999999999995</v>
      </c>
      <c r="H2961" s="14">
        <f>Data_input!$F2961*10%</f>
        <v>540</v>
      </c>
      <c r="I2961" s="14">
        <f>Data_input!$F2961*10%</f>
        <v>540</v>
      </c>
      <c r="J2961" s="14">
        <f>SUM(Table1[[#This Row],[COGS]:[OPERATIONAL COST]])</f>
        <v>4860</v>
      </c>
      <c r="K2961" s="14">
        <f>Data_input!$F2961-Data_input!$G2961-Data_input!$H2961-Data_input!$I2961</f>
        <v>540.00000000000045</v>
      </c>
      <c r="L2961" s="8" t="s">
        <v>2943</v>
      </c>
      <c r="M2961" s="16" t="str">
        <f>TEXT(Table1[[#This Row],[DATE]],"mmm")</f>
        <v>Nov</v>
      </c>
      <c r="N2961" s="7">
        <f t="shared" si="144"/>
        <v>2022</v>
      </c>
      <c r="O2961" s="7">
        <f>IF(COUNTIF(B$4:$B2961,B2961)=1,1,0)</f>
        <v>1</v>
      </c>
      <c r="P2961" s="8" t="s">
        <v>2919</v>
      </c>
      <c r="Q2961" s="9"/>
    </row>
    <row r="2962" spans="1:17" x14ac:dyDescent="0.25">
      <c r="A2962" s="17">
        <v>44871</v>
      </c>
      <c r="B2962" s="11" t="s">
        <v>2470</v>
      </c>
      <c r="C2962" s="11" t="s">
        <v>2927</v>
      </c>
      <c r="D2962" s="7">
        <v>5</v>
      </c>
      <c r="E2962" s="12">
        <f t="shared" si="142"/>
        <v>500</v>
      </c>
      <c r="F2962" s="13">
        <f t="shared" si="143"/>
        <v>2500</v>
      </c>
      <c r="G2962" s="14">
        <f>Data_input!$F2962*IF(Data_input!$E2962&lt;3000,70%,60%)</f>
        <v>1750</v>
      </c>
      <c r="H2962" s="14">
        <f>Data_input!$F2962*10%</f>
        <v>250</v>
      </c>
      <c r="I2962" s="14">
        <f>Data_input!$F2962*10%</f>
        <v>250</v>
      </c>
      <c r="J2962" s="14">
        <f>SUM(Table1[[#This Row],[COGS]:[OPERATIONAL COST]])</f>
        <v>2250</v>
      </c>
      <c r="K2962" s="14">
        <f>Data_input!$F2962-Data_input!$G2962-Data_input!$H2962-Data_input!$I2962</f>
        <v>250</v>
      </c>
      <c r="L2962" s="15" t="s">
        <v>2948</v>
      </c>
      <c r="M2962" s="16" t="str">
        <f>TEXT(Table1[[#This Row],[DATE]],"mmm")</f>
        <v>Nov</v>
      </c>
      <c r="N2962" s="7">
        <f t="shared" si="144"/>
        <v>2022</v>
      </c>
      <c r="O2962" s="7">
        <f>IF(COUNTIF(B$4:$B2962,B2962)=1,1,0)</f>
        <v>1</v>
      </c>
      <c r="P2962" s="8" t="s">
        <v>2919</v>
      </c>
      <c r="Q2962" s="9"/>
    </row>
    <row r="2963" spans="1:17" x14ac:dyDescent="0.25">
      <c r="A2963" s="17">
        <v>44871</v>
      </c>
      <c r="B2963" s="11" t="s">
        <v>2471</v>
      </c>
      <c r="C2963" s="11" t="s">
        <v>2928</v>
      </c>
      <c r="D2963" s="7">
        <v>16</v>
      </c>
      <c r="E2963" s="12">
        <f t="shared" si="142"/>
        <v>1000</v>
      </c>
      <c r="F2963" s="13">
        <f t="shared" si="143"/>
        <v>16000</v>
      </c>
      <c r="G2963" s="14">
        <f>Data_input!$F2963*IF(Data_input!$E2963&lt;3000,70%,60%)</f>
        <v>11200</v>
      </c>
      <c r="H2963" s="14">
        <f>Data_input!$F2963*10%</f>
        <v>1600</v>
      </c>
      <c r="I2963" s="14">
        <f>Data_input!$F2963*10%</f>
        <v>1600</v>
      </c>
      <c r="J2963" s="14">
        <f>SUM(Table1[[#This Row],[COGS]:[OPERATIONAL COST]])</f>
        <v>14400</v>
      </c>
      <c r="K2963" s="14">
        <f>Data_input!$F2963-Data_input!$G2963-Data_input!$H2963-Data_input!$I2963</f>
        <v>1600</v>
      </c>
      <c r="L2963" s="8" t="s">
        <v>2944</v>
      </c>
      <c r="M2963" s="16" t="str">
        <f>TEXT(Table1[[#This Row],[DATE]],"mmm")</f>
        <v>Nov</v>
      </c>
      <c r="N2963" s="7">
        <f t="shared" si="144"/>
        <v>2022</v>
      </c>
      <c r="O2963" s="7">
        <f>IF(COUNTIF(B$4:$B2963,B2963)=1,1,0)</f>
        <v>1</v>
      </c>
      <c r="P2963" s="8" t="s">
        <v>2918</v>
      </c>
      <c r="Q2963" s="9"/>
    </row>
    <row r="2964" spans="1:17" x14ac:dyDescent="0.25">
      <c r="A2964" s="17">
        <v>44871</v>
      </c>
      <c r="B2964" s="11" t="s">
        <v>2472</v>
      </c>
      <c r="C2964" s="11" t="s">
        <v>2929</v>
      </c>
      <c r="D2964" s="7">
        <v>1</v>
      </c>
      <c r="E2964" s="12">
        <f t="shared" si="142"/>
        <v>3200</v>
      </c>
      <c r="F2964" s="13">
        <f t="shared" si="143"/>
        <v>3200</v>
      </c>
      <c r="G2964" s="14">
        <f>Data_input!$F2964*IF(Data_input!$E2964&lt;3000,70%,60%)</f>
        <v>1920</v>
      </c>
      <c r="H2964" s="14">
        <f>Data_input!$F2964*10%</f>
        <v>320</v>
      </c>
      <c r="I2964" s="14">
        <f>Data_input!$F2964*10%</f>
        <v>320</v>
      </c>
      <c r="J2964" s="14">
        <f>SUM(Table1[[#This Row],[COGS]:[OPERATIONAL COST]])</f>
        <v>2560</v>
      </c>
      <c r="K2964" s="14">
        <f>Data_input!$F2964-Data_input!$G2964-Data_input!$H2964-Data_input!$I2964</f>
        <v>640</v>
      </c>
      <c r="L2964" s="15" t="s">
        <v>2946</v>
      </c>
      <c r="M2964" s="16" t="str">
        <f>TEXT(Table1[[#This Row],[DATE]],"mmm")</f>
        <v>Nov</v>
      </c>
      <c r="N2964" s="7">
        <f t="shared" si="144"/>
        <v>2022</v>
      </c>
      <c r="O2964" s="7">
        <f>IF(COUNTIF(B$4:$B2964,B2964)=1,1,0)</f>
        <v>1</v>
      </c>
      <c r="P2964" s="8" t="s">
        <v>2919</v>
      </c>
      <c r="Q2964" s="9"/>
    </row>
    <row r="2965" spans="1:17" x14ac:dyDescent="0.25">
      <c r="A2965" s="17">
        <v>44871</v>
      </c>
      <c r="B2965" s="11" t="s">
        <v>2473</v>
      </c>
      <c r="C2965" s="11" t="s">
        <v>2930</v>
      </c>
      <c r="D2965" s="7">
        <v>1</v>
      </c>
      <c r="E2965" s="12">
        <f t="shared" si="142"/>
        <v>4000</v>
      </c>
      <c r="F2965" s="13">
        <f t="shared" si="143"/>
        <v>4000</v>
      </c>
      <c r="G2965" s="14">
        <f>Data_input!$F2965*IF(Data_input!$E2965&lt;3000,70%,60%)</f>
        <v>2400</v>
      </c>
      <c r="H2965" s="14">
        <f>Data_input!$F2965*10%</f>
        <v>400</v>
      </c>
      <c r="I2965" s="14">
        <f>Data_input!$F2965*10%</f>
        <v>400</v>
      </c>
      <c r="J2965" s="14">
        <f>SUM(Table1[[#This Row],[COGS]:[OPERATIONAL COST]])</f>
        <v>3200</v>
      </c>
      <c r="K2965" s="14">
        <f>Data_input!$F2965-Data_input!$G2965-Data_input!$H2965-Data_input!$I2965</f>
        <v>800</v>
      </c>
      <c r="L2965" s="8" t="s">
        <v>2947</v>
      </c>
      <c r="M2965" s="16" t="str">
        <f>TEXT(Table1[[#This Row],[DATE]],"mmm")</f>
        <v>Nov</v>
      </c>
      <c r="N2965" s="7">
        <f t="shared" si="144"/>
        <v>2022</v>
      </c>
      <c r="O2965" s="7">
        <f>IF(COUNTIF(B$4:$B2965,B2965)=1,1,0)</f>
        <v>1</v>
      </c>
      <c r="P2965" s="8" t="s">
        <v>2919</v>
      </c>
      <c r="Q2965" s="9"/>
    </row>
    <row r="2966" spans="1:17" x14ac:dyDescent="0.25">
      <c r="A2966" s="17">
        <v>44871</v>
      </c>
      <c r="B2966" s="11" t="s">
        <v>2474</v>
      </c>
      <c r="C2966" s="11" t="s">
        <v>2930</v>
      </c>
      <c r="D2966" s="7">
        <v>1</v>
      </c>
      <c r="E2966" s="12">
        <f t="shared" si="142"/>
        <v>4000</v>
      </c>
      <c r="F2966" s="13">
        <f t="shared" si="143"/>
        <v>4000</v>
      </c>
      <c r="G2966" s="14">
        <f>Data_input!$F2966*IF(Data_input!$E2966&lt;3000,70%,60%)</f>
        <v>2400</v>
      </c>
      <c r="H2966" s="14">
        <f>Data_input!$F2966*10%</f>
        <v>400</v>
      </c>
      <c r="I2966" s="14">
        <f>Data_input!$F2966*10%</f>
        <v>400</v>
      </c>
      <c r="J2966" s="14">
        <f>SUM(Table1[[#This Row],[COGS]:[OPERATIONAL COST]])</f>
        <v>3200</v>
      </c>
      <c r="K2966" s="14">
        <f>Data_input!$F2966-Data_input!$G2966-Data_input!$H2966-Data_input!$I2966</f>
        <v>800</v>
      </c>
      <c r="L2966" s="15" t="s">
        <v>2946</v>
      </c>
      <c r="M2966" s="16" t="str">
        <f>TEXT(Table1[[#This Row],[DATE]],"mmm")</f>
        <v>Nov</v>
      </c>
      <c r="N2966" s="7">
        <f t="shared" si="144"/>
        <v>2022</v>
      </c>
      <c r="O2966" s="7">
        <f>IF(COUNTIF(B$4:$B2966,B2966)=1,1,0)</f>
        <v>1</v>
      </c>
      <c r="P2966" s="8" t="s">
        <v>2918</v>
      </c>
      <c r="Q2966" s="9"/>
    </row>
    <row r="2967" spans="1:17" x14ac:dyDescent="0.25">
      <c r="A2967" s="17">
        <v>44871</v>
      </c>
      <c r="B2967" s="11" t="s">
        <v>2475</v>
      </c>
      <c r="C2967" s="11" t="s">
        <v>2930</v>
      </c>
      <c r="D2967" s="7">
        <v>1</v>
      </c>
      <c r="E2967" s="12">
        <f t="shared" si="142"/>
        <v>4000</v>
      </c>
      <c r="F2967" s="13">
        <f t="shared" si="143"/>
        <v>4000</v>
      </c>
      <c r="G2967" s="14">
        <f>Data_input!$F2967*IF(Data_input!$E2967&lt;3000,70%,60%)</f>
        <v>2400</v>
      </c>
      <c r="H2967" s="14">
        <f>Data_input!$F2967*10%</f>
        <v>400</v>
      </c>
      <c r="I2967" s="14">
        <f>Data_input!$F2967*10%</f>
        <v>400</v>
      </c>
      <c r="J2967" s="14">
        <f>SUM(Table1[[#This Row],[COGS]:[OPERATIONAL COST]])</f>
        <v>3200</v>
      </c>
      <c r="K2967" s="14">
        <f>Data_input!$F2967-Data_input!$G2967-Data_input!$H2967-Data_input!$I2967</f>
        <v>800</v>
      </c>
      <c r="L2967" s="8" t="s">
        <v>2947</v>
      </c>
      <c r="M2967" s="16" t="str">
        <f>TEXT(Table1[[#This Row],[DATE]],"mmm")</f>
        <v>Nov</v>
      </c>
      <c r="N2967" s="7">
        <f t="shared" si="144"/>
        <v>2022</v>
      </c>
      <c r="O2967" s="7">
        <f>IF(COUNTIF(B$4:$B2967,B2967)=1,1,0)</f>
        <v>1</v>
      </c>
      <c r="P2967" s="8" t="s">
        <v>2919</v>
      </c>
      <c r="Q2967" s="9"/>
    </row>
    <row r="2968" spans="1:17" x14ac:dyDescent="0.25">
      <c r="A2968" s="17">
        <v>44871</v>
      </c>
      <c r="B2968" s="11" t="s">
        <v>2476</v>
      </c>
      <c r="C2968" s="11" t="s">
        <v>2924</v>
      </c>
      <c r="D2968" s="7">
        <v>7</v>
      </c>
      <c r="E2968" s="12">
        <f t="shared" si="142"/>
        <v>3500</v>
      </c>
      <c r="F2968" s="13">
        <f t="shared" si="143"/>
        <v>24500</v>
      </c>
      <c r="G2968" s="14">
        <f>Data_input!$F2968*IF(Data_input!$E2968&lt;3000,70%,60%)</f>
        <v>14700</v>
      </c>
      <c r="H2968" s="14">
        <f>Data_input!$F2968*10%</f>
        <v>2450</v>
      </c>
      <c r="I2968" s="14">
        <f>Data_input!$F2968*10%</f>
        <v>2450</v>
      </c>
      <c r="J2968" s="14">
        <f>SUM(Table1[[#This Row],[COGS]:[OPERATIONAL COST]])</f>
        <v>19600</v>
      </c>
      <c r="K2968" s="14">
        <f>Data_input!$F2968-Data_input!$G2968-Data_input!$H2968-Data_input!$I2968</f>
        <v>4900</v>
      </c>
      <c r="L2968" s="15" t="s">
        <v>2945</v>
      </c>
      <c r="M2968" s="16" t="str">
        <f>TEXT(Table1[[#This Row],[DATE]],"mmm")</f>
        <v>Nov</v>
      </c>
      <c r="N2968" s="7">
        <f t="shared" si="144"/>
        <v>2022</v>
      </c>
      <c r="O2968" s="7">
        <f>IF(COUNTIF(B$4:$B2968,B2968)=1,1,0)</f>
        <v>1</v>
      </c>
      <c r="P2968" s="8" t="s">
        <v>2918</v>
      </c>
      <c r="Q2968" s="9"/>
    </row>
    <row r="2969" spans="1:17" x14ac:dyDescent="0.25">
      <c r="A2969" s="17">
        <v>44872</v>
      </c>
      <c r="B2969" s="11" t="s">
        <v>2477</v>
      </c>
      <c r="C2969" s="11" t="s">
        <v>2925</v>
      </c>
      <c r="D2969" s="7">
        <v>8</v>
      </c>
      <c r="E2969" s="12">
        <f t="shared" si="142"/>
        <v>1200</v>
      </c>
      <c r="F2969" s="13">
        <f t="shared" si="143"/>
        <v>9600</v>
      </c>
      <c r="G2969" s="14">
        <f>Data_input!$F2969*IF(Data_input!$E2969&lt;3000,70%,60%)</f>
        <v>6720</v>
      </c>
      <c r="H2969" s="14">
        <f>Data_input!$F2969*10%</f>
        <v>960</v>
      </c>
      <c r="I2969" s="14">
        <f>Data_input!$F2969*10%</f>
        <v>960</v>
      </c>
      <c r="J2969" s="14">
        <f>SUM(Table1[[#This Row],[COGS]:[OPERATIONAL COST]])</f>
        <v>8640</v>
      </c>
      <c r="K2969" s="14">
        <f>Data_input!$F2969-Data_input!$G2969-Data_input!$H2969-Data_input!$I2969</f>
        <v>960</v>
      </c>
      <c r="L2969" s="8" t="s">
        <v>2943</v>
      </c>
      <c r="M2969" s="16" t="str">
        <f>TEXT(Table1[[#This Row],[DATE]],"mmm")</f>
        <v>Nov</v>
      </c>
      <c r="N2969" s="7">
        <f t="shared" si="144"/>
        <v>2022</v>
      </c>
      <c r="O2969" s="7">
        <f>IF(COUNTIF(B$4:$B2969,B2969)=1,1,0)</f>
        <v>1</v>
      </c>
      <c r="P2969" s="8" t="s">
        <v>2919</v>
      </c>
      <c r="Q2969" s="9"/>
    </row>
    <row r="2970" spans="1:17" x14ac:dyDescent="0.25">
      <c r="A2970" s="17">
        <v>44872</v>
      </c>
      <c r="B2970" s="11" t="s">
        <v>2478</v>
      </c>
      <c r="C2970" s="11" t="s">
        <v>2926</v>
      </c>
      <c r="D2970" s="7">
        <v>1</v>
      </c>
      <c r="E2970" s="12">
        <f t="shared" si="142"/>
        <v>450</v>
      </c>
      <c r="F2970" s="13">
        <f t="shared" si="143"/>
        <v>450</v>
      </c>
      <c r="G2970" s="14">
        <f>Data_input!$F2970*IF(Data_input!$E2970&lt;3000,70%,60%)</f>
        <v>315</v>
      </c>
      <c r="H2970" s="14">
        <f>Data_input!$F2970*10%</f>
        <v>45</v>
      </c>
      <c r="I2970" s="14">
        <f>Data_input!$F2970*10%</f>
        <v>45</v>
      </c>
      <c r="J2970" s="14">
        <f>SUM(Table1[[#This Row],[COGS]:[OPERATIONAL COST]])</f>
        <v>405</v>
      </c>
      <c r="K2970" s="14">
        <f>Data_input!$F2970-Data_input!$G2970-Data_input!$H2970-Data_input!$I2970</f>
        <v>45</v>
      </c>
      <c r="L2970" s="15" t="s">
        <v>2948</v>
      </c>
      <c r="M2970" s="16" t="str">
        <f>TEXT(Table1[[#This Row],[DATE]],"mmm")</f>
        <v>Nov</v>
      </c>
      <c r="N2970" s="7">
        <f t="shared" si="144"/>
        <v>2022</v>
      </c>
      <c r="O2970" s="7">
        <f>IF(COUNTIF(B$4:$B2970,B2970)=1,1,0)</f>
        <v>1</v>
      </c>
      <c r="P2970" s="8" t="s">
        <v>2919</v>
      </c>
      <c r="Q2970" s="9"/>
    </row>
    <row r="2971" spans="1:17" x14ac:dyDescent="0.25">
      <c r="A2971" s="17">
        <v>44872</v>
      </c>
      <c r="B2971" s="11" t="s">
        <v>2479</v>
      </c>
      <c r="C2971" s="11" t="s">
        <v>2927</v>
      </c>
      <c r="D2971" s="7">
        <v>1</v>
      </c>
      <c r="E2971" s="12">
        <f t="shared" si="142"/>
        <v>500</v>
      </c>
      <c r="F2971" s="13">
        <f t="shared" si="143"/>
        <v>500</v>
      </c>
      <c r="G2971" s="14">
        <f>Data_input!$F2971*IF(Data_input!$E2971&lt;3000,70%,60%)</f>
        <v>350</v>
      </c>
      <c r="H2971" s="14">
        <f>Data_input!$F2971*10%</f>
        <v>50</v>
      </c>
      <c r="I2971" s="14">
        <f>Data_input!$F2971*10%</f>
        <v>50</v>
      </c>
      <c r="J2971" s="14">
        <f>SUM(Table1[[#This Row],[COGS]:[OPERATIONAL COST]])</f>
        <v>450</v>
      </c>
      <c r="K2971" s="14">
        <f>Data_input!$F2971-Data_input!$G2971-Data_input!$H2971-Data_input!$I2971</f>
        <v>50</v>
      </c>
      <c r="L2971" s="8" t="s">
        <v>2944</v>
      </c>
      <c r="M2971" s="16" t="str">
        <f>TEXT(Table1[[#This Row],[DATE]],"mmm")</f>
        <v>Nov</v>
      </c>
      <c r="N2971" s="7">
        <f t="shared" si="144"/>
        <v>2022</v>
      </c>
      <c r="O2971" s="7">
        <f>IF(COUNTIF(B$4:$B2971,B2971)=1,1,0)</f>
        <v>1</v>
      </c>
      <c r="P2971" s="8" t="s">
        <v>2919</v>
      </c>
      <c r="Q2971" s="9"/>
    </row>
    <row r="2972" spans="1:17" x14ac:dyDescent="0.25">
      <c r="A2972" s="17">
        <v>44872</v>
      </c>
      <c r="B2972" s="11" t="s">
        <v>2480</v>
      </c>
      <c r="C2972" s="11" t="s">
        <v>2928</v>
      </c>
      <c r="D2972" s="7">
        <v>2</v>
      </c>
      <c r="E2972" s="12">
        <f t="shared" si="142"/>
        <v>1000</v>
      </c>
      <c r="F2972" s="13">
        <f t="shared" si="143"/>
        <v>2000</v>
      </c>
      <c r="G2972" s="14">
        <f>Data_input!$F2972*IF(Data_input!$E2972&lt;3000,70%,60%)</f>
        <v>1400</v>
      </c>
      <c r="H2972" s="14">
        <f>Data_input!$F2972*10%</f>
        <v>200</v>
      </c>
      <c r="I2972" s="14">
        <f>Data_input!$F2972*10%</f>
        <v>200</v>
      </c>
      <c r="J2972" s="14">
        <f>SUM(Table1[[#This Row],[COGS]:[OPERATIONAL COST]])</f>
        <v>1800</v>
      </c>
      <c r="K2972" s="14">
        <f>Data_input!$F2972-Data_input!$G2972-Data_input!$H2972-Data_input!$I2972</f>
        <v>200</v>
      </c>
      <c r="L2972" s="15" t="s">
        <v>2945</v>
      </c>
      <c r="M2972" s="16" t="str">
        <f>TEXT(Table1[[#This Row],[DATE]],"mmm")</f>
        <v>Nov</v>
      </c>
      <c r="N2972" s="7">
        <f t="shared" si="144"/>
        <v>2022</v>
      </c>
      <c r="O2972" s="7">
        <f>IF(COUNTIF(B$4:$B2972,B2972)=1,1,0)</f>
        <v>1</v>
      </c>
      <c r="P2972" s="8" t="s">
        <v>2918</v>
      </c>
      <c r="Q2972" s="9"/>
    </row>
    <row r="2973" spans="1:17" x14ac:dyDescent="0.25">
      <c r="A2973" s="17">
        <v>44872</v>
      </c>
      <c r="B2973" s="11" t="s">
        <v>2481</v>
      </c>
      <c r="C2973" s="11" t="s">
        <v>2928</v>
      </c>
      <c r="D2973" s="7">
        <v>3</v>
      </c>
      <c r="E2973" s="12">
        <f t="shared" si="142"/>
        <v>1000</v>
      </c>
      <c r="F2973" s="13">
        <f t="shared" si="143"/>
        <v>3000</v>
      </c>
      <c r="G2973" s="14">
        <f>Data_input!$F2973*IF(Data_input!$E2973&lt;3000,70%,60%)</f>
        <v>2100</v>
      </c>
      <c r="H2973" s="14">
        <f>Data_input!$F2973*10%</f>
        <v>300</v>
      </c>
      <c r="I2973" s="14">
        <f>Data_input!$F2973*10%</f>
        <v>300</v>
      </c>
      <c r="J2973" s="14">
        <f>SUM(Table1[[#This Row],[COGS]:[OPERATIONAL COST]])</f>
        <v>2700</v>
      </c>
      <c r="K2973" s="14">
        <f>Data_input!$F2973-Data_input!$G2973-Data_input!$H2973-Data_input!$I2973</f>
        <v>300</v>
      </c>
      <c r="L2973" s="8" t="s">
        <v>2943</v>
      </c>
      <c r="M2973" s="16" t="str">
        <f>TEXT(Table1[[#This Row],[DATE]],"mmm")</f>
        <v>Nov</v>
      </c>
      <c r="N2973" s="7">
        <f t="shared" si="144"/>
        <v>2022</v>
      </c>
      <c r="O2973" s="7">
        <f>IF(COUNTIF(B$4:$B2973,B2973)=1,1,0)</f>
        <v>1</v>
      </c>
      <c r="P2973" s="8" t="s">
        <v>2918</v>
      </c>
      <c r="Q2973" s="9"/>
    </row>
    <row r="2974" spans="1:17" x14ac:dyDescent="0.25">
      <c r="A2974" s="17">
        <v>44872</v>
      </c>
      <c r="B2974" s="11" t="s">
        <v>2482</v>
      </c>
      <c r="C2974" s="11" t="s">
        <v>2924</v>
      </c>
      <c r="D2974" s="7">
        <v>4</v>
      </c>
      <c r="E2974" s="12">
        <f t="shared" si="142"/>
        <v>3500</v>
      </c>
      <c r="F2974" s="13">
        <f t="shared" si="143"/>
        <v>14000</v>
      </c>
      <c r="G2974" s="14">
        <f>Data_input!$F2974*IF(Data_input!$E2974&lt;3000,70%,60%)</f>
        <v>8400</v>
      </c>
      <c r="H2974" s="14">
        <f>Data_input!$F2974*10%</f>
        <v>1400</v>
      </c>
      <c r="I2974" s="14">
        <f>Data_input!$F2974*10%</f>
        <v>1400</v>
      </c>
      <c r="J2974" s="14">
        <f>SUM(Table1[[#This Row],[COGS]:[OPERATIONAL COST]])</f>
        <v>11200</v>
      </c>
      <c r="K2974" s="14">
        <f>Data_input!$F2974-Data_input!$G2974-Data_input!$H2974-Data_input!$I2974</f>
        <v>2800</v>
      </c>
      <c r="L2974" s="15" t="s">
        <v>2948</v>
      </c>
      <c r="M2974" s="16" t="str">
        <f>TEXT(Table1[[#This Row],[DATE]],"mmm")</f>
        <v>Nov</v>
      </c>
      <c r="N2974" s="7">
        <f t="shared" si="144"/>
        <v>2022</v>
      </c>
      <c r="O2974" s="7">
        <f>IF(COUNTIF(B$4:$B2974,B2974)=1,1,0)</f>
        <v>1</v>
      </c>
      <c r="P2974" s="8" t="s">
        <v>2919</v>
      </c>
      <c r="Q2974" s="9"/>
    </row>
    <row r="2975" spans="1:17" x14ac:dyDescent="0.25">
      <c r="A2975" s="17">
        <v>44872</v>
      </c>
      <c r="B2975" s="11" t="s">
        <v>2483</v>
      </c>
      <c r="C2975" s="11" t="s">
        <v>2928</v>
      </c>
      <c r="D2975" s="7">
        <v>4</v>
      </c>
      <c r="E2975" s="12">
        <f t="shared" si="142"/>
        <v>1000</v>
      </c>
      <c r="F2975" s="13">
        <f t="shared" si="143"/>
        <v>4000</v>
      </c>
      <c r="G2975" s="14">
        <f>Data_input!$F2975*IF(Data_input!$E2975&lt;3000,70%,60%)</f>
        <v>2800</v>
      </c>
      <c r="H2975" s="14">
        <f>Data_input!$F2975*10%</f>
        <v>400</v>
      </c>
      <c r="I2975" s="14">
        <f>Data_input!$F2975*10%</f>
        <v>400</v>
      </c>
      <c r="J2975" s="14">
        <f>SUM(Table1[[#This Row],[COGS]:[OPERATIONAL COST]])</f>
        <v>3600</v>
      </c>
      <c r="K2975" s="14">
        <f>Data_input!$F2975-Data_input!$G2975-Data_input!$H2975-Data_input!$I2975</f>
        <v>400</v>
      </c>
      <c r="L2975" s="8" t="s">
        <v>2944</v>
      </c>
      <c r="M2975" s="16" t="str">
        <f>TEXT(Table1[[#This Row],[DATE]],"mmm")</f>
        <v>Nov</v>
      </c>
      <c r="N2975" s="7">
        <f t="shared" si="144"/>
        <v>2022</v>
      </c>
      <c r="O2975" s="7">
        <f>IF(COUNTIF(B$4:$B2975,B2975)=1,1,0)</f>
        <v>1</v>
      </c>
      <c r="P2975" s="8" t="s">
        <v>2919</v>
      </c>
      <c r="Q2975" s="9"/>
    </row>
    <row r="2976" spans="1:17" x14ac:dyDescent="0.25">
      <c r="A2976" s="17">
        <v>44872</v>
      </c>
      <c r="B2976" s="11" t="s">
        <v>2484</v>
      </c>
      <c r="C2976" s="11" t="s">
        <v>2926</v>
      </c>
      <c r="D2976" s="7">
        <v>1</v>
      </c>
      <c r="E2976" s="12">
        <f t="shared" si="142"/>
        <v>450</v>
      </c>
      <c r="F2976" s="13">
        <f t="shared" si="143"/>
        <v>450</v>
      </c>
      <c r="G2976" s="14">
        <f>Data_input!$F2976*IF(Data_input!$E2976&lt;3000,70%,60%)</f>
        <v>315</v>
      </c>
      <c r="H2976" s="14">
        <f>Data_input!$F2976*10%</f>
        <v>45</v>
      </c>
      <c r="I2976" s="14">
        <f>Data_input!$F2976*10%</f>
        <v>45</v>
      </c>
      <c r="J2976" s="14">
        <f>SUM(Table1[[#This Row],[COGS]:[OPERATIONAL COST]])</f>
        <v>405</v>
      </c>
      <c r="K2976" s="14">
        <f>Data_input!$F2976-Data_input!$G2976-Data_input!$H2976-Data_input!$I2976</f>
        <v>45</v>
      </c>
      <c r="L2976" s="15" t="s">
        <v>2943</v>
      </c>
      <c r="M2976" s="16" t="str">
        <f>TEXT(Table1[[#This Row],[DATE]],"mmm")</f>
        <v>Nov</v>
      </c>
      <c r="N2976" s="7">
        <f t="shared" si="144"/>
        <v>2022</v>
      </c>
      <c r="O2976" s="7">
        <f>IF(COUNTIF(B$4:$B2976,B2976)=1,1,0)</f>
        <v>1</v>
      </c>
      <c r="P2976" s="8" t="s">
        <v>2919</v>
      </c>
      <c r="Q2976" s="9"/>
    </row>
    <row r="2977" spans="1:17" x14ac:dyDescent="0.25">
      <c r="A2977" s="17">
        <v>44872</v>
      </c>
      <c r="B2977" s="11" t="str">
        <f>B2976</f>
        <v>DH02488</v>
      </c>
      <c r="C2977" s="11" t="s">
        <v>2927</v>
      </c>
      <c r="D2977" s="7">
        <v>1</v>
      </c>
      <c r="E2977" s="12">
        <f t="shared" si="142"/>
        <v>500</v>
      </c>
      <c r="F2977" s="13">
        <f t="shared" si="143"/>
        <v>500</v>
      </c>
      <c r="G2977" s="14">
        <f>Data_input!$F2977*IF(Data_input!$E2977&lt;3000,70%,60%)</f>
        <v>350</v>
      </c>
      <c r="H2977" s="14">
        <f>Data_input!$F2977*10%</f>
        <v>50</v>
      </c>
      <c r="I2977" s="14">
        <f>Data_input!$F2977*10%</f>
        <v>50</v>
      </c>
      <c r="J2977" s="14">
        <f>SUM(Table1[[#This Row],[COGS]:[OPERATIONAL COST]])</f>
        <v>450</v>
      </c>
      <c r="K2977" s="14">
        <f>Data_input!$F2977-Data_input!$G2977-Data_input!$H2977-Data_input!$I2977</f>
        <v>50</v>
      </c>
      <c r="L2977" s="8" t="s">
        <v>2943</v>
      </c>
      <c r="M2977" s="16" t="str">
        <f>TEXT(Table1[[#This Row],[DATE]],"mmm")</f>
        <v>Nov</v>
      </c>
      <c r="N2977" s="7">
        <f t="shared" si="144"/>
        <v>2022</v>
      </c>
      <c r="O2977" s="7">
        <f>IF(COUNTIF(B$4:$B2977,B2977)=1,1,0)</f>
        <v>0</v>
      </c>
      <c r="P2977" s="8" t="s">
        <v>2919</v>
      </c>
      <c r="Q2977" s="9"/>
    </row>
    <row r="2978" spans="1:17" x14ac:dyDescent="0.25">
      <c r="A2978" s="17">
        <v>44872</v>
      </c>
      <c r="B2978" s="11" t="str">
        <f>B2977</f>
        <v>DH02488</v>
      </c>
      <c r="C2978" s="11" t="s">
        <v>2927</v>
      </c>
      <c r="D2978" s="7">
        <v>1</v>
      </c>
      <c r="E2978" s="12">
        <f t="shared" si="142"/>
        <v>500</v>
      </c>
      <c r="F2978" s="13">
        <f t="shared" si="143"/>
        <v>500</v>
      </c>
      <c r="G2978" s="14">
        <f>Data_input!$F2978*IF(Data_input!$E2978&lt;3000,70%,60%)</f>
        <v>350</v>
      </c>
      <c r="H2978" s="14">
        <f>Data_input!$F2978*10%</f>
        <v>50</v>
      </c>
      <c r="I2978" s="14">
        <f>Data_input!$F2978*10%</f>
        <v>50</v>
      </c>
      <c r="J2978" s="14">
        <f>SUM(Table1[[#This Row],[COGS]:[OPERATIONAL COST]])</f>
        <v>450</v>
      </c>
      <c r="K2978" s="14">
        <f>Data_input!$F2978-Data_input!$G2978-Data_input!$H2978-Data_input!$I2978</f>
        <v>50</v>
      </c>
      <c r="L2978" s="15" t="s">
        <v>2943</v>
      </c>
      <c r="M2978" s="16" t="str">
        <f>TEXT(Table1[[#This Row],[DATE]],"mmm")</f>
        <v>Nov</v>
      </c>
      <c r="N2978" s="7">
        <f t="shared" si="144"/>
        <v>2022</v>
      </c>
      <c r="O2978" s="7">
        <f>IF(COUNTIF(B$4:$B2978,B2978)=1,1,0)</f>
        <v>0</v>
      </c>
      <c r="P2978" s="8" t="s">
        <v>2919</v>
      </c>
      <c r="Q2978" s="9"/>
    </row>
    <row r="2979" spans="1:17" x14ac:dyDescent="0.25">
      <c r="A2979" s="17">
        <v>44873</v>
      </c>
      <c r="B2979" s="11" t="s">
        <v>2485</v>
      </c>
      <c r="C2979" s="11" t="s">
        <v>2920</v>
      </c>
      <c r="D2979" s="7">
        <v>2</v>
      </c>
      <c r="E2979" s="12">
        <f t="shared" si="142"/>
        <v>1000</v>
      </c>
      <c r="F2979" s="13">
        <f t="shared" si="143"/>
        <v>2000</v>
      </c>
      <c r="G2979" s="14">
        <f>Data_input!$F2979*IF(Data_input!$E2979&lt;3000,70%,60%)</f>
        <v>1400</v>
      </c>
      <c r="H2979" s="14">
        <f>Data_input!$F2979*10%</f>
        <v>200</v>
      </c>
      <c r="I2979" s="14">
        <f>Data_input!$F2979*10%</f>
        <v>200</v>
      </c>
      <c r="J2979" s="14">
        <f>SUM(Table1[[#This Row],[COGS]:[OPERATIONAL COST]])</f>
        <v>1800</v>
      </c>
      <c r="K2979" s="14">
        <f>Data_input!$F2979-Data_input!$G2979-Data_input!$H2979-Data_input!$I2979</f>
        <v>200</v>
      </c>
      <c r="L2979" s="8" t="s">
        <v>2943</v>
      </c>
      <c r="M2979" s="16" t="str">
        <f>TEXT(Table1[[#This Row],[DATE]],"mmm")</f>
        <v>Nov</v>
      </c>
      <c r="N2979" s="7">
        <f t="shared" si="144"/>
        <v>2022</v>
      </c>
      <c r="O2979" s="7">
        <f>IF(COUNTIF(B$4:$B2979,B2979)=1,1,0)</f>
        <v>1</v>
      </c>
      <c r="P2979" s="8" t="s">
        <v>2919</v>
      </c>
      <c r="Q2979" s="9"/>
    </row>
    <row r="2980" spans="1:17" x14ac:dyDescent="0.25">
      <c r="A2980" s="17">
        <v>44873</v>
      </c>
      <c r="B2980" s="11" t="s">
        <v>2486</v>
      </c>
      <c r="C2980" s="11" t="s">
        <v>2924</v>
      </c>
      <c r="D2980" s="7">
        <v>2</v>
      </c>
      <c r="E2980" s="12">
        <f t="shared" si="142"/>
        <v>3500</v>
      </c>
      <c r="F2980" s="13">
        <f t="shared" si="143"/>
        <v>7000</v>
      </c>
      <c r="G2980" s="14">
        <f>Data_input!$F2980*IF(Data_input!$E2980&lt;3000,70%,60%)</f>
        <v>4200</v>
      </c>
      <c r="H2980" s="14">
        <f>Data_input!$F2980*10%</f>
        <v>700</v>
      </c>
      <c r="I2980" s="14">
        <f>Data_input!$F2980*10%</f>
        <v>700</v>
      </c>
      <c r="J2980" s="14">
        <f>SUM(Table1[[#This Row],[COGS]:[OPERATIONAL COST]])</f>
        <v>5600</v>
      </c>
      <c r="K2980" s="14">
        <f>Data_input!$F2980-Data_input!$G2980-Data_input!$H2980-Data_input!$I2980</f>
        <v>1400</v>
      </c>
      <c r="L2980" s="15" t="s">
        <v>2948</v>
      </c>
      <c r="M2980" s="16" t="str">
        <f>TEXT(Table1[[#This Row],[DATE]],"mmm")</f>
        <v>Nov</v>
      </c>
      <c r="N2980" s="7">
        <f t="shared" si="144"/>
        <v>2022</v>
      </c>
      <c r="O2980" s="7">
        <f>IF(COUNTIF(B$4:$B2980,B2980)=1,1,0)</f>
        <v>1</v>
      </c>
      <c r="P2980" s="8" t="s">
        <v>2919</v>
      </c>
      <c r="Q2980" s="9"/>
    </row>
    <row r="2981" spans="1:17" x14ac:dyDescent="0.25">
      <c r="A2981" s="17">
        <v>44873</v>
      </c>
      <c r="B2981" s="11" t="s">
        <v>2487</v>
      </c>
      <c r="C2981" s="11" t="s">
        <v>2923</v>
      </c>
      <c r="D2981" s="7">
        <v>3</v>
      </c>
      <c r="E2981" s="12">
        <f t="shared" si="142"/>
        <v>2500</v>
      </c>
      <c r="F2981" s="13">
        <f t="shared" si="143"/>
        <v>7500</v>
      </c>
      <c r="G2981" s="14">
        <f>Data_input!$F2981*IF(Data_input!$E2981&lt;3000,70%,60%)</f>
        <v>5250</v>
      </c>
      <c r="H2981" s="14">
        <f>Data_input!$F2981*10%</f>
        <v>750</v>
      </c>
      <c r="I2981" s="14">
        <f>Data_input!$F2981*10%</f>
        <v>750</v>
      </c>
      <c r="J2981" s="14">
        <f>SUM(Table1[[#This Row],[COGS]:[OPERATIONAL COST]])</f>
        <v>6750</v>
      </c>
      <c r="K2981" s="14">
        <f>Data_input!$F2981-Data_input!$G2981-Data_input!$H2981-Data_input!$I2981</f>
        <v>750</v>
      </c>
      <c r="L2981" s="8" t="s">
        <v>2944</v>
      </c>
      <c r="M2981" s="16" t="str">
        <f>TEXT(Table1[[#This Row],[DATE]],"mmm")</f>
        <v>Nov</v>
      </c>
      <c r="N2981" s="7">
        <f t="shared" si="144"/>
        <v>2022</v>
      </c>
      <c r="O2981" s="7">
        <f>IF(COUNTIF(B$4:$B2981,B2981)=1,1,0)</f>
        <v>1</v>
      </c>
      <c r="P2981" s="8" t="s">
        <v>2918</v>
      </c>
      <c r="Q2981" s="9"/>
    </row>
    <row r="2982" spans="1:17" x14ac:dyDescent="0.25">
      <c r="A2982" s="17">
        <v>44873</v>
      </c>
      <c r="B2982" s="11" t="s">
        <v>2488</v>
      </c>
      <c r="C2982" s="11" t="s">
        <v>2929</v>
      </c>
      <c r="D2982" s="7">
        <v>8</v>
      </c>
      <c r="E2982" s="12">
        <f t="shared" si="142"/>
        <v>3200</v>
      </c>
      <c r="F2982" s="13">
        <f t="shared" si="143"/>
        <v>25600</v>
      </c>
      <c r="G2982" s="14">
        <f>Data_input!$F2982*IF(Data_input!$E2982&lt;3000,70%,60%)</f>
        <v>15360</v>
      </c>
      <c r="H2982" s="14">
        <f>Data_input!$F2982*10%</f>
        <v>2560</v>
      </c>
      <c r="I2982" s="14">
        <f>Data_input!$F2982*10%</f>
        <v>2560</v>
      </c>
      <c r="J2982" s="14">
        <f>SUM(Table1[[#This Row],[COGS]:[OPERATIONAL COST]])</f>
        <v>20480</v>
      </c>
      <c r="K2982" s="14">
        <f>Data_input!$F2982-Data_input!$G2982-Data_input!$H2982-Data_input!$I2982</f>
        <v>5120</v>
      </c>
      <c r="L2982" s="15" t="s">
        <v>2946</v>
      </c>
      <c r="M2982" s="16" t="str">
        <f>TEXT(Table1[[#This Row],[DATE]],"mmm")</f>
        <v>Nov</v>
      </c>
      <c r="N2982" s="7">
        <f t="shared" si="144"/>
        <v>2022</v>
      </c>
      <c r="O2982" s="7">
        <f>IF(COUNTIF(B$4:$B2982,B2982)=1,1,0)</f>
        <v>1</v>
      </c>
      <c r="P2982" s="8" t="s">
        <v>2919</v>
      </c>
      <c r="Q2982" s="9"/>
    </row>
    <row r="2983" spans="1:17" x14ac:dyDescent="0.25">
      <c r="A2983" s="17">
        <v>44873</v>
      </c>
      <c r="B2983" s="11" t="s">
        <v>2489</v>
      </c>
      <c r="C2983" s="11" t="s">
        <v>2929</v>
      </c>
      <c r="D2983" s="7">
        <v>9</v>
      </c>
      <c r="E2983" s="12">
        <f t="shared" si="142"/>
        <v>3200</v>
      </c>
      <c r="F2983" s="13">
        <f t="shared" si="143"/>
        <v>28800</v>
      </c>
      <c r="G2983" s="14">
        <f>Data_input!$F2983*IF(Data_input!$E2983&lt;3000,70%,60%)</f>
        <v>17280</v>
      </c>
      <c r="H2983" s="14">
        <f>Data_input!$F2983*10%</f>
        <v>2880</v>
      </c>
      <c r="I2983" s="14">
        <f>Data_input!$F2983*10%</f>
        <v>2880</v>
      </c>
      <c r="J2983" s="14">
        <f>SUM(Table1[[#This Row],[COGS]:[OPERATIONAL COST]])</f>
        <v>23040</v>
      </c>
      <c r="K2983" s="14">
        <f>Data_input!$F2983-Data_input!$G2983-Data_input!$H2983-Data_input!$I2983</f>
        <v>5760</v>
      </c>
      <c r="L2983" s="8" t="s">
        <v>2947</v>
      </c>
      <c r="M2983" s="16" t="str">
        <f>TEXT(Table1[[#This Row],[DATE]],"mmm")</f>
        <v>Nov</v>
      </c>
      <c r="N2983" s="7">
        <f t="shared" si="144"/>
        <v>2022</v>
      </c>
      <c r="O2983" s="7">
        <f>IF(COUNTIF(B$4:$B2983,B2983)=1,1,0)</f>
        <v>1</v>
      </c>
      <c r="P2983" s="8" t="s">
        <v>2918</v>
      </c>
      <c r="Q2983" s="9"/>
    </row>
    <row r="2984" spans="1:17" x14ac:dyDescent="0.25">
      <c r="A2984" s="17">
        <v>44873</v>
      </c>
      <c r="B2984" s="11" t="s">
        <v>2490</v>
      </c>
      <c r="C2984" s="11" t="s">
        <v>2924</v>
      </c>
      <c r="D2984" s="7">
        <v>1</v>
      </c>
      <c r="E2984" s="12">
        <f t="shared" si="142"/>
        <v>3500</v>
      </c>
      <c r="F2984" s="13">
        <f t="shared" si="143"/>
        <v>3500</v>
      </c>
      <c r="G2984" s="14">
        <f>Data_input!$F2984*IF(Data_input!$E2984&lt;3000,70%,60%)</f>
        <v>2100</v>
      </c>
      <c r="H2984" s="14">
        <f>Data_input!$F2984*10%</f>
        <v>350</v>
      </c>
      <c r="I2984" s="14">
        <f>Data_input!$F2984*10%</f>
        <v>350</v>
      </c>
      <c r="J2984" s="14">
        <f>SUM(Table1[[#This Row],[COGS]:[OPERATIONAL COST]])</f>
        <v>2800</v>
      </c>
      <c r="K2984" s="14">
        <f>Data_input!$F2984-Data_input!$G2984-Data_input!$H2984-Data_input!$I2984</f>
        <v>700</v>
      </c>
      <c r="L2984" s="15" t="s">
        <v>2948</v>
      </c>
      <c r="M2984" s="16" t="str">
        <f>TEXT(Table1[[#This Row],[DATE]],"mmm")</f>
        <v>Nov</v>
      </c>
      <c r="N2984" s="7">
        <f t="shared" si="144"/>
        <v>2022</v>
      </c>
      <c r="O2984" s="7">
        <f>IF(COUNTIF(B$4:$B2984,B2984)=1,1,0)</f>
        <v>1</v>
      </c>
      <c r="P2984" s="8" t="s">
        <v>2918</v>
      </c>
      <c r="Q2984" s="9"/>
    </row>
    <row r="2985" spans="1:17" x14ac:dyDescent="0.25">
      <c r="A2985" s="17">
        <v>44873</v>
      </c>
      <c r="B2985" s="11" t="s">
        <v>2491</v>
      </c>
      <c r="C2985" s="11" t="s">
        <v>2927</v>
      </c>
      <c r="D2985" s="7">
        <v>3</v>
      </c>
      <c r="E2985" s="12">
        <f t="shared" si="142"/>
        <v>500</v>
      </c>
      <c r="F2985" s="13">
        <f t="shared" si="143"/>
        <v>1500</v>
      </c>
      <c r="G2985" s="14">
        <f>Data_input!$F2985*IF(Data_input!$E2985&lt;3000,70%,60%)</f>
        <v>1050</v>
      </c>
      <c r="H2985" s="14">
        <f>Data_input!$F2985*10%</f>
        <v>150</v>
      </c>
      <c r="I2985" s="14">
        <f>Data_input!$F2985*10%</f>
        <v>150</v>
      </c>
      <c r="J2985" s="14">
        <f>SUM(Table1[[#This Row],[COGS]:[OPERATIONAL COST]])</f>
        <v>1350</v>
      </c>
      <c r="K2985" s="14">
        <f>Data_input!$F2985-Data_input!$G2985-Data_input!$H2985-Data_input!$I2985</f>
        <v>150</v>
      </c>
      <c r="L2985" s="8" t="s">
        <v>2944</v>
      </c>
      <c r="M2985" s="16" t="str">
        <f>TEXT(Table1[[#This Row],[DATE]],"mmm")</f>
        <v>Nov</v>
      </c>
      <c r="N2985" s="7">
        <f t="shared" si="144"/>
        <v>2022</v>
      </c>
      <c r="O2985" s="7">
        <f>IF(COUNTIF(B$4:$B2985,B2985)=1,1,0)</f>
        <v>1</v>
      </c>
      <c r="P2985" s="8" t="s">
        <v>2919</v>
      </c>
      <c r="Q2985" s="9"/>
    </row>
    <row r="2986" spans="1:17" x14ac:dyDescent="0.25">
      <c r="A2986" s="17">
        <v>44873</v>
      </c>
      <c r="B2986" s="11" t="s">
        <v>2492</v>
      </c>
      <c r="C2986" s="11" t="s">
        <v>2923</v>
      </c>
      <c r="D2986" s="7">
        <v>6</v>
      </c>
      <c r="E2986" s="12">
        <f t="shared" si="142"/>
        <v>2500</v>
      </c>
      <c r="F2986" s="13">
        <f t="shared" si="143"/>
        <v>15000</v>
      </c>
      <c r="G2986" s="14">
        <f>Data_input!$F2986*IF(Data_input!$E2986&lt;3000,70%,60%)</f>
        <v>10500</v>
      </c>
      <c r="H2986" s="14">
        <f>Data_input!$F2986*10%</f>
        <v>1500</v>
      </c>
      <c r="I2986" s="14">
        <f>Data_input!$F2986*10%</f>
        <v>1500</v>
      </c>
      <c r="J2986" s="14">
        <f>SUM(Table1[[#This Row],[COGS]:[OPERATIONAL COST]])</f>
        <v>13500</v>
      </c>
      <c r="K2986" s="14">
        <f>Data_input!$F2986-Data_input!$G2986-Data_input!$H2986-Data_input!$I2986</f>
        <v>1500</v>
      </c>
      <c r="L2986" s="15" t="s">
        <v>2946</v>
      </c>
      <c r="M2986" s="16" t="str">
        <f>TEXT(Table1[[#This Row],[DATE]],"mmm")</f>
        <v>Nov</v>
      </c>
      <c r="N2986" s="7">
        <f t="shared" si="144"/>
        <v>2022</v>
      </c>
      <c r="O2986" s="7">
        <f>IF(COUNTIF(B$4:$B2986,B2986)=1,1,0)</f>
        <v>1</v>
      </c>
      <c r="P2986" s="8" t="s">
        <v>2918</v>
      </c>
      <c r="Q2986" s="9"/>
    </row>
    <row r="2987" spans="1:17" x14ac:dyDescent="0.25">
      <c r="A2987" s="17">
        <v>44874</v>
      </c>
      <c r="B2987" s="11" t="s">
        <v>2493</v>
      </c>
      <c r="C2987" s="11" t="s">
        <v>2925</v>
      </c>
      <c r="D2987" s="7">
        <v>15</v>
      </c>
      <c r="E2987" s="12">
        <f t="shared" si="142"/>
        <v>1200</v>
      </c>
      <c r="F2987" s="13">
        <f t="shared" si="143"/>
        <v>18000</v>
      </c>
      <c r="G2987" s="14">
        <f>Data_input!$F2987*IF(Data_input!$E2987&lt;3000,70%,60%)</f>
        <v>12600</v>
      </c>
      <c r="H2987" s="14">
        <f>Data_input!$F2987*10%</f>
        <v>1800</v>
      </c>
      <c r="I2987" s="14">
        <f>Data_input!$F2987*10%</f>
        <v>1800</v>
      </c>
      <c r="J2987" s="14">
        <f>SUM(Table1[[#This Row],[COGS]:[OPERATIONAL COST]])</f>
        <v>16200</v>
      </c>
      <c r="K2987" s="14">
        <f>Data_input!$F2987-Data_input!$G2987-Data_input!$H2987-Data_input!$I2987</f>
        <v>1800</v>
      </c>
      <c r="L2987" s="8" t="s">
        <v>2947</v>
      </c>
      <c r="M2987" s="16" t="str">
        <f>TEXT(Table1[[#This Row],[DATE]],"mmm")</f>
        <v>Nov</v>
      </c>
      <c r="N2987" s="7">
        <f t="shared" si="144"/>
        <v>2022</v>
      </c>
      <c r="O2987" s="7">
        <f>IF(COUNTIF(B$4:$B2987,B2987)=1,1,0)</f>
        <v>1</v>
      </c>
      <c r="P2987" s="8" t="s">
        <v>2919</v>
      </c>
      <c r="Q2987" s="9"/>
    </row>
    <row r="2988" spans="1:17" x14ac:dyDescent="0.25">
      <c r="A2988" s="17">
        <v>44874</v>
      </c>
      <c r="B2988" s="11" t="s">
        <v>2494</v>
      </c>
      <c r="C2988" s="11" t="s">
        <v>2920</v>
      </c>
      <c r="D2988" s="7">
        <v>10</v>
      </c>
      <c r="E2988" s="12">
        <f t="shared" si="142"/>
        <v>1000</v>
      </c>
      <c r="F2988" s="13">
        <f t="shared" si="143"/>
        <v>10000</v>
      </c>
      <c r="G2988" s="14">
        <f>Data_input!$F2988*IF(Data_input!$E2988&lt;3000,70%,60%)</f>
        <v>7000</v>
      </c>
      <c r="H2988" s="14">
        <f>Data_input!$F2988*10%</f>
        <v>1000</v>
      </c>
      <c r="I2988" s="14">
        <f>Data_input!$F2988*10%</f>
        <v>1000</v>
      </c>
      <c r="J2988" s="14">
        <f>SUM(Table1[[#This Row],[COGS]:[OPERATIONAL COST]])</f>
        <v>9000</v>
      </c>
      <c r="K2988" s="14">
        <f>Data_input!$F2988-Data_input!$G2988-Data_input!$H2988-Data_input!$I2988</f>
        <v>1000</v>
      </c>
      <c r="L2988" s="15" t="s">
        <v>2945</v>
      </c>
      <c r="M2988" s="16" t="str">
        <f>TEXT(Table1[[#This Row],[DATE]],"mmm")</f>
        <v>Nov</v>
      </c>
      <c r="N2988" s="7">
        <f t="shared" si="144"/>
        <v>2022</v>
      </c>
      <c r="O2988" s="7">
        <f>IF(COUNTIF(B$4:$B2988,B2988)=1,1,0)</f>
        <v>1</v>
      </c>
      <c r="P2988" s="8" t="s">
        <v>2919</v>
      </c>
      <c r="Q2988" s="9"/>
    </row>
    <row r="2989" spans="1:17" x14ac:dyDescent="0.25">
      <c r="A2989" s="17">
        <v>44874</v>
      </c>
      <c r="B2989" s="11" t="s">
        <v>2495</v>
      </c>
      <c r="C2989" s="11" t="s">
        <v>2930</v>
      </c>
      <c r="D2989" s="7">
        <v>1</v>
      </c>
      <c r="E2989" s="12">
        <f t="shared" si="142"/>
        <v>4000</v>
      </c>
      <c r="F2989" s="13">
        <f t="shared" si="143"/>
        <v>4000</v>
      </c>
      <c r="G2989" s="14">
        <f>Data_input!$F2989*IF(Data_input!$E2989&lt;3000,70%,60%)</f>
        <v>2400</v>
      </c>
      <c r="H2989" s="14">
        <f>Data_input!$F2989*10%</f>
        <v>400</v>
      </c>
      <c r="I2989" s="14">
        <f>Data_input!$F2989*10%</f>
        <v>400</v>
      </c>
      <c r="J2989" s="14">
        <f>SUM(Table1[[#This Row],[COGS]:[OPERATIONAL COST]])</f>
        <v>3200</v>
      </c>
      <c r="K2989" s="14">
        <f>Data_input!$F2989-Data_input!$G2989-Data_input!$H2989-Data_input!$I2989</f>
        <v>800</v>
      </c>
      <c r="L2989" s="8" t="s">
        <v>2943</v>
      </c>
      <c r="M2989" s="16" t="str">
        <f>TEXT(Table1[[#This Row],[DATE]],"mmm")</f>
        <v>Nov</v>
      </c>
      <c r="N2989" s="7">
        <f t="shared" si="144"/>
        <v>2022</v>
      </c>
      <c r="O2989" s="7">
        <f>IF(COUNTIF(B$4:$B2989,B2989)=1,1,0)</f>
        <v>1</v>
      </c>
      <c r="P2989" s="8" t="s">
        <v>2919</v>
      </c>
      <c r="Q2989" s="9"/>
    </row>
    <row r="2990" spans="1:17" x14ac:dyDescent="0.25">
      <c r="A2990" s="17">
        <v>44874</v>
      </c>
      <c r="B2990" s="11" t="s">
        <v>2496</v>
      </c>
      <c r="C2990" s="11" t="s">
        <v>2920</v>
      </c>
      <c r="D2990" s="7">
        <v>4</v>
      </c>
      <c r="E2990" s="12">
        <f t="shared" si="142"/>
        <v>1000</v>
      </c>
      <c r="F2990" s="13">
        <f t="shared" si="143"/>
        <v>4000</v>
      </c>
      <c r="G2990" s="14">
        <f>Data_input!$F2990*IF(Data_input!$E2990&lt;3000,70%,60%)</f>
        <v>2800</v>
      </c>
      <c r="H2990" s="14">
        <f>Data_input!$F2990*10%</f>
        <v>400</v>
      </c>
      <c r="I2990" s="14">
        <f>Data_input!$F2990*10%</f>
        <v>400</v>
      </c>
      <c r="J2990" s="14">
        <f>SUM(Table1[[#This Row],[COGS]:[OPERATIONAL COST]])</f>
        <v>3600</v>
      </c>
      <c r="K2990" s="14">
        <f>Data_input!$F2990-Data_input!$G2990-Data_input!$H2990-Data_input!$I2990</f>
        <v>400</v>
      </c>
      <c r="L2990" s="15" t="s">
        <v>2948</v>
      </c>
      <c r="M2990" s="16" t="str">
        <f>TEXT(Table1[[#This Row],[DATE]],"mmm")</f>
        <v>Nov</v>
      </c>
      <c r="N2990" s="7">
        <f t="shared" si="144"/>
        <v>2022</v>
      </c>
      <c r="O2990" s="7">
        <f>IF(COUNTIF(B$4:$B2990,B2990)=1,1,0)</f>
        <v>1</v>
      </c>
      <c r="P2990" s="8" t="s">
        <v>2919</v>
      </c>
      <c r="Q2990" s="9"/>
    </row>
    <row r="2991" spans="1:17" x14ac:dyDescent="0.25">
      <c r="A2991" s="17">
        <v>44874</v>
      </c>
      <c r="B2991" s="11" t="s">
        <v>2497</v>
      </c>
      <c r="C2991" s="11" t="s">
        <v>2924</v>
      </c>
      <c r="D2991" s="7">
        <v>1</v>
      </c>
      <c r="E2991" s="12">
        <f t="shared" si="142"/>
        <v>3500</v>
      </c>
      <c r="F2991" s="13">
        <f t="shared" si="143"/>
        <v>3500</v>
      </c>
      <c r="G2991" s="14">
        <f>Data_input!$F2991*IF(Data_input!$E2991&lt;3000,70%,60%)</f>
        <v>2100</v>
      </c>
      <c r="H2991" s="14">
        <f>Data_input!$F2991*10%</f>
        <v>350</v>
      </c>
      <c r="I2991" s="14">
        <f>Data_input!$F2991*10%</f>
        <v>350</v>
      </c>
      <c r="J2991" s="14">
        <f>SUM(Table1[[#This Row],[COGS]:[OPERATIONAL COST]])</f>
        <v>2800</v>
      </c>
      <c r="K2991" s="14">
        <f>Data_input!$F2991-Data_input!$G2991-Data_input!$H2991-Data_input!$I2991</f>
        <v>700</v>
      </c>
      <c r="L2991" s="8" t="s">
        <v>2944</v>
      </c>
      <c r="M2991" s="16" t="str">
        <f>TEXT(Table1[[#This Row],[DATE]],"mmm")</f>
        <v>Nov</v>
      </c>
      <c r="N2991" s="7">
        <f t="shared" si="144"/>
        <v>2022</v>
      </c>
      <c r="O2991" s="7">
        <f>IF(COUNTIF(B$4:$B2991,B2991)=1,1,0)</f>
        <v>1</v>
      </c>
      <c r="P2991" s="8" t="s">
        <v>2918</v>
      </c>
      <c r="Q2991" s="9"/>
    </row>
    <row r="2992" spans="1:17" x14ac:dyDescent="0.25">
      <c r="A2992" s="17">
        <v>44874</v>
      </c>
      <c r="B2992" s="11" t="s">
        <v>2498</v>
      </c>
      <c r="C2992" s="11" t="s">
        <v>2923</v>
      </c>
      <c r="D2992" s="7">
        <v>5</v>
      </c>
      <c r="E2992" s="12">
        <f t="shared" si="142"/>
        <v>2500</v>
      </c>
      <c r="F2992" s="13">
        <f t="shared" si="143"/>
        <v>12500</v>
      </c>
      <c r="G2992" s="14">
        <f>Data_input!$F2992*IF(Data_input!$E2992&lt;3000,70%,60%)</f>
        <v>8750</v>
      </c>
      <c r="H2992" s="14">
        <f>Data_input!$F2992*10%</f>
        <v>1250</v>
      </c>
      <c r="I2992" s="14">
        <f>Data_input!$F2992*10%</f>
        <v>1250</v>
      </c>
      <c r="J2992" s="14">
        <f>SUM(Table1[[#This Row],[COGS]:[OPERATIONAL COST]])</f>
        <v>11250</v>
      </c>
      <c r="K2992" s="14">
        <f>Data_input!$F2992-Data_input!$G2992-Data_input!$H2992-Data_input!$I2992</f>
        <v>1250</v>
      </c>
      <c r="L2992" s="15" t="s">
        <v>2945</v>
      </c>
      <c r="M2992" s="16" t="str">
        <f>TEXT(Table1[[#This Row],[DATE]],"mmm")</f>
        <v>Nov</v>
      </c>
      <c r="N2992" s="7">
        <f t="shared" si="144"/>
        <v>2022</v>
      </c>
      <c r="O2992" s="7">
        <f>IF(COUNTIF(B$4:$B2992,B2992)=1,1,0)</f>
        <v>1</v>
      </c>
      <c r="P2992" s="8" t="s">
        <v>2919</v>
      </c>
      <c r="Q2992" s="9"/>
    </row>
    <row r="2993" spans="1:17" x14ac:dyDescent="0.25">
      <c r="A2993" s="17">
        <v>44874</v>
      </c>
      <c r="B2993" s="11" t="s">
        <v>2499</v>
      </c>
      <c r="C2993" s="11" t="s">
        <v>2923</v>
      </c>
      <c r="D2993" s="7">
        <v>1</v>
      </c>
      <c r="E2993" s="12">
        <f t="shared" si="142"/>
        <v>2500</v>
      </c>
      <c r="F2993" s="13">
        <f t="shared" si="143"/>
        <v>2500</v>
      </c>
      <c r="G2993" s="14">
        <f>Data_input!$F2993*IF(Data_input!$E2993&lt;3000,70%,60%)</f>
        <v>1750</v>
      </c>
      <c r="H2993" s="14">
        <f>Data_input!$F2993*10%</f>
        <v>250</v>
      </c>
      <c r="I2993" s="14">
        <f>Data_input!$F2993*10%</f>
        <v>250</v>
      </c>
      <c r="J2993" s="14">
        <f>SUM(Table1[[#This Row],[COGS]:[OPERATIONAL COST]])</f>
        <v>2250</v>
      </c>
      <c r="K2993" s="14">
        <f>Data_input!$F2993-Data_input!$G2993-Data_input!$H2993-Data_input!$I2993</f>
        <v>250</v>
      </c>
      <c r="L2993" s="8" t="s">
        <v>2943</v>
      </c>
      <c r="M2993" s="16" t="str">
        <f>TEXT(Table1[[#This Row],[DATE]],"mmm")</f>
        <v>Nov</v>
      </c>
      <c r="N2993" s="7">
        <f t="shared" si="144"/>
        <v>2022</v>
      </c>
      <c r="O2993" s="7">
        <f>IF(COUNTIF(B$4:$B2993,B2993)=1,1,0)</f>
        <v>1</v>
      </c>
      <c r="P2993" s="8" t="s">
        <v>2918</v>
      </c>
      <c r="Q2993" s="9"/>
    </row>
    <row r="2994" spans="1:17" x14ac:dyDescent="0.25">
      <c r="A2994" s="17">
        <v>44874</v>
      </c>
      <c r="B2994" s="11" t="s">
        <v>2500</v>
      </c>
      <c r="C2994" s="11" t="s">
        <v>2920</v>
      </c>
      <c r="D2994" s="7">
        <v>1</v>
      </c>
      <c r="E2994" s="12">
        <f t="shared" si="142"/>
        <v>1000</v>
      </c>
      <c r="F2994" s="13">
        <f t="shared" si="143"/>
        <v>1000</v>
      </c>
      <c r="G2994" s="14">
        <f>Data_input!$F2994*IF(Data_input!$E2994&lt;3000,70%,60%)</f>
        <v>700</v>
      </c>
      <c r="H2994" s="14">
        <f>Data_input!$F2994*10%</f>
        <v>100</v>
      </c>
      <c r="I2994" s="14">
        <f>Data_input!$F2994*10%</f>
        <v>100</v>
      </c>
      <c r="J2994" s="14">
        <f>SUM(Table1[[#This Row],[COGS]:[OPERATIONAL COST]])</f>
        <v>900</v>
      </c>
      <c r="K2994" s="14">
        <f>Data_input!$F2994-Data_input!$G2994-Data_input!$H2994-Data_input!$I2994</f>
        <v>100</v>
      </c>
      <c r="L2994" s="15" t="s">
        <v>2944</v>
      </c>
      <c r="M2994" s="16" t="str">
        <f>TEXT(Table1[[#This Row],[DATE]],"mmm")</f>
        <v>Nov</v>
      </c>
      <c r="N2994" s="7">
        <f t="shared" si="144"/>
        <v>2022</v>
      </c>
      <c r="O2994" s="7">
        <f>IF(COUNTIF(B$4:$B2994,B2994)=1,1,0)</f>
        <v>1</v>
      </c>
      <c r="P2994" s="8" t="s">
        <v>2919</v>
      </c>
      <c r="Q2994" s="9"/>
    </row>
    <row r="2995" spans="1:17" x14ac:dyDescent="0.25">
      <c r="A2995" s="17">
        <v>44874</v>
      </c>
      <c r="B2995" s="11" t="str">
        <f>B2994</f>
        <v>DH02504</v>
      </c>
      <c r="C2995" s="11" t="s">
        <v>2923</v>
      </c>
      <c r="D2995" s="7">
        <v>1</v>
      </c>
      <c r="E2995" s="12">
        <f t="shared" si="142"/>
        <v>2500</v>
      </c>
      <c r="F2995" s="13">
        <f t="shared" si="143"/>
        <v>2500</v>
      </c>
      <c r="G2995" s="14">
        <f>Data_input!$F2995*IF(Data_input!$E2995&lt;3000,70%,60%)</f>
        <v>1750</v>
      </c>
      <c r="H2995" s="14">
        <f>Data_input!$F2995*10%</f>
        <v>250</v>
      </c>
      <c r="I2995" s="14">
        <f>Data_input!$F2995*10%</f>
        <v>250</v>
      </c>
      <c r="J2995" s="14">
        <f>SUM(Table1[[#This Row],[COGS]:[OPERATIONAL COST]])</f>
        <v>2250</v>
      </c>
      <c r="K2995" s="14">
        <f>Data_input!$F2995-Data_input!$G2995-Data_input!$H2995-Data_input!$I2995</f>
        <v>250</v>
      </c>
      <c r="L2995" s="8" t="s">
        <v>2944</v>
      </c>
      <c r="M2995" s="16" t="str">
        <f>TEXT(Table1[[#This Row],[DATE]],"mmm")</f>
        <v>Nov</v>
      </c>
      <c r="N2995" s="7">
        <f t="shared" si="144"/>
        <v>2022</v>
      </c>
      <c r="O2995" s="7">
        <f>IF(COUNTIF(B$4:$B2995,B2995)=1,1,0)</f>
        <v>0</v>
      </c>
      <c r="P2995" s="8" t="s">
        <v>2919</v>
      </c>
      <c r="Q2995" s="9"/>
    </row>
    <row r="2996" spans="1:17" x14ac:dyDescent="0.25">
      <c r="A2996" s="17">
        <v>44874</v>
      </c>
      <c r="B2996" s="11" t="str">
        <f>B2995</f>
        <v>DH02504</v>
      </c>
      <c r="C2996" s="11" t="s">
        <v>2924</v>
      </c>
      <c r="D2996" s="7">
        <v>1</v>
      </c>
      <c r="E2996" s="12">
        <f t="shared" si="142"/>
        <v>3500</v>
      </c>
      <c r="F2996" s="13">
        <f t="shared" si="143"/>
        <v>3500</v>
      </c>
      <c r="G2996" s="14">
        <f>Data_input!$F2996*IF(Data_input!$E2996&lt;3000,70%,60%)</f>
        <v>2100</v>
      </c>
      <c r="H2996" s="14">
        <f>Data_input!$F2996*10%</f>
        <v>350</v>
      </c>
      <c r="I2996" s="14">
        <f>Data_input!$F2996*10%</f>
        <v>350</v>
      </c>
      <c r="J2996" s="14">
        <f>SUM(Table1[[#This Row],[COGS]:[OPERATIONAL COST]])</f>
        <v>2800</v>
      </c>
      <c r="K2996" s="14">
        <f>Data_input!$F2996-Data_input!$G2996-Data_input!$H2996-Data_input!$I2996</f>
        <v>700</v>
      </c>
      <c r="L2996" s="15" t="s">
        <v>2944</v>
      </c>
      <c r="M2996" s="16" t="str">
        <f>TEXT(Table1[[#This Row],[DATE]],"mmm")</f>
        <v>Nov</v>
      </c>
      <c r="N2996" s="7">
        <f t="shared" si="144"/>
        <v>2022</v>
      </c>
      <c r="O2996" s="7">
        <f>IF(COUNTIF(B$4:$B2996,B2996)=1,1,0)</f>
        <v>0</v>
      </c>
      <c r="P2996" s="8" t="s">
        <v>2919</v>
      </c>
      <c r="Q2996" s="9"/>
    </row>
    <row r="2997" spans="1:17" x14ac:dyDescent="0.25">
      <c r="A2997" s="17">
        <v>44875</v>
      </c>
      <c r="B2997" s="11" t="s">
        <v>2501</v>
      </c>
      <c r="C2997" s="11" t="s">
        <v>2925</v>
      </c>
      <c r="D2997" s="7">
        <v>5</v>
      </c>
      <c r="E2997" s="12">
        <f t="shared" si="142"/>
        <v>1200</v>
      </c>
      <c r="F2997" s="13">
        <f t="shared" si="143"/>
        <v>6000</v>
      </c>
      <c r="G2997" s="14">
        <f>Data_input!$F2997*IF(Data_input!$E2997&lt;3000,70%,60%)</f>
        <v>4200</v>
      </c>
      <c r="H2997" s="14">
        <f>Data_input!$F2997*10%</f>
        <v>600</v>
      </c>
      <c r="I2997" s="14">
        <f>Data_input!$F2997*10%</f>
        <v>600</v>
      </c>
      <c r="J2997" s="14">
        <f>SUM(Table1[[#This Row],[COGS]:[OPERATIONAL COST]])</f>
        <v>5400</v>
      </c>
      <c r="K2997" s="14">
        <f>Data_input!$F2997-Data_input!$G2997-Data_input!$H2997-Data_input!$I2997</f>
        <v>600</v>
      </c>
      <c r="L2997" s="8" t="s">
        <v>2944</v>
      </c>
      <c r="M2997" s="16" t="str">
        <f>TEXT(Table1[[#This Row],[DATE]],"mmm")</f>
        <v>Nov</v>
      </c>
      <c r="N2997" s="7">
        <f t="shared" si="144"/>
        <v>2022</v>
      </c>
      <c r="O2997" s="7">
        <f>IF(COUNTIF(B$4:$B2997,B2997)=1,1,0)</f>
        <v>1</v>
      </c>
      <c r="P2997" s="8" t="s">
        <v>2919</v>
      </c>
      <c r="Q2997" s="9"/>
    </row>
    <row r="2998" spans="1:17" x14ac:dyDescent="0.25">
      <c r="A2998" s="17">
        <v>44875</v>
      </c>
      <c r="B2998" s="11" t="s">
        <v>2502</v>
      </c>
      <c r="C2998" s="11" t="s">
        <v>2926</v>
      </c>
      <c r="D2998" s="7">
        <v>1</v>
      </c>
      <c r="E2998" s="12">
        <f t="shared" si="142"/>
        <v>450</v>
      </c>
      <c r="F2998" s="13">
        <f t="shared" si="143"/>
        <v>450</v>
      </c>
      <c r="G2998" s="14">
        <f>Data_input!$F2998*IF(Data_input!$E2998&lt;3000,70%,60%)</f>
        <v>315</v>
      </c>
      <c r="H2998" s="14">
        <f>Data_input!$F2998*10%</f>
        <v>45</v>
      </c>
      <c r="I2998" s="14">
        <f>Data_input!$F2998*10%</f>
        <v>45</v>
      </c>
      <c r="J2998" s="14">
        <f>SUM(Table1[[#This Row],[COGS]:[OPERATIONAL COST]])</f>
        <v>405</v>
      </c>
      <c r="K2998" s="14">
        <f>Data_input!$F2998-Data_input!$G2998-Data_input!$H2998-Data_input!$I2998</f>
        <v>45</v>
      </c>
      <c r="L2998" s="15" t="s">
        <v>2946</v>
      </c>
      <c r="M2998" s="16" t="str">
        <f>TEXT(Table1[[#This Row],[DATE]],"mmm")</f>
        <v>Nov</v>
      </c>
      <c r="N2998" s="7">
        <f t="shared" si="144"/>
        <v>2022</v>
      </c>
      <c r="O2998" s="7">
        <f>IF(COUNTIF(B$4:$B2998,B2998)=1,1,0)</f>
        <v>1</v>
      </c>
      <c r="P2998" s="8" t="s">
        <v>2919</v>
      </c>
      <c r="Q2998" s="9"/>
    </row>
    <row r="2999" spans="1:17" x14ac:dyDescent="0.25">
      <c r="A2999" s="17">
        <v>44875</v>
      </c>
      <c r="B2999" s="11" t="s">
        <v>2503</v>
      </c>
      <c r="C2999" s="11" t="s">
        <v>2927</v>
      </c>
      <c r="D2999" s="7">
        <v>3</v>
      </c>
      <c r="E2999" s="12">
        <f t="shared" si="142"/>
        <v>500</v>
      </c>
      <c r="F2999" s="13">
        <f t="shared" si="143"/>
        <v>1500</v>
      </c>
      <c r="G2999" s="14">
        <f>Data_input!$F2999*IF(Data_input!$E2999&lt;3000,70%,60%)</f>
        <v>1050</v>
      </c>
      <c r="H2999" s="14">
        <f>Data_input!$F2999*10%</f>
        <v>150</v>
      </c>
      <c r="I2999" s="14">
        <f>Data_input!$F2999*10%</f>
        <v>150</v>
      </c>
      <c r="J2999" s="14">
        <f>SUM(Table1[[#This Row],[COGS]:[OPERATIONAL COST]])</f>
        <v>1350</v>
      </c>
      <c r="K2999" s="14">
        <f>Data_input!$F2999-Data_input!$G2999-Data_input!$H2999-Data_input!$I2999</f>
        <v>150</v>
      </c>
      <c r="L2999" s="8" t="s">
        <v>2947</v>
      </c>
      <c r="M2999" s="16" t="str">
        <f>TEXT(Table1[[#This Row],[DATE]],"mmm")</f>
        <v>Nov</v>
      </c>
      <c r="N2999" s="7">
        <f t="shared" si="144"/>
        <v>2022</v>
      </c>
      <c r="O2999" s="7">
        <f>IF(COUNTIF(B$4:$B2999,B2999)=1,1,0)</f>
        <v>1</v>
      </c>
      <c r="P2999" s="8" t="s">
        <v>2919</v>
      </c>
      <c r="Q2999" s="9"/>
    </row>
    <row r="3000" spans="1:17" x14ac:dyDescent="0.25">
      <c r="A3000" s="17">
        <v>44875</v>
      </c>
      <c r="B3000" s="11" t="s">
        <v>2504</v>
      </c>
      <c r="C3000" s="11" t="s">
        <v>2928</v>
      </c>
      <c r="D3000" s="7">
        <v>5</v>
      </c>
      <c r="E3000" s="12">
        <f t="shared" si="142"/>
        <v>1000</v>
      </c>
      <c r="F3000" s="13">
        <f t="shared" si="143"/>
        <v>5000</v>
      </c>
      <c r="G3000" s="14">
        <f>Data_input!$F3000*IF(Data_input!$E3000&lt;3000,70%,60%)</f>
        <v>3500</v>
      </c>
      <c r="H3000" s="14">
        <f>Data_input!$F3000*10%</f>
        <v>500</v>
      </c>
      <c r="I3000" s="14">
        <f>Data_input!$F3000*10%</f>
        <v>500</v>
      </c>
      <c r="J3000" s="14">
        <f>SUM(Table1[[#This Row],[COGS]:[OPERATIONAL COST]])</f>
        <v>4500</v>
      </c>
      <c r="K3000" s="14">
        <f>Data_input!$F3000-Data_input!$G3000-Data_input!$H3000-Data_input!$I3000</f>
        <v>500</v>
      </c>
      <c r="L3000" s="15" t="s">
        <v>2945</v>
      </c>
      <c r="M3000" s="16" t="str">
        <f>TEXT(Table1[[#This Row],[DATE]],"mmm")</f>
        <v>Nov</v>
      </c>
      <c r="N3000" s="7">
        <f t="shared" si="144"/>
        <v>2022</v>
      </c>
      <c r="O3000" s="7">
        <f>IF(COUNTIF(B$4:$B3000,B3000)=1,1,0)</f>
        <v>1</v>
      </c>
      <c r="P3000" s="8" t="s">
        <v>2919</v>
      </c>
      <c r="Q3000" s="9"/>
    </row>
    <row r="3001" spans="1:17" x14ac:dyDescent="0.25">
      <c r="A3001" s="17">
        <v>44875</v>
      </c>
      <c r="B3001" s="11" t="s">
        <v>2505</v>
      </c>
      <c r="C3001" s="11" t="s">
        <v>2929</v>
      </c>
      <c r="D3001" s="7">
        <v>1</v>
      </c>
      <c r="E3001" s="12">
        <f t="shared" si="142"/>
        <v>3200</v>
      </c>
      <c r="F3001" s="13">
        <f t="shared" si="143"/>
        <v>3200</v>
      </c>
      <c r="G3001" s="14">
        <f>Data_input!$F3001*IF(Data_input!$E3001&lt;3000,70%,60%)</f>
        <v>1920</v>
      </c>
      <c r="H3001" s="14">
        <f>Data_input!$F3001*10%</f>
        <v>320</v>
      </c>
      <c r="I3001" s="14">
        <f>Data_input!$F3001*10%</f>
        <v>320</v>
      </c>
      <c r="J3001" s="14">
        <f>SUM(Table1[[#This Row],[COGS]:[OPERATIONAL COST]])</f>
        <v>2560</v>
      </c>
      <c r="K3001" s="14">
        <f>Data_input!$F3001-Data_input!$G3001-Data_input!$H3001-Data_input!$I3001</f>
        <v>640</v>
      </c>
      <c r="L3001" s="8" t="s">
        <v>2943</v>
      </c>
      <c r="M3001" s="16" t="str">
        <f>TEXT(Table1[[#This Row],[DATE]],"mmm")</f>
        <v>Nov</v>
      </c>
      <c r="N3001" s="7">
        <f t="shared" si="144"/>
        <v>2022</v>
      </c>
      <c r="O3001" s="7">
        <f>IF(COUNTIF(B$4:$B3001,B3001)=1,1,0)</f>
        <v>1</v>
      </c>
      <c r="P3001" s="8" t="s">
        <v>2919</v>
      </c>
      <c r="Q3001" s="9"/>
    </row>
    <row r="3002" spans="1:17" x14ac:dyDescent="0.25">
      <c r="A3002" s="17">
        <v>44875</v>
      </c>
      <c r="B3002" s="11" t="s">
        <v>2506</v>
      </c>
      <c r="C3002" s="11" t="s">
        <v>2930</v>
      </c>
      <c r="D3002" s="7">
        <v>1</v>
      </c>
      <c r="E3002" s="12">
        <f t="shared" si="142"/>
        <v>4000</v>
      </c>
      <c r="F3002" s="13">
        <f t="shared" si="143"/>
        <v>4000</v>
      </c>
      <c r="G3002" s="14">
        <f>Data_input!$F3002*IF(Data_input!$E3002&lt;3000,70%,60%)</f>
        <v>2400</v>
      </c>
      <c r="H3002" s="14">
        <f>Data_input!$F3002*10%</f>
        <v>400</v>
      </c>
      <c r="I3002" s="14">
        <f>Data_input!$F3002*10%</f>
        <v>400</v>
      </c>
      <c r="J3002" s="14">
        <f>SUM(Table1[[#This Row],[COGS]:[OPERATIONAL COST]])</f>
        <v>3200</v>
      </c>
      <c r="K3002" s="14">
        <f>Data_input!$F3002-Data_input!$G3002-Data_input!$H3002-Data_input!$I3002</f>
        <v>800</v>
      </c>
      <c r="L3002" s="15" t="s">
        <v>2948</v>
      </c>
      <c r="M3002" s="16" t="str">
        <f>TEXT(Table1[[#This Row],[DATE]],"mmm")</f>
        <v>Nov</v>
      </c>
      <c r="N3002" s="7">
        <f t="shared" si="144"/>
        <v>2022</v>
      </c>
      <c r="O3002" s="7">
        <f>IF(COUNTIF(B$4:$B3002,B3002)=1,1,0)</f>
        <v>1</v>
      </c>
      <c r="P3002" s="8" t="s">
        <v>2919</v>
      </c>
      <c r="Q3002" s="9"/>
    </row>
    <row r="3003" spans="1:17" x14ac:dyDescent="0.25">
      <c r="A3003" s="17">
        <v>44875</v>
      </c>
      <c r="B3003" s="11" t="s">
        <v>2507</v>
      </c>
      <c r="C3003" s="11" t="s">
        <v>2930</v>
      </c>
      <c r="D3003" s="7">
        <v>1</v>
      </c>
      <c r="E3003" s="12">
        <f t="shared" si="142"/>
        <v>4000</v>
      </c>
      <c r="F3003" s="13">
        <f t="shared" si="143"/>
        <v>4000</v>
      </c>
      <c r="G3003" s="14">
        <f>Data_input!$F3003*IF(Data_input!$E3003&lt;3000,70%,60%)</f>
        <v>2400</v>
      </c>
      <c r="H3003" s="14">
        <f>Data_input!$F3003*10%</f>
        <v>400</v>
      </c>
      <c r="I3003" s="14">
        <f>Data_input!$F3003*10%</f>
        <v>400</v>
      </c>
      <c r="J3003" s="14">
        <f>SUM(Table1[[#This Row],[COGS]:[OPERATIONAL COST]])</f>
        <v>3200</v>
      </c>
      <c r="K3003" s="14">
        <f>Data_input!$F3003-Data_input!$G3003-Data_input!$H3003-Data_input!$I3003</f>
        <v>800</v>
      </c>
      <c r="L3003" s="8" t="s">
        <v>2944</v>
      </c>
      <c r="M3003" s="16" t="str">
        <f>TEXT(Table1[[#This Row],[DATE]],"mmm")</f>
        <v>Nov</v>
      </c>
      <c r="N3003" s="7">
        <f t="shared" si="144"/>
        <v>2022</v>
      </c>
      <c r="O3003" s="7">
        <f>IF(COUNTIF(B$4:$B3003,B3003)=1,1,0)</f>
        <v>1</v>
      </c>
      <c r="P3003" s="8" t="s">
        <v>2919</v>
      </c>
      <c r="Q3003" s="9"/>
    </row>
    <row r="3004" spans="1:17" x14ac:dyDescent="0.25">
      <c r="A3004" s="17">
        <v>44875</v>
      </c>
      <c r="B3004" s="11" t="s">
        <v>2508</v>
      </c>
      <c r="C3004" s="11" t="s">
        <v>2930</v>
      </c>
      <c r="D3004" s="7">
        <v>1</v>
      </c>
      <c r="E3004" s="12">
        <f t="shared" si="142"/>
        <v>4000</v>
      </c>
      <c r="F3004" s="13">
        <f t="shared" si="143"/>
        <v>4000</v>
      </c>
      <c r="G3004" s="14">
        <f>Data_input!$F3004*IF(Data_input!$E3004&lt;3000,70%,60%)</f>
        <v>2400</v>
      </c>
      <c r="H3004" s="14">
        <f>Data_input!$F3004*10%</f>
        <v>400</v>
      </c>
      <c r="I3004" s="14">
        <f>Data_input!$F3004*10%</f>
        <v>400</v>
      </c>
      <c r="J3004" s="14">
        <f>SUM(Table1[[#This Row],[COGS]:[OPERATIONAL COST]])</f>
        <v>3200</v>
      </c>
      <c r="K3004" s="14">
        <f>Data_input!$F3004-Data_input!$G3004-Data_input!$H3004-Data_input!$I3004</f>
        <v>800</v>
      </c>
      <c r="L3004" s="15" t="s">
        <v>2945</v>
      </c>
      <c r="M3004" s="16" t="str">
        <f>TEXT(Table1[[#This Row],[DATE]],"mmm")</f>
        <v>Nov</v>
      </c>
      <c r="N3004" s="7">
        <f t="shared" si="144"/>
        <v>2022</v>
      </c>
      <c r="O3004" s="7">
        <f>IF(COUNTIF(B$4:$B3004,B3004)=1,1,0)</f>
        <v>1</v>
      </c>
      <c r="P3004" s="8" t="s">
        <v>2919</v>
      </c>
      <c r="Q3004" s="9"/>
    </row>
    <row r="3005" spans="1:17" x14ac:dyDescent="0.25">
      <c r="A3005" s="17">
        <v>44876</v>
      </c>
      <c r="B3005" s="11" t="s">
        <v>2509</v>
      </c>
      <c r="C3005" s="11" t="s">
        <v>2924</v>
      </c>
      <c r="D3005" s="7">
        <v>1</v>
      </c>
      <c r="E3005" s="12">
        <f t="shared" si="142"/>
        <v>3500</v>
      </c>
      <c r="F3005" s="13">
        <f t="shared" si="143"/>
        <v>3500</v>
      </c>
      <c r="G3005" s="14">
        <f>Data_input!$F3005*IF(Data_input!$E3005&lt;3000,70%,60%)</f>
        <v>2100</v>
      </c>
      <c r="H3005" s="14">
        <f>Data_input!$F3005*10%</f>
        <v>350</v>
      </c>
      <c r="I3005" s="14">
        <f>Data_input!$F3005*10%</f>
        <v>350</v>
      </c>
      <c r="J3005" s="14">
        <f>SUM(Table1[[#This Row],[COGS]:[OPERATIONAL COST]])</f>
        <v>2800</v>
      </c>
      <c r="K3005" s="14">
        <f>Data_input!$F3005-Data_input!$G3005-Data_input!$H3005-Data_input!$I3005</f>
        <v>700</v>
      </c>
      <c r="L3005" s="8" t="s">
        <v>2943</v>
      </c>
      <c r="M3005" s="16" t="str">
        <f>TEXT(Table1[[#This Row],[DATE]],"mmm")</f>
        <v>Nov</v>
      </c>
      <c r="N3005" s="7">
        <f t="shared" si="144"/>
        <v>2022</v>
      </c>
      <c r="O3005" s="7">
        <f>IF(COUNTIF(B$4:$B3005,B3005)=1,1,0)</f>
        <v>1</v>
      </c>
      <c r="P3005" s="8" t="s">
        <v>2919</v>
      </c>
      <c r="Q3005" s="9"/>
    </row>
    <row r="3006" spans="1:17" x14ac:dyDescent="0.25">
      <c r="A3006" s="17">
        <v>44876</v>
      </c>
      <c r="B3006" s="11" t="s">
        <v>2510</v>
      </c>
      <c r="C3006" s="11" t="s">
        <v>2925</v>
      </c>
      <c r="D3006" s="7">
        <v>4</v>
      </c>
      <c r="E3006" s="12">
        <f t="shared" si="142"/>
        <v>1200</v>
      </c>
      <c r="F3006" s="13">
        <f t="shared" si="143"/>
        <v>4800</v>
      </c>
      <c r="G3006" s="14">
        <f>Data_input!$F3006*IF(Data_input!$E3006&lt;3000,70%,60%)</f>
        <v>3360</v>
      </c>
      <c r="H3006" s="14">
        <f>Data_input!$F3006*10%</f>
        <v>480</v>
      </c>
      <c r="I3006" s="14">
        <f>Data_input!$F3006*10%</f>
        <v>480</v>
      </c>
      <c r="J3006" s="14">
        <f>SUM(Table1[[#This Row],[COGS]:[OPERATIONAL COST]])</f>
        <v>4320</v>
      </c>
      <c r="K3006" s="14">
        <f>Data_input!$F3006-Data_input!$G3006-Data_input!$H3006-Data_input!$I3006</f>
        <v>480</v>
      </c>
      <c r="L3006" s="15" t="s">
        <v>2948</v>
      </c>
      <c r="M3006" s="16" t="str">
        <f>TEXT(Table1[[#This Row],[DATE]],"mmm")</f>
        <v>Nov</v>
      </c>
      <c r="N3006" s="7">
        <f t="shared" si="144"/>
        <v>2022</v>
      </c>
      <c r="O3006" s="7">
        <f>IF(COUNTIF(B$4:$B3006,B3006)=1,1,0)</f>
        <v>1</v>
      </c>
      <c r="P3006" s="8" t="s">
        <v>2919</v>
      </c>
      <c r="Q3006" s="9"/>
    </row>
    <row r="3007" spans="1:17" x14ac:dyDescent="0.25">
      <c r="A3007" s="17">
        <v>44876</v>
      </c>
      <c r="B3007" s="11" t="s">
        <v>2511</v>
      </c>
      <c r="C3007" s="11" t="s">
        <v>2926</v>
      </c>
      <c r="D3007" s="7">
        <v>10</v>
      </c>
      <c r="E3007" s="12">
        <f t="shared" si="142"/>
        <v>450</v>
      </c>
      <c r="F3007" s="13">
        <f t="shared" si="143"/>
        <v>4500</v>
      </c>
      <c r="G3007" s="14">
        <f>Data_input!$F3007*IF(Data_input!$E3007&lt;3000,70%,60%)</f>
        <v>3150</v>
      </c>
      <c r="H3007" s="14">
        <f>Data_input!$F3007*10%</f>
        <v>450</v>
      </c>
      <c r="I3007" s="14">
        <f>Data_input!$F3007*10%</f>
        <v>450</v>
      </c>
      <c r="J3007" s="14">
        <f>SUM(Table1[[#This Row],[COGS]:[OPERATIONAL COST]])</f>
        <v>4050</v>
      </c>
      <c r="K3007" s="14">
        <f>Data_input!$F3007-Data_input!$G3007-Data_input!$H3007-Data_input!$I3007</f>
        <v>450</v>
      </c>
      <c r="L3007" s="8" t="s">
        <v>2944</v>
      </c>
      <c r="M3007" s="16" t="str">
        <f>TEXT(Table1[[#This Row],[DATE]],"mmm")</f>
        <v>Nov</v>
      </c>
      <c r="N3007" s="7">
        <f t="shared" si="144"/>
        <v>2022</v>
      </c>
      <c r="O3007" s="7">
        <f>IF(COUNTIF(B$4:$B3007,B3007)=1,1,0)</f>
        <v>1</v>
      </c>
      <c r="P3007" s="8" t="s">
        <v>2919</v>
      </c>
      <c r="Q3007" s="9"/>
    </row>
    <row r="3008" spans="1:17" x14ac:dyDescent="0.25">
      <c r="A3008" s="17">
        <v>44876</v>
      </c>
      <c r="B3008" s="11" t="s">
        <v>2512</v>
      </c>
      <c r="C3008" s="11" t="s">
        <v>2927</v>
      </c>
      <c r="D3008" s="7">
        <v>7</v>
      </c>
      <c r="E3008" s="12">
        <f t="shared" si="142"/>
        <v>500</v>
      </c>
      <c r="F3008" s="13">
        <f t="shared" si="143"/>
        <v>3500</v>
      </c>
      <c r="G3008" s="14">
        <f>Data_input!$F3008*IF(Data_input!$E3008&lt;3000,70%,60%)</f>
        <v>2450</v>
      </c>
      <c r="H3008" s="14">
        <f>Data_input!$F3008*10%</f>
        <v>350</v>
      </c>
      <c r="I3008" s="14">
        <f>Data_input!$F3008*10%</f>
        <v>350</v>
      </c>
      <c r="J3008" s="14">
        <f>SUM(Table1[[#This Row],[COGS]:[OPERATIONAL COST]])</f>
        <v>3150</v>
      </c>
      <c r="K3008" s="14">
        <f>Data_input!$F3008-Data_input!$G3008-Data_input!$H3008-Data_input!$I3008</f>
        <v>350</v>
      </c>
      <c r="L3008" s="15" t="s">
        <v>2945</v>
      </c>
      <c r="M3008" s="16" t="str">
        <f>TEXT(Table1[[#This Row],[DATE]],"mmm")</f>
        <v>Nov</v>
      </c>
      <c r="N3008" s="7">
        <f t="shared" si="144"/>
        <v>2022</v>
      </c>
      <c r="O3008" s="7">
        <f>IF(COUNTIF(B$4:$B3008,B3008)=1,1,0)</f>
        <v>1</v>
      </c>
      <c r="P3008" s="8" t="s">
        <v>2919</v>
      </c>
      <c r="Q3008" s="9"/>
    </row>
    <row r="3009" spans="1:17" x14ac:dyDescent="0.25">
      <c r="A3009" s="17">
        <v>44876</v>
      </c>
      <c r="B3009" s="11" t="s">
        <v>2513</v>
      </c>
      <c r="C3009" s="11" t="s">
        <v>2928</v>
      </c>
      <c r="D3009" s="7">
        <v>4</v>
      </c>
      <c r="E3009" s="12">
        <f t="shared" si="142"/>
        <v>1000</v>
      </c>
      <c r="F3009" s="13">
        <f t="shared" si="143"/>
        <v>4000</v>
      </c>
      <c r="G3009" s="14">
        <f>Data_input!$F3009*IF(Data_input!$E3009&lt;3000,70%,60%)</f>
        <v>2800</v>
      </c>
      <c r="H3009" s="14">
        <f>Data_input!$F3009*10%</f>
        <v>400</v>
      </c>
      <c r="I3009" s="14">
        <f>Data_input!$F3009*10%</f>
        <v>400</v>
      </c>
      <c r="J3009" s="14">
        <f>SUM(Table1[[#This Row],[COGS]:[OPERATIONAL COST]])</f>
        <v>3600</v>
      </c>
      <c r="K3009" s="14">
        <f>Data_input!$F3009-Data_input!$G3009-Data_input!$H3009-Data_input!$I3009</f>
        <v>400</v>
      </c>
      <c r="L3009" s="8" t="s">
        <v>2943</v>
      </c>
      <c r="M3009" s="16" t="str">
        <f>TEXT(Table1[[#This Row],[DATE]],"mmm")</f>
        <v>Nov</v>
      </c>
      <c r="N3009" s="7">
        <f t="shared" si="144"/>
        <v>2022</v>
      </c>
      <c r="O3009" s="7">
        <f>IF(COUNTIF(B$4:$B3009,B3009)=1,1,0)</f>
        <v>1</v>
      </c>
      <c r="P3009" s="8" t="s">
        <v>2919</v>
      </c>
      <c r="Q3009" s="9"/>
    </row>
    <row r="3010" spans="1:17" x14ac:dyDescent="0.25">
      <c r="A3010" s="17">
        <v>44876</v>
      </c>
      <c r="B3010" s="11" t="s">
        <v>2514</v>
      </c>
      <c r="C3010" s="11" t="s">
        <v>2928</v>
      </c>
      <c r="D3010" s="7">
        <v>1</v>
      </c>
      <c r="E3010" s="12">
        <f t="shared" si="142"/>
        <v>1000</v>
      </c>
      <c r="F3010" s="13">
        <f t="shared" si="143"/>
        <v>1000</v>
      </c>
      <c r="G3010" s="14">
        <f>Data_input!$F3010*IF(Data_input!$E3010&lt;3000,70%,60%)</f>
        <v>700</v>
      </c>
      <c r="H3010" s="14">
        <f>Data_input!$F3010*10%</f>
        <v>100</v>
      </c>
      <c r="I3010" s="14">
        <f>Data_input!$F3010*10%</f>
        <v>100</v>
      </c>
      <c r="J3010" s="14">
        <f>SUM(Table1[[#This Row],[COGS]:[OPERATIONAL COST]])</f>
        <v>900</v>
      </c>
      <c r="K3010" s="14">
        <f>Data_input!$F3010-Data_input!$G3010-Data_input!$H3010-Data_input!$I3010</f>
        <v>100</v>
      </c>
      <c r="L3010" s="15" t="s">
        <v>2948</v>
      </c>
      <c r="M3010" s="16" t="str">
        <f>TEXT(Table1[[#This Row],[DATE]],"mmm")</f>
        <v>Nov</v>
      </c>
      <c r="N3010" s="7">
        <f t="shared" si="144"/>
        <v>2022</v>
      </c>
      <c r="O3010" s="7">
        <f>IF(COUNTIF(B$4:$B3010,B3010)=1,1,0)</f>
        <v>1</v>
      </c>
      <c r="P3010" s="8" t="s">
        <v>2919</v>
      </c>
      <c r="Q3010" s="9"/>
    </row>
    <row r="3011" spans="1:17" x14ac:dyDescent="0.25">
      <c r="A3011" s="17">
        <v>44876</v>
      </c>
      <c r="B3011" s="11" t="s">
        <v>2515</v>
      </c>
      <c r="C3011" s="11" t="s">
        <v>2928</v>
      </c>
      <c r="D3011" s="7">
        <v>5</v>
      </c>
      <c r="E3011" s="12">
        <f t="shared" si="142"/>
        <v>1000</v>
      </c>
      <c r="F3011" s="13">
        <f t="shared" si="143"/>
        <v>5000</v>
      </c>
      <c r="G3011" s="14">
        <f>Data_input!$F3011*IF(Data_input!$E3011&lt;3000,70%,60%)</f>
        <v>3500</v>
      </c>
      <c r="H3011" s="14">
        <f>Data_input!$F3011*10%</f>
        <v>500</v>
      </c>
      <c r="I3011" s="14">
        <f>Data_input!$F3011*10%</f>
        <v>500</v>
      </c>
      <c r="J3011" s="14">
        <f>SUM(Table1[[#This Row],[COGS]:[OPERATIONAL COST]])</f>
        <v>4500</v>
      </c>
      <c r="K3011" s="14">
        <f>Data_input!$F3011-Data_input!$G3011-Data_input!$H3011-Data_input!$I3011</f>
        <v>500</v>
      </c>
      <c r="L3011" s="8" t="s">
        <v>2944</v>
      </c>
      <c r="M3011" s="16" t="str">
        <f>TEXT(Table1[[#This Row],[DATE]],"mmm")</f>
        <v>Nov</v>
      </c>
      <c r="N3011" s="7">
        <f t="shared" si="144"/>
        <v>2022</v>
      </c>
      <c r="O3011" s="7">
        <f>IF(COUNTIF(B$4:$B3011,B3011)=1,1,0)</f>
        <v>1</v>
      </c>
      <c r="P3011" s="8" t="s">
        <v>2918</v>
      </c>
      <c r="Q3011" s="9"/>
    </row>
    <row r="3012" spans="1:17" x14ac:dyDescent="0.25">
      <c r="A3012" s="17">
        <v>44876</v>
      </c>
      <c r="B3012" s="11" t="s">
        <v>2516</v>
      </c>
      <c r="C3012" s="11" t="s">
        <v>2929</v>
      </c>
      <c r="D3012" s="7">
        <v>1</v>
      </c>
      <c r="E3012" s="12">
        <f t="shared" ref="E3012:E3075" si="145">VLOOKUP(C3012,$R$4:$S$12,2,FALSE)</f>
        <v>3200</v>
      </c>
      <c r="F3012" s="13">
        <f t="shared" ref="F3012:F3075" si="146">D3012*E3012</f>
        <v>3200</v>
      </c>
      <c r="G3012" s="14">
        <f>Data_input!$F3012*IF(Data_input!$E3012&lt;3000,70%,60%)</f>
        <v>1920</v>
      </c>
      <c r="H3012" s="14">
        <f>Data_input!$F3012*10%</f>
        <v>320</v>
      </c>
      <c r="I3012" s="14">
        <f>Data_input!$F3012*10%</f>
        <v>320</v>
      </c>
      <c r="J3012" s="14">
        <f>SUM(Table1[[#This Row],[COGS]:[OPERATIONAL COST]])</f>
        <v>2560</v>
      </c>
      <c r="K3012" s="14">
        <f>Data_input!$F3012-Data_input!$G3012-Data_input!$H3012-Data_input!$I3012</f>
        <v>640</v>
      </c>
      <c r="L3012" s="15" t="s">
        <v>2943</v>
      </c>
      <c r="M3012" s="16" t="str">
        <f>TEXT(Table1[[#This Row],[DATE]],"mmm")</f>
        <v>Nov</v>
      </c>
      <c r="N3012" s="7">
        <f t="shared" ref="N3012:N3075" si="147">YEAR(A3012)</f>
        <v>2022</v>
      </c>
      <c r="O3012" s="7">
        <f>IF(COUNTIF(B$4:$B3012,B3012)=1,1,0)</f>
        <v>1</v>
      </c>
      <c r="P3012" s="8" t="s">
        <v>2919</v>
      </c>
      <c r="Q3012" s="9"/>
    </row>
    <row r="3013" spans="1:17" x14ac:dyDescent="0.25">
      <c r="A3013" s="17">
        <v>44876</v>
      </c>
      <c r="B3013" s="11" t="str">
        <f>B3012</f>
        <v>DH02520</v>
      </c>
      <c r="C3013" s="11" t="s">
        <v>2930</v>
      </c>
      <c r="D3013" s="7">
        <v>1</v>
      </c>
      <c r="E3013" s="12">
        <f t="shared" si="145"/>
        <v>4000</v>
      </c>
      <c r="F3013" s="13">
        <f t="shared" si="146"/>
        <v>4000</v>
      </c>
      <c r="G3013" s="14">
        <f>Data_input!$F3013*IF(Data_input!$E3013&lt;3000,70%,60%)</f>
        <v>2400</v>
      </c>
      <c r="H3013" s="14">
        <f>Data_input!$F3013*10%</f>
        <v>400</v>
      </c>
      <c r="I3013" s="14">
        <f>Data_input!$F3013*10%</f>
        <v>400</v>
      </c>
      <c r="J3013" s="14">
        <f>SUM(Table1[[#This Row],[COGS]:[OPERATIONAL COST]])</f>
        <v>3200</v>
      </c>
      <c r="K3013" s="14">
        <f>Data_input!$F3013-Data_input!$G3013-Data_input!$H3013-Data_input!$I3013</f>
        <v>800</v>
      </c>
      <c r="L3013" s="8" t="s">
        <v>2943</v>
      </c>
      <c r="M3013" s="16" t="str">
        <f>TEXT(Table1[[#This Row],[DATE]],"mmm")</f>
        <v>Nov</v>
      </c>
      <c r="N3013" s="7">
        <f t="shared" si="147"/>
        <v>2022</v>
      </c>
      <c r="O3013" s="7">
        <f>IF(COUNTIF(B$4:$B3013,B3013)=1,1,0)</f>
        <v>0</v>
      </c>
      <c r="P3013" s="8" t="s">
        <v>2919</v>
      </c>
      <c r="Q3013" s="9"/>
    </row>
    <row r="3014" spans="1:17" x14ac:dyDescent="0.25">
      <c r="A3014" s="17">
        <v>44876</v>
      </c>
      <c r="B3014" s="11" t="str">
        <f>B3013</f>
        <v>DH02520</v>
      </c>
      <c r="C3014" s="11" t="s">
        <v>2930</v>
      </c>
      <c r="D3014" s="7">
        <v>1</v>
      </c>
      <c r="E3014" s="12">
        <f t="shared" si="145"/>
        <v>4000</v>
      </c>
      <c r="F3014" s="13">
        <f t="shared" si="146"/>
        <v>4000</v>
      </c>
      <c r="G3014" s="14">
        <f>Data_input!$F3014*IF(Data_input!$E3014&lt;3000,70%,60%)</f>
        <v>2400</v>
      </c>
      <c r="H3014" s="14">
        <f>Data_input!$F3014*10%</f>
        <v>400</v>
      </c>
      <c r="I3014" s="14">
        <f>Data_input!$F3014*10%</f>
        <v>400</v>
      </c>
      <c r="J3014" s="14">
        <f>SUM(Table1[[#This Row],[COGS]:[OPERATIONAL COST]])</f>
        <v>3200</v>
      </c>
      <c r="K3014" s="14">
        <f>Data_input!$F3014-Data_input!$G3014-Data_input!$H3014-Data_input!$I3014</f>
        <v>800</v>
      </c>
      <c r="L3014" s="15" t="s">
        <v>2943</v>
      </c>
      <c r="M3014" s="16" t="str">
        <f>TEXT(Table1[[#This Row],[DATE]],"mmm")</f>
        <v>Nov</v>
      </c>
      <c r="N3014" s="7">
        <f t="shared" si="147"/>
        <v>2022</v>
      </c>
      <c r="O3014" s="7">
        <f>IF(COUNTIF(B$4:$B3014,B3014)=1,1,0)</f>
        <v>0</v>
      </c>
      <c r="P3014" s="8" t="s">
        <v>2919</v>
      </c>
      <c r="Q3014" s="9"/>
    </row>
    <row r="3015" spans="1:17" x14ac:dyDescent="0.25">
      <c r="A3015" s="17">
        <v>44877</v>
      </c>
      <c r="B3015" s="11" t="s">
        <v>2517</v>
      </c>
      <c r="C3015" s="11" t="s">
        <v>2930</v>
      </c>
      <c r="D3015" s="7">
        <v>1</v>
      </c>
      <c r="E3015" s="12">
        <f t="shared" si="145"/>
        <v>4000</v>
      </c>
      <c r="F3015" s="13">
        <f t="shared" si="146"/>
        <v>4000</v>
      </c>
      <c r="G3015" s="14">
        <f>Data_input!$F3015*IF(Data_input!$E3015&lt;3000,70%,60%)</f>
        <v>2400</v>
      </c>
      <c r="H3015" s="14">
        <f>Data_input!$F3015*10%</f>
        <v>400</v>
      </c>
      <c r="I3015" s="14">
        <f>Data_input!$F3015*10%</f>
        <v>400</v>
      </c>
      <c r="J3015" s="14">
        <f>SUM(Table1[[#This Row],[COGS]:[OPERATIONAL COST]])</f>
        <v>3200</v>
      </c>
      <c r="K3015" s="14">
        <f>Data_input!$F3015-Data_input!$G3015-Data_input!$H3015-Data_input!$I3015</f>
        <v>800</v>
      </c>
      <c r="L3015" s="8" t="s">
        <v>2943</v>
      </c>
      <c r="M3015" s="16" t="str">
        <f>TEXT(Table1[[#This Row],[DATE]],"mmm")</f>
        <v>Nov</v>
      </c>
      <c r="N3015" s="7">
        <f t="shared" si="147"/>
        <v>2022</v>
      </c>
      <c r="O3015" s="7">
        <f>IF(COUNTIF(B$4:$B3015,B3015)=1,1,0)</f>
        <v>1</v>
      </c>
      <c r="P3015" s="8" t="s">
        <v>2919</v>
      </c>
      <c r="Q3015" s="9"/>
    </row>
    <row r="3016" spans="1:17" x14ac:dyDescent="0.25">
      <c r="A3016" s="17">
        <v>44877</v>
      </c>
      <c r="B3016" s="11" t="s">
        <v>2518</v>
      </c>
      <c r="C3016" s="11" t="s">
        <v>2924</v>
      </c>
      <c r="D3016" s="7">
        <v>5</v>
      </c>
      <c r="E3016" s="12">
        <f t="shared" si="145"/>
        <v>3500</v>
      </c>
      <c r="F3016" s="13">
        <f t="shared" si="146"/>
        <v>17500</v>
      </c>
      <c r="G3016" s="14">
        <f>Data_input!$F3016*IF(Data_input!$E3016&lt;3000,70%,60%)</f>
        <v>10500</v>
      </c>
      <c r="H3016" s="14">
        <f>Data_input!$F3016*10%</f>
        <v>1750</v>
      </c>
      <c r="I3016" s="14">
        <f>Data_input!$F3016*10%</f>
        <v>1750</v>
      </c>
      <c r="J3016" s="14">
        <f>SUM(Table1[[#This Row],[COGS]:[OPERATIONAL COST]])</f>
        <v>14000</v>
      </c>
      <c r="K3016" s="14">
        <f>Data_input!$F3016-Data_input!$G3016-Data_input!$H3016-Data_input!$I3016</f>
        <v>3500</v>
      </c>
      <c r="L3016" s="15" t="s">
        <v>2948</v>
      </c>
      <c r="M3016" s="16" t="str">
        <f>TEXT(Table1[[#This Row],[DATE]],"mmm")</f>
        <v>Nov</v>
      </c>
      <c r="N3016" s="7">
        <f t="shared" si="147"/>
        <v>2022</v>
      </c>
      <c r="O3016" s="7">
        <f>IF(COUNTIF(B$4:$B3016,B3016)=1,1,0)</f>
        <v>1</v>
      </c>
      <c r="P3016" s="8" t="s">
        <v>2918</v>
      </c>
      <c r="Q3016" s="9"/>
    </row>
    <row r="3017" spans="1:17" x14ac:dyDescent="0.25">
      <c r="A3017" s="17">
        <v>44877</v>
      </c>
      <c r="B3017" s="11" t="s">
        <v>2519</v>
      </c>
      <c r="C3017" s="11" t="s">
        <v>2925</v>
      </c>
      <c r="D3017" s="7">
        <v>1</v>
      </c>
      <c r="E3017" s="12">
        <f t="shared" si="145"/>
        <v>1200</v>
      </c>
      <c r="F3017" s="13">
        <f t="shared" si="146"/>
        <v>1200</v>
      </c>
      <c r="G3017" s="14">
        <f>Data_input!$F3017*IF(Data_input!$E3017&lt;3000,70%,60%)</f>
        <v>840</v>
      </c>
      <c r="H3017" s="14">
        <f>Data_input!$F3017*10%</f>
        <v>120</v>
      </c>
      <c r="I3017" s="14">
        <f>Data_input!$F3017*10%</f>
        <v>120</v>
      </c>
      <c r="J3017" s="14">
        <f>SUM(Table1[[#This Row],[COGS]:[OPERATIONAL COST]])</f>
        <v>1080</v>
      </c>
      <c r="K3017" s="14">
        <f>Data_input!$F3017-Data_input!$G3017-Data_input!$H3017-Data_input!$I3017</f>
        <v>120</v>
      </c>
      <c r="L3017" s="8" t="s">
        <v>2944</v>
      </c>
      <c r="M3017" s="16" t="str">
        <f>TEXT(Table1[[#This Row],[DATE]],"mmm")</f>
        <v>Nov</v>
      </c>
      <c r="N3017" s="7">
        <f t="shared" si="147"/>
        <v>2022</v>
      </c>
      <c r="O3017" s="7">
        <f>IF(COUNTIF(B$4:$B3017,B3017)=1,1,0)</f>
        <v>1</v>
      </c>
      <c r="P3017" s="8" t="s">
        <v>2919</v>
      </c>
      <c r="Q3017" s="9"/>
    </row>
    <row r="3018" spans="1:17" x14ac:dyDescent="0.25">
      <c r="A3018" s="17">
        <v>44877</v>
      </c>
      <c r="B3018" s="11" t="s">
        <v>2520</v>
      </c>
      <c r="C3018" s="11" t="s">
        <v>2926</v>
      </c>
      <c r="D3018" s="7">
        <v>3</v>
      </c>
      <c r="E3018" s="12">
        <f t="shared" si="145"/>
        <v>450</v>
      </c>
      <c r="F3018" s="13">
        <f t="shared" si="146"/>
        <v>1350</v>
      </c>
      <c r="G3018" s="14">
        <f>Data_input!$F3018*IF(Data_input!$E3018&lt;3000,70%,60%)</f>
        <v>944.99999999999989</v>
      </c>
      <c r="H3018" s="14">
        <f>Data_input!$F3018*10%</f>
        <v>135</v>
      </c>
      <c r="I3018" s="14">
        <f>Data_input!$F3018*10%</f>
        <v>135</v>
      </c>
      <c r="J3018" s="14">
        <f>SUM(Table1[[#This Row],[COGS]:[OPERATIONAL COST]])</f>
        <v>1215</v>
      </c>
      <c r="K3018" s="14">
        <f>Data_input!$F3018-Data_input!$G3018-Data_input!$H3018-Data_input!$I3018</f>
        <v>135.00000000000011</v>
      </c>
      <c r="L3018" s="15" t="s">
        <v>2946</v>
      </c>
      <c r="M3018" s="16" t="str">
        <f>TEXT(Table1[[#This Row],[DATE]],"mmm")</f>
        <v>Nov</v>
      </c>
      <c r="N3018" s="7">
        <f t="shared" si="147"/>
        <v>2022</v>
      </c>
      <c r="O3018" s="7">
        <f>IF(COUNTIF(B$4:$B3018,B3018)=1,1,0)</f>
        <v>1</v>
      </c>
      <c r="P3018" s="8" t="s">
        <v>2919</v>
      </c>
      <c r="Q3018" s="9"/>
    </row>
    <row r="3019" spans="1:17" x14ac:dyDescent="0.25">
      <c r="A3019" s="17">
        <v>44877</v>
      </c>
      <c r="B3019" s="11" t="s">
        <v>2521</v>
      </c>
      <c r="C3019" s="11" t="s">
        <v>2927</v>
      </c>
      <c r="D3019" s="7">
        <v>5</v>
      </c>
      <c r="E3019" s="12">
        <f t="shared" si="145"/>
        <v>500</v>
      </c>
      <c r="F3019" s="13">
        <f t="shared" si="146"/>
        <v>2500</v>
      </c>
      <c r="G3019" s="14">
        <f>Data_input!$F3019*IF(Data_input!$E3019&lt;3000,70%,60%)</f>
        <v>1750</v>
      </c>
      <c r="H3019" s="14">
        <f>Data_input!$F3019*10%</f>
        <v>250</v>
      </c>
      <c r="I3019" s="14">
        <f>Data_input!$F3019*10%</f>
        <v>250</v>
      </c>
      <c r="J3019" s="14">
        <f>SUM(Table1[[#This Row],[COGS]:[OPERATIONAL COST]])</f>
        <v>2250</v>
      </c>
      <c r="K3019" s="14">
        <f>Data_input!$F3019-Data_input!$G3019-Data_input!$H3019-Data_input!$I3019</f>
        <v>250</v>
      </c>
      <c r="L3019" s="8" t="s">
        <v>2947</v>
      </c>
      <c r="M3019" s="16" t="str">
        <f>TEXT(Table1[[#This Row],[DATE]],"mmm")</f>
        <v>Nov</v>
      </c>
      <c r="N3019" s="7">
        <f t="shared" si="147"/>
        <v>2022</v>
      </c>
      <c r="O3019" s="7">
        <f>IF(COUNTIF(B$4:$B3019,B3019)=1,1,0)</f>
        <v>1</v>
      </c>
      <c r="P3019" s="8" t="s">
        <v>2918</v>
      </c>
      <c r="Q3019" s="9"/>
    </row>
    <row r="3020" spans="1:17" x14ac:dyDescent="0.25">
      <c r="A3020" s="17">
        <v>44877</v>
      </c>
      <c r="B3020" s="11" t="s">
        <v>2522</v>
      </c>
      <c r="C3020" s="11" t="s">
        <v>2928</v>
      </c>
      <c r="D3020" s="7">
        <v>1</v>
      </c>
      <c r="E3020" s="12">
        <f t="shared" si="145"/>
        <v>1000</v>
      </c>
      <c r="F3020" s="13">
        <f t="shared" si="146"/>
        <v>1000</v>
      </c>
      <c r="G3020" s="14">
        <f>Data_input!$F3020*IF(Data_input!$E3020&lt;3000,70%,60%)</f>
        <v>700</v>
      </c>
      <c r="H3020" s="14">
        <f>Data_input!$F3020*10%</f>
        <v>100</v>
      </c>
      <c r="I3020" s="14">
        <f>Data_input!$F3020*10%</f>
        <v>100</v>
      </c>
      <c r="J3020" s="14">
        <f>SUM(Table1[[#This Row],[COGS]:[OPERATIONAL COST]])</f>
        <v>900</v>
      </c>
      <c r="K3020" s="14">
        <f>Data_input!$F3020-Data_input!$G3020-Data_input!$H3020-Data_input!$I3020</f>
        <v>100</v>
      </c>
      <c r="L3020" s="15" t="s">
        <v>2946</v>
      </c>
      <c r="M3020" s="16" t="str">
        <f>TEXT(Table1[[#This Row],[DATE]],"mmm")</f>
        <v>Nov</v>
      </c>
      <c r="N3020" s="7">
        <f t="shared" si="147"/>
        <v>2022</v>
      </c>
      <c r="O3020" s="7">
        <f>IF(COUNTIF(B$4:$B3020,B3020)=1,1,0)</f>
        <v>1</v>
      </c>
      <c r="P3020" s="8" t="s">
        <v>2918</v>
      </c>
      <c r="Q3020" s="9"/>
    </row>
    <row r="3021" spans="1:17" x14ac:dyDescent="0.25">
      <c r="A3021" s="17">
        <v>44877</v>
      </c>
      <c r="B3021" s="11" t="s">
        <v>2523</v>
      </c>
      <c r="C3021" s="11" t="s">
        <v>2928</v>
      </c>
      <c r="D3021" s="7">
        <v>1</v>
      </c>
      <c r="E3021" s="12">
        <f t="shared" si="145"/>
        <v>1000</v>
      </c>
      <c r="F3021" s="13">
        <f t="shared" si="146"/>
        <v>1000</v>
      </c>
      <c r="G3021" s="14">
        <f>Data_input!$F3021*IF(Data_input!$E3021&lt;3000,70%,60%)</f>
        <v>700</v>
      </c>
      <c r="H3021" s="14">
        <f>Data_input!$F3021*10%</f>
        <v>100</v>
      </c>
      <c r="I3021" s="14">
        <f>Data_input!$F3021*10%</f>
        <v>100</v>
      </c>
      <c r="J3021" s="14">
        <f>SUM(Table1[[#This Row],[COGS]:[OPERATIONAL COST]])</f>
        <v>900</v>
      </c>
      <c r="K3021" s="14">
        <f>Data_input!$F3021-Data_input!$G3021-Data_input!$H3021-Data_input!$I3021</f>
        <v>100</v>
      </c>
      <c r="L3021" s="8" t="s">
        <v>2947</v>
      </c>
      <c r="M3021" s="16" t="str">
        <f>TEXT(Table1[[#This Row],[DATE]],"mmm")</f>
        <v>Nov</v>
      </c>
      <c r="N3021" s="7">
        <f t="shared" si="147"/>
        <v>2022</v>
      </c>
      <c r="O3021" s="7">
        <f>IF(COUNTIF(B$4:$B3021,B3021)=1,1,0)</f>
        <v>1</v>
      </c>
      <c r="P3021" s="8" t="s">
        <v>2918</v>
      </c>
      <c r="Q3021" s="9"/>
    </row>
    <row r="3022" spans="1:17" x14ac:dyDescent="0.25">
      <c r="A3022" s="17">
        <v>44877</v>
      </c>
      <c r="B3022" s="11" t="s">
        <v>2524</v>
      </c>
      <c r="C3022" s="11" t="s">
        <v>2930</v>
      </c>
      <c r="D3022" s="7">
        <v>1</v>
      </c>
      <c r="E3022" s="12">
        <f t="shared" si="145"/>
        <v>4000</v>
      </c>
      <c r="F3022" s="13">
        <f t="shared" si="146"/>
        <v>4000</v>
      </c>
      <c r="G3022" s="14">
        <f>Data_input!$F3022*IF(Data_input!$E3022&lt;3000,70%,60%)</f>
        <v>2400</v>
      </c>
      <c r="H3022" s="14">
        <f>Data_input!$F3022*10%</f>
        <v>400</v>
      </c>
      <c r="I3022" s="14">
        <f>Data_input!$F3022*10%</f>
        <v>400</v>
      </c>
      <c r="J3022" s="14">
        <f>SUM(Table1[[#This Row],[COGS]:[OPERATIONAL COST]])</f>
        <v>3200</v>
      </c>
      <c r="K3022" s="14">
        <f>Data_input!$F3022-Data_input!$G3022-Data_input!$H3022-Data_input!$I3022</f>
        <v>800</v>
      </c>
      <c r="L3022" s="15" t="s">
        <v>2945</v>
      </c>
      <c r="M3022" s="16" t="str">
        <f>TEXT(Table1[[#This Row],[DATE]],"mmm")</f>
        <v>Nov</v>
      </c>
      <c r="N3022" s="7">
        <f t="shared" si="147"/>
        <v>2022</v>
      </c>
      <c r="O3022" s="7">
        <f>IF(COUNTIF(B$4:$B3022,B3022)=1,1,0)</f>
        <v>1</v>
      </c>
      <c r="P3022" s="8" t="s">
        <v>2919</v>
      </c>
      <c r="Q3022" s="9"/>
    </row>
    <row r="3023" spans="1:17" x14ac:dyDescent="0.25">
      <c r="A3023" s="17">
        <v>44877</v>
      </c>
      <c r="B3023" s="11" t="str">
        <f>B3022</f>
        <v>DH02528</v>
      </c>
      <c r="C3023" s="11" t="s">
        <v>2920</v>
      </c>
      <c r="D3023" s="7">
        <v>2</v>
      </c>
      <c r="E3023" s="12">
        <f t="shared" si="145"/>
        <v>1000</v>
      </c>
      <c r="F3023" s="13">
        <f t="shared" si="146"/>
        <v>2000</v>
      </c>
      <c r="G3023" s="14">
        <f>Data_input!$F3023*IF(Data_input!$E3023&lt;3000,70%,60%)</f>
        <v>1400</v>
      </c>
      <c r="H3023" s="14">
        <f>Data_input!$F3023*10%</f>
        <v>200</v>
      </c>
      <c r="I3023" s="14">
        <f>Data_input!$F3023*10%</f>
        <v>200</v>
      </c>
      <c r="J3023" s="14">
        <f>SUM(Table1[[#This Row],[COGS]:[OPERATIONAL COST]])</f>
        <v>1800</v>
      </c>
      <c r="K3023" s="14">
        <f>Data_input!$F3023-Data_input!$G3023-Data_input!$H3023-Data_input!$I3023</f>
        <v>200</v>
      </c>
      <c r="L3023" s="8" t="s">
        <v>2945</v>
      </c>
      <c r="M3023" s="16" t="str">
        <f>TEXT(Table1[[#This Row],[DATE]],"mmm")</f>
        <v>Nov</v>
      </c>
      <c r="N3023" s="7">
        <f t="shared" si="147"/>
        <v>2022</v>
      </c>
      <c r="O3023" s="7">
        <f>IF(COUNTIF(B$4:$B3023,B3023)=1,1,0)</f>
        <v>0</v>
      </c>
      <c r="P3023" s="8" t="s">
        <v>2919</v>
      </c>
      <c r="Q3023" s="9"/>
    </row>
    <row r="3024" spans="1:17" x14ac:dyDescent="0.25">
      <c r="A3024" s="17">
        <v>44877</v>
      </c>
      <c r="B3024" s="11" t="str">
        <f>B3023</f>
        <v>DH02528</v>
      </c>
      <c r="C3024" s="11" t="s">
        <v>2923</v>
      </c>
      <c r="D3024" s="7">
        <v>1</v>
      </c>
      <c r="E3024" s="12">
        <f t="shared" si="145"/>
        <v>2500</v>
      </c>
      <c r="F3024" s="13">
        <f t="shared" si="146"/>
        <v>2500</v>
      </c>
      <c r="G3024" s="14">
        <f>Data_input!$F3024*IF(Data_input!$E3024&lt;3000,70%,60%)</f>
        <v>1750</v>
      </c>
      <c r="H3024" s="14">
        <f>Data_input!$F3024*10%</f>
        <v>250</v>
      </c>
      <c r="I3024" s="14">
        <f>Data_input!$F3024*10%</f>
        <v>250</v>
      </c>
      <c r="J3024" s="14">
        <f>SUM(Table1[[#This Row],[COGS]:[OPERATIONAL COST]])</f>
        <v>2250</v>
      </c>
      <c r="K3024" s="14">
        <f>Data_input!$F3024-Data_input!$G3024-Data_input!$H3024-Data_input!$I3024</f>
        <v>250</v>
      </c>
      <c r="L3024" s="15" t="s">
        <v>2945</v>
      </c>
      <c r="M3024" s="16" t="str">
        <f>TEXT(Table1[[#This Row],[DATE]],"mmm")</f>
        <v>Nov</v>
      </c>
      <c r="N3024" s="7">
        <f t="shared" si="147"/>
        <v>2022</v>
      </c>
      <c r="O3024" s="7">
        <f>IF(COUNTIF(B$4:$B3024,B3024)=1,1,0)</f>
        <v>0</v>
      </c>
      <c r="P3024" s="8" t="s">
        <v>2919</v>
      </c>
      <c r="Q3024" s="9"/>
    </row>
    <row r="3025" spans="1:17" x14ac:dyDescent="0.25">
      <c r="A3025" s="17">
        <v>44877</v>
      </c>
      <c r="B3025" s="11" t="str">
        <f>B3024</f>
        <v>DH02528</v>
      </c>
      <c r="C3025" s="11" t="s">
        <v>2920</v>
      </c>
      <c r="D3025" s="7">
        <v>4</v>
      </c>
      <c r="E3025" s="12">
        <f t="shared" si="145"/>
        <v>1000</v>
      </c>
      <c r="F3025" s="13">
        <f t="shared" si="146"/>
        <v>4000</v>
      </c>
      <c r="G3025" s="14">
        <f>Data_input!$F3025*IF(Data_input!$E3025&lt;3000,70%,60%)</f>
        <v>2800</v>
      </c>
      <c r="H3025" s="14">
        <f>Data_input!$F3025*10%</f>
        <v>400</v>
      </c>
      <c r="I3025" s="14">
        <f>Data_input!$F3025*10%</f>
        <v>400</v>
      </c>
      <c r="J3025" s="14">
        <f>SUM(Table1[[#This Row],[COGS]:[OPERATIONAL COST]])</f>
        <v>3600</v>
      </c>
      <c r="K3025" s="14">
        <f>Data_input!$F3025-Data_input!$G3025-Data_input!$H3025-Data_input!$I3025</f>
        <v>400</v>
      </c>
      <c r="L3025" s="8" t="s">
        <v>2945</v>
      </c>
      <c r="M3025" s="16" t="str">
        <f>TEXT(Table1[[#This Row],[DATE]],"mmm")</f>
        <v>Nov</v>
      </c>
      <c r="N3025" s="7">
        <f t="shared" si="147"/>
        <v>2022</v>
      </c>
      <c r="O3025" s="7">
        <f>IF(COUNTIF(B$4:$B3025,B3025)=1,1,0)</f>
        <v>0</v>
      </c>
      <c r="P3025" s="8" t="s">
        <v>2919</v>
      </c>
      <c r="Q3025" s="9"/>
    </row>
    <row r="3026" spans="1:17" x14ac:dyDescent="0.25">
      <c r="A3026" s="17">
        <v>44877</v>
      </c>
      <c r="B3026" s="11" t="str">
        <f>B3025</f>
        <v>DH02528</v>
      </c>
      <c r="C3026" s="11" t="s">
        <v>2923</v>
      </c>
      <c r="D3026" s="7">
        <v>2</v>
      </c>
      <c r="E3026" s="12">
        <f t="shared" si="145"/>
        <v>2500</v>
      </c>
      <c r="F3026" s="13">
        <f t="shared" si="146"/>
        <v>5000</v>
      </c>
      <c r="G3026" s="14">
        <f>Data_input!$F3026*IF(Data_input!$E3026&lt;3000,70%,60%)</f>
        <v>3500</v>
      </c>
      <c r="H3026" s="14">
        <f>Data_input!$F3026*10%</f>
        <v>500</v>
      </c>
      <c r="I3026" s="14">
        <f>Data_input!$F3026*10%</f>
        <v>500</v>
      </c>
      <c r="J3026" s="14">
        <f>SUM(Table1[[#This Row],[COGS]:[OPERATIONAL COST]])</f>
        <v>4500</v>
      </c>
      <c r="K3026" s="14">
        <f>Data_input!$F3026-Data_input!$G3026-Data_input!$H3026-Data_input!$I3026</f>
        <v>500</v>
      </c>
      <c r="L3026" s="15" t="s">
        <v>2945</v>
      </c>
      <c r="M3026" s="16" t="str">
        <f>TEXT(Table1[[#This Row],[DATE]],"mmm")</f>
        <v>Nov</v>
      </c>
      <c r="N3026" s="7">
        <f t="shared" si="147"/>
        <v>2022</v>
      </c>
      <c r="O3026" s="7">
        <f>IF(COUNTIF(B$4:$B3026,B3026)=1,1,0)</f>
        <v>0</v>
      </c>
      <c r="P3026" s="8" t="s">
        <v>2919</v>
      </c>
      <c r="Q3026" s="9"/>
    </row>
    <row r="3027" spans="1:17" x14ac:dyDescent="0.25">
      <c r="A3027" s="17">
        <v>44877</v>
      </c>
      <c r="B3027" s="11" t="str">
        <f>B3026</f>
        <v>DH02528</v>
      </c>
      <c r="C3027" s="11" t="s">
        <v>2930</v>
      </c>
      <c r="D3027" s="7">
        <v>1</v>
      </c>
      <c r="E3027" s="12">
        <f t="shared" si="145"/>
        <v>4000</v>
      </c>
      <c r="F3027" s="13">
        <f t="shared" si="146"/>
        <v>4000</v>
      </c>
      <c r="G3027" s="14">
        <f>Data_input!$F3027*IF(Data_input!$E3027&lt;3000,70%,60%)</f>
        <v>2400</v>
      </c>
      <c r="H3027" s="14">
        <f>Data_input!$F3027*10%</f>
        <v>400</v>
      </c>
      <c r="I3027" s="14">
        <f>Data_input!$F3027*10%</f>
        <v>400</v>
      </c>
      <c r="J3027" s="14">
        <f>SUM(Table1[[#This Row],[COGS]:[OPERATIONAL COST]])</f>
        <v>3200</v>
      </c>
      <c r="K3027" s="14">
        <f>Data_input!$F3027-Data_input!$G3027-Data_input!$H3027-Data_input!$I3027</f>
        <v>800</v>
      </c>
      <c r="L3027" s="8" t="s">
        <v>2945</v>
      </c>
      <c r="M3027" s="16" t="str">
        <f>TEXT(Table1[[#This Row],[DATE]],"mmm")</f>
        <v>Nov</v>
      </c>
      <c r="N3027" s="7">
        <f t="shared" si="147"/>
        <v>2022</v>
      </c>
      <c r="O3027" s="7">
        <f>IF(COUNTIF(B$4:$B3027,B3027)=1,1,0)</f>
        <v>0</v>
      </c>
      <c r="P3027" s="8" t="s">
        <v>2919</v>
      </c>
      <c r="Q3027" s="9"/>
    </row>
    <row r="3028" spans="1:17" x14ac:dyDescent="0.25">
      <c r="A3028" s="17">
        <v>44878</v>
      </c>
      <c r="B3028" s="11" t="s">
        <v>2525</v>
      </c>
      <c r="C3028" s="11" t="s">
        <v>2924</v>
      </c>
      <c r="D3028" s="7">
        <v>3</v>
      </c>
      <c r="E3028" s="12">
        <f t="shared" si="145"/>
        <v>3500</v>
      </c>
      <c r="F3028" s="13">
        <f t="shared" si="146"/>
        <v>10500</v>
      </c>
      <c r="G3028" s="14">
        <f>Data_input!$F3028*IF(Data_input!$E3028&lt;3000,70%,60%)</f>
        <v>6300</v>
      </c>
      <c r="H3028" s="14">
        <f>Data_input!$F3028*10%</f>
        <v>1050</v>
      </c>
      <c r="I3028" s="14">
        <f>Data_input!$F3028*10%</f>
        <v>1050</v>
      </c>
      <c r="J3028" s="14">
        <f>SUM(Table1[[#This Row],[COGS]:[OPERATIONAL COST]])</f>
        <v>8400</v>
      </c>
      <c r="K3028" s="14">
        <f>Data_input!$F3028-Data_input!$G3028-Data_input!$H3028-Data_input!$I3028</f>
        <v>2100</v>
      </c>
      <c r="L3028" s="15" t="s">
        <v>2948</v>
      </c>
      <c r="M3028" s="16" t="str">
        <f>TEXT(Table1[[#This Row],[DATE]],"mmm")</f>
        <v>Nov</v>
      </c>
      <c r="N3028" s="7">
        <f t="shared" si="147"/>
        <v>2022</v>
      </c>
      <c r="O3028" s="7">
        <f>IF(COUNTIF(B$4:$B3028,B3028)=1,1,0)</f>
        <v>1</v>
      </c>
      <c r="P3028" s="8" t="s">
        <v>2919</v>
      </c>
      <c r="Q3028" s="9"/>
    </row>
    <row r="3029" spans="1:17" x14ac:dyDescent="0.25">
      <c r="A3029" s="17">
        <v>44878</v>
      </c>
      <c r="B3029" s="11" t="s">
        <v>2526</v>
      </c>
      <c r="C3029" s="11" t="s">
        <v>2925</v>
      </c>
      <c r="D3029" s="7">
        <v>1</v>
      </c>
      <c r="E3029" s="12">
        <f t="shared" si="145"/>
        <v>1200</v>
      </c>
      <c r="F3029" s="13">
        <f t="shared" si="146"/>
        <v>1200</v>
      </c>
      <c r="G3029" s="14">
        <f>Data_input!$F3029*IF(Data_input!$E3029&lt;3000,70%,60%)</f>
        <v>840</v>
      </c>
      <c r="H3029" s="14">
        <f>Data_input!$F3029*10%</f>
        <v>120</v>
      </c>
      <c r="I3029" s="14">
        <f>Data_input!$F3029*10%</f>
        <v>120</v>
      </c>
      <c r="J3029" s="14">
        <f>SUM(Table1[[#This Row],[COGS]:[OPERATIONAL COST]])</f>
        <v>1080</v>
      </c>
      <c r="K3029" s="14">
        <f>Data_input!$F3029-Data_input!$G3029-Data_input!$H3029-Data_input!$I3029</f>
        <v>120</v>
      </c>
      <c r="L3029" s="8" t="s">
        <v>2944</v>
      </c>
      <c r="M3029" s="16" t="str">
        <f>TEXT(Table1[[#This Row],[DATE]],"mmm")</f>
        <v>Nov</v>
      </c>
      <c r="N3029" s="7">
        <f t="shared" si="147"/>
        <v>2022</v>
      </c>
      <c r="O3029" s="7">
        <f>IF(COUNTIF(B$4:$B3029,B3029)=1,1,0)</f>
        <v>1</v>
      </c>
      <c r="P3029" s="8" t="s">
        <v>2919</v>
      </c>
      <c r="Q3029" s="9"/>
    </row>
    <row r="3030" spans="1:17" x14ac:dyDescent="0.25">
      <c r="A3030" s="17">
        <v>44878</v>
      </c>
      <c r="B3030" s="11" t="s">
        <v>2527</v>
      </c>
      <c r="C3030" s="11" t="s">
        <v>2926</v>
      </c>
      <c r="D3030" s="7">
        <v>2</v>
      </c>
      <c r="E3030" s="12">
        <f t="shared" si="145"/>
        <v>450</v>
      </c>
      <c r="F3030" s="13">
        <f t="shared" si="146"/>
        <v>900</v>
      </c>
      <c r="G3030" s="14">
        <f>Data_input!$F3030*IF(Data_input!$E3030&lt;3000,70%,60%)</f>
        <v>630</v>
      </c>
      <c r="H3030" s="14">
        <f>Data_input!$F3030*10%</f>
        <v>90</v>
      </c>
      <c r="I3030" s="14">
        <f>Data_input!$F3030*10%</f>
        <v>90</v>
      </c>
      <c r="J3030" s="14">
        <f>SUM(Table1[[#This Row],[COGS]:[OPERATIONAL COST]])</f>
        <v>810</v>
      </c>
      <c r="K3030" s="14">
        <f>Data_input!$F3030-Data_input!$G3030-Data_input!$H3030-Data_input!$I3030</f>
        <v>90</v>
      </c>
      <c r="L3030" s="15" t="s">
        <v>2946</v>
      </c>
      <c r="M3030" s="16" t="str">
        <f>TEXT(Table1[[#This Row],[DATE]],"mmm")</f>
        <v>Nov</v>
      </c>
      <c r="N3030" s="7">
        <f t="shared" si="147"/>
        <v>2022</v>
      </c>
      <c r="O3030" s="7">
        <f>IF(COUNTIF(B$4:$B3030,B3030)=1,1,0)</f>
        <v>1</v>
      </c>
      <c r="P3030" s="8" t="s">
        <v>2919</v>
      </c>
      <c r="Q3030" s="9"/>
    </row>
    <row r="3031" spans="1:17" x14ac:dyDescent="0.25">
      <c r="A3031" s="17">
        <v>44878</v>
      </c>
      <c r="B3031" s="11" t="s">
        <v>2528</v>
      </c>
      <c r="C3031" s="11" t="s">
        <v>2920</v>
      </c>
      <c r="D3031" s="7">
        <v>4</v>
      </c>
      <c r="E3031" s="12">
        <f t="shared" si="145"/>
        <v>1000</v>
      </c>
      <c r="F3031" s="13">
        <f t="shared" si="146"/>
        <v>4000</v>
      </c>
      <c r="G3031" s="14">
        <f>Data_input!$F3031*IF(Data_input!$E3031&lt;3000,70%,60%)</f>
        <v>2800</v>
      </c>
      <c r="H3031" s="14">
        <f>Data_input!$F3031*10%</f>
        <v>400</v>
      </c>
      <c r="I3031" s="14">
        <f>Data_input!$F3031*10%</f>
        <v>400</v>
      </c>
      <c r="J3031" s="14">
        <f>SUM(Table1[[#This Row],[COGS]:[OPERATIONAL COST]])</f>
        <v>3600</v>
      </c>
      <c r="K3031" s="14">
        <f>Data_input!$F3031-Data_input!$G3031-Data_input!$H3031-Data_input!$I3031</f>
        <v>400</v>
      </c>
      <c r="L3031" s="8" t="s">
        <v>2947</v>
      </c>
      <c r="M3031" s="16" t="str">
        <f>TEXT(Table1[[#This Row],[DATE]],"mmm")</f>
        <v>Nov</v>
      </c>
      <c r="N3031" s="7">
        <f t="shared" si="147"/>
        <v>2022</v>
      </c>
      <c r="O3031" s="7">
        <f>IF(COUNTIF(B$4:$B3031,B3031)=1,1,0)</f>
        <v>1</v>
      </c>
      <c r="P3031" s="8" t="s">
        <v>2918</v>
      </c>
      <c r="Q3031" s="9"/>
    </row>
    <row r="3032" spans="1:17" x14ac:dyDescent="0.25">
      <c r="A3032" s="17">
        <v>44878</v>
      </c>
      <c r="B3032" s="11" t="s">
        <v>2529</v>
      </c>
      <c r="C3032" s="11" t="s">
        <v>2930</v>
      </c>
      <c r="D3032" s="7">
        <v>1</v>
      </c>
      <c r="E3032" s="12">
        <f t="shared" si="145"/>
        <v>4000</v>
      </c>
      <c r="F3032" s="13">
        <f t="shared" si="146"/>
        <v>4000</v>
      </c>
      <c r="G3032" s="14">
        <f>Data_input!$F3032*IF(Data_input!$E3032&lt;3000,70%,60%)</f>
        <v>2400</v>
      </c>
      <c r="H3032" s="14">
        <f>Data_input!$F3032*10%</f>
        <v>400</v>
      </c>
      <c r="I3032" s="14">
        <f>Data_input!$F3032*10%</f>
        <v>400</v>
      </c>
      <c r="J3032" s="14">
        <f>SUM(Table1[[#This Row],[COGS]:[OPERATIONAL COST]])</f>
        <v>3200</v>
      </c>
      <c r="K3032" s="14">
        <f>Data_input!$F3032-Data_input!$G3032-Data_input!$H3032-Data_input!$I3032</f>
        <v>800</v>
      </c>
      <c r="L3032" s="15" t="s">
        <v>2945</v>
      </c>
      <c r="M3032" s="16" t="str">
        <f>TEXT(Table1[[#This Row],[DATE]],"mmm")</f>
        <v>Nov</v>
      </c>
      <c r="N3032" s="7">
        <f t="shared" si="147"/>
        <v>2022</v>
      </c>
      <c r="O3032" s="7">
        <f>IF(COUNTIF(B$4:$B3032,B3032)=1,1,0)</f>
        <v>1</v>
      </c>
      <c r="P3032" s="8" t="s">
        <v>2919</v>
      </c>
      <c r="Q3032" s="9"/>
    </row>
    <row r="3033" spans="1:17" x14ac:dyDescent="0.25">
      <c r="A3033" s="17">
        <v>44878</v>
      </c>
      <c r="B3033" s="11" t="s">
        <v>2530</v>
      </c>
      <c r="C3033" s="11" t="s">
        <v>2923</v>
      </c>
      <c r="D3033" s="7">
        <v>8</v>
      </c>
      <c r="E3033" s="12">
        <f t="shared" si="145"/>
        <v>2500</v>
      </c>
      <c r="F3033" s="13">
        <f t="shared" si="146"/>
        <v>20000</v>
      </c>
      <c r="G3033" s="14">
        <f>Data_input!$F3033*IF(Data_input!$E3033&lt;3000,70%,60%)</f>
        <v>14000</v>
      </c>
      <c r="H3033" s="14">
        <f>Data_input!$F3033*10%</f>
        <v>2000</v>
      </c>
      <c r="I3033" s="14">
        <f>Data_input!$F3033*10%</f>
        <v>2000</v>
      </c>
      <c r="J3033" s="14">
        <f>SUM(Table1[[#This Row],[COGS]:[OPERATIONAL COST]])</f>
        <v>18000</v>
      </c>
      <c r="K3033" s="14">
        <f>Data_input!$F3033-Data_input!$G3033-Data_input!$H3033-Data_input!$I3033</f>
        <v>2000</v>
      </c>
      <c r="L3033" s="8" t="s">
        <v>2943</v>
      </c>
      <c r="M3033" s="16" t="str">
        <f>TEXT(Table1[[#This Row],[DATE]],"mmm")</f>
        <v>Nov</v>
      </c>
      <c r="N3033" s="7">
        <f t="shared" si="147"/>
        <v>2022</v>
      </c>
      <c r="O3033" s="7">
        <f>IF(COUNTIF(B$4:$B3033,B3033)=1,1,0)</f>
        <v>1</v>
      </c>
      <c r="P3033" s="8" t="s">
        <v>2919</v>
      </c>
      <c r="Q3033" s="9"/>
    </row>
    <row r="3034" spans="1:17" x14ac:dyDescent="0.25">
      <c r="A3034" s="17">
        <v>44878</v>
      </c>
      <c r="B3034" s="11" t="s">
        <v>2531</v>
      </c>
      <c r="C3034" s="11" t="s">
        <v>2924</v>
      </c>
      <c r="D3034" s="7">
        <v>2</v>
      </c>
      <c r="E3034" s="12">
        <f t="shared" si="145"/>
        <v>3500</v>
      </c>
      <c r="F3034" s="13">
        <f t="shared" si="146"/>
        <v>7000</v>
      </c>
      <c r="G3034" s="14">
        <f>Data_input!$F3034*IF(Data_input!$E3034&lt;3000,70%,60%)</f>
        <v>4200</v>
      </c>
      <c r="H3034" s="14">
        <f>Data_input!$F3034*10%</f>
        <v>700</v>
      </c>
      <c r="I3034" s="14">
        <f>Data_input!$F3034*10%</f>
        <v>700</v>
      </c>
      <c r="J3034" s="14">
        <f>SUM(Table1[[#This Row],[COGS]:[OPERATIONAL COST]])</f>
        <v>5600</v>
      </c>
      <c r="K3034" s="14">
        <f>Data_input!$F3034-Data_input!$G3034-Data_input!$H3034-Data_input!$I3034</f>
        <v>1400</v>
      </c>
      <c r="L3034" s="15" t="s">
        <v>2948</v>
      </c>
      <c r="M3034" s="16" t="str">
        <f>TEXT(Table1[[#This Row],[DATE]],"mmm")</f>
        <v>Nov</v>
      </c>
      <c r="N3034" s="7">
        <f t="shared" si="147"/>
        <v>2022</v>
      </c>
      <c r="O3034" s="7">
        <f>IF(COUNTIF(B$4:$B3034,B3034)=1,1,0)</f>
        <v>1</v>
      </c>
      <c r="P3034" s="8" t="s">
        <v>2919</v>
      </c>
      <c r="Q3034" s="9"/>
    </row>
    <row r="3035" spans="1:17" x14ac:dyDescent="0.25">
      <c r="A3035" s="17">
        <v>44878</v>
      </c>
      <c r="B3035" s="11" t="s">
        <v>2532</v>
      </c>
      <c r="C3035" s="11" t="s">
        <v>2928</v>
      </c>
      <c r="D3035" s="7">
        <v>1</v>
      </c>
      <c r="E3035" s="12">
        <f t="shared" si="145"/>
        <v>1000</v>
      </c>
      <c r="F3035" s="13">
        <f t="shared" si="146"/>
        <v>1000</v>
      </c>
      <c r="G3035" s="14">
        <f>Data_input!$F3035*IF(Data_input!$E3035&lt;3000,70%,60%)</f>
        <v>700</v>
      </c>
      <c r="H3035" s="14">
        <f>Data_input!$F3035*10%</f>
        <v>100</v>
      </c>
      <c r="I3035" s="14">
        <f>Data_input!$F3035*10%</f>
        <v>100</v>
      </c>
      <c r="J3035" s="14">
        <f>SUM(Table1[[#This Row],[COGS]:[OPERATIONAL COST]])</f>
        <v>900</v>
      </c>
      <c r="K3035" s="14">
        <f>Data_input!$F3035-Data_input!$G3035-Data_input!$H3035-Data_input!$I3035</f>
        <v>100</v>
      </c>
      <c r="L3035" s="8" t="s">
        <v>2948</v>
      </c>
      <c r="M3035" s="16" t="str">
        <f>TEXT(Table1[[#This Row],[DATE]],"mmm")</f>
        <v>Nov</v>
      </c>
      <c r="N3035" s="7">
        <f t="shared" si="147"/>
        <v>2022</v>
      </c>
      <c r="O3035" s="7">
        <f>IF(COUNTIF(B$4:$B3035,B3035)=1,1,0)</f>
        <v>1</v>
      </c>
      <c r="P3035" s="8" t="s">
        <v>2919</v>
      </c>
      <c r="Q3035" s="9"/>
    </row>
    <row r="3036" spans="1:17" x14ac:dyDescent="0.25">
      <c r="A3036" s="17">
        <v>44878</v>
      </c>
      <c r="B3036" s="11" t="str">
        <f>B3035</f>
        <v>DH02536</v>
      </c>
      <c r="C3036" s="11" t="s">
        <v>2926</v>
      </c>
      <c r="D3036" s="7">
        <v>7</v>
      </c>
      <c r="E3036" s="12">
        <f t="shared" si="145"/>
        <v>450</v>
      </c>
      <c r="F3036" s="13">
        <f t="shared" si="146"/>
        <v>3150</v>
      </c>
      <c r="G3036" s="14">
        <f>Data_input!$F3036*IF(Data_input!$E3036&lt;3000,70%,60%)</f>
        <v>2205</v>
      </c>
      <c r="H3036" s="14">
        <f>Data_input!$F3036*10%</f>
        <v>315</v>
      </c>
      <c r="I3036" s="14">
        <f>Data_input!$F3036*10%</f>
        <v>315</v>
      </c>
      <c r="J3036" s="14">
        <f>SUM(Table1[[#This Row],[COGS]:[OPERATIONAL COST]])</f>
        <v>2835</v>
      </c>
      <c r="K3036" s="14">
        <f>Data_input!$F3036-Data_input!$G3036-Data_input!$H3036-Data_input!$I3036</f>
        <v>315</v>
      </c>
      <c r="L3036" s="15" t="s">
        <v>2948</v>
      </c>
      <c r="M3036" s="16" t="str">
        <f>TEXT(Table1[[#This Row],[DATE]],"mmm")</f>
        <v>Nov</v>
      </c>
      <c r="N3036" s="7">
        <f t="shared" si="147"/>
        <v>2022</v>
      </c>
      <c r="O3036" s="7">
        <f>IF(COUNTIF(B$4:$B3036,B3036)=1,1,0)</f>
        <v>0</v>
      </c>
      <c r="P3036" s="8" t="s">
        <v>2919</v>
      </c>
      <c r="Q3036" s="9"/>
    </row>
    <row r="3037" spans="1:17" x14ac:dyDescent="0.25">
      <c r="A3037" s="17">
        <v>44878</v>
      </c>
      <c r="B3037" s="11" t="str">
        <f>B3036</f>
        <v>DH02536</v>
      </c>
      <c r="C3037" s="11" t="s">
        <v>2927</v>
      </c>
      <c r="D3037" s="7">
        <v>8</v>
      </c>
      <c r="E3037" s="12">
        <f t="shared" si="145"/>
        <v>500</v>
      </c>
      <c r="F3037" s="13">
        <f t="shared" si="146"/>
        <v>4000</v>
      </c>
      <c r="G3037" s="14">
        <f>Data_input!$F3037*IF(Data_input!$E3037&lt;3000,70%,60%)</f>
        <v>2800</v>
      </c>
      <c r="H3037" s="14">
        <f>Data_input!$F3037*10%</f>
        <v>400</v>
      </c>
      <c r="I3037" s="14">
        <f>Data_input!$F3037*10%</f>
        <v>400</v>
      </c>
      <c r="J3037" s="14">
        <f>SUM(Table1[[#This Row],[COGS]:[OPERATIONAL COST]])</f>
        <v>3600</v>
      </c>
      <c r="K3037" s="14">
        <f>Data_input!$F3037-Data_input!$G3037-Data_input!$H3037-Data_input!$I3037</f>
        <v>400</v>
      </c>
      <c r="L3037" s="8" t="s">
        <v>2948</v>
      </c>
      <c r="M3037" s="16" t="str">
        <f>TEXT(Table1[[#This Row],[DATE]],"mmm")</f>
        <v>Nov</v>
      </c>
      <c r="N3037" s="7">
        <f t="shared" si="147"/>
        <v>2022</v>
      </c>
      <c r="O3037" s="7">
        <f>IF(COUNTIF(B$4:$B3037,B3037)=1,1,0)</f>
        <v>0</v>
      </c>
      <c r="P3037" s="8" t="s">
        <v>2919</v>
      </c>
      <c r="Q3037" s="9"/>
    </row>
    <row r="3038" spans="1:17" x14ac:dyDescent="0.25">
      <c r="A3038" s="17">
        <v>44879</v>
      </c>
      <c r="B3038" s="11" t="s">
        <v>2533</v>
      </c>
      <c r="C3038" s="11" t="s">
        <v>2927</v>
      </c>
      <c r="D3038" s="7">
        <v>1</v>
      </c>
      <c r="E3038" s="12">
        <f t="shared" si="145"/>
        <v>500</v>
      </c>
      <c r="F3038" s="13">
        <f t="shared" si="146"/>
        <v>500</v>
      </c>
      <c r="G3038" s="14">
        <f>Data_input!$F3038*IF(Data_input!$E3038&lt;3000,70%,60%)</f>
        <v>350</v>
      </c>
      <c r="H3038" s="14">
        <f>Data_input!$F3038*10%</f>
        <v>50</v>
      </c>
      <c r="I3038" s="14">
        <f>Data_input!$F3038*10%</f>
        <v>50</v>
      </c>
      <c r="J3038" s="14">
        <f>SUM(Table1[[#This Row],[COGS]:[OPERATIONAL COST]])</f>
        <v>450</v>
      </c>
      <c r="K3038" s="14">
        <f>Data_input!$F3038-Data_input!$G3038-Data_input!$H3038-Data_input!$I3038</f>
        <v>50</v>
      </c>
      <c r="L3038" s="15" t="s">
        <v>2948</v>
      </c>
      <c r="M3038" s="16" t="str">
        <f>TEXT(Table1[[#This Row],[DATE]],"mmm")</f>
        <v>Nov</v>
      </c>
      <c r="N3038" s="7">
        <f t="shared" si="147"/>
        <v>2022</v>
      </c>
      <c r="O3038" s="7">
        <f>IF(COUNTIF(B$4:$B3038,B3038)=1,1,0)</f>
        <v>1</v>
      </c>
      <c r="P3038" s="8" t="s">
        <v>2919</v>
      </c>
      <c r="Q3038" s="9"/>
    </row>
    <row r="3039" spans="1:17" x14ac:dyDescent="0.25">
      <c r="A3039" s="17">
        <v>44879</v>
      </c>
      <c r="B3039" s="11" t="s">
        <v>2534</v>
      </c>
      <c r="C3039" s="11" t="s">
        <v>2920</v>
      </c>
      <c r="D3039" s="7">
        <v>2</v>
      </c>
      <c r="E3039" s="12">
        <f t="shared" si="145"/>
        <v>1000</v>
      </c>
      <c r="F3039" s="13">
        <f t="shared" si="146"/>
        <v>2000</v>
      </c>
      <c r="G3039" s="14">
        <f>Data_input!$F3039*IF(Data_input!$E3039&lt;3000,70%,60%)</f>
        <v>1400</v>
      </c>
      <c r="H3039" s="14">
        <f>Data_input!$F3039*10%</f>
        <v>200</v>
      </c>
      <c r="I3039" s="14">
        <f>Data_input!$F3039*10%</f>
        <v>200</v>
      </c>
      <c r="J3039" s="14">
        <f>SUM(Table1[[#This Row],[COGS]:[OPERATIONAL COST]])</f>
        <v>1800</v>
      </c>
      <c r="K3039" s="14">
        <f>Data_input!$F3039-Data_input!$G3039-Data_input!$H3039-Data_input!$I3039</f>
        <v>200</v>
      </c>
      <c r="L3039" s="8" t="s">
        <v>2944</v>
      </c>
      <c r="M3039" s="16" t="str">
        <f>TEXT(Table1[[#This Row],[DATE]],"mmm")</f>
        <v>Nov</v>
      </c>
      <c r="N3039" s="7">
        <f t="shared" si="147"/>
        <v>2022</v>
      </c>
      <c r="O3039" s="7">
        <f>IF(COUNTIF(B$4:$B3039,B3039)=1,1,0)</f>
        <v>1</v>
      </c>
      <c r="P3039" s="8" t="s">
        <v>2919</v>
      </c>
      <c r="Q3039" s="9"/>
    </row>
    <row r="3040" spans="1:17" x14ac:dyDescent="0.25">
      <c r="A3040" s="17">
        <v>44879</v>
      </c>
      <c r="B3040" s="11" t="s">
        <v>2535</v>
      </c>
      <c r="C3040" s="11" t="s">
        <v>2924</v>
      </c>
      <c r="D3040" s="7">
        <v>4</v>
      </c>
      <c r="E3040" s="12">
        <f t="shared" si="145"/>
        <v>3500</v>
      </c>
      <c r="F3040" s="13">
        <f t="shared" si="146"/>
        <v>14000</v>
      </c>
      <c r="G3040" s="14">
        <f>Data_input!$F3040*IF(Data_input!$E3040&lt;3000,70%,60%)</f>
        <v>8400</v>
      </c>
      <c r="H3040" s="14">
        <f>Data_input!$F3040*10%</f>
        <v>1400</v>
      </c>
      <c r="I3040" s="14">
        <f>Data_input!$F3040*10%</f>
        <v>1400</v>
      </c>
      <c r="J3040" s="14">
        <f>SUM(Table1[[#This Row],[COGS]:[OPERATIONAL COST]])</f>
        <v>11200</v>
      </c>
      <c r="K3040" s="14">
        <f>Data_input!$F3040-Data_input!$G3040-Data_input!$H3040-Data_input!$I3040</f>
        <v>2800</v>
      </c>
      <c r="L3040" s="15" t="s">
        <v>2946</v>
      </c>
      <c r="M3040" s="16" t="str">
        <f>TEXT(Table1[[#This Row],[DATE]],"mmm")</f>
        <v>Nov</v>
      </c>
      <c r="N3040" s="7">
        <f t="shared" si="147"/>
        <v>2022</v>
      </c>
      <c r="O3040" s="7">
        <f>IF(COUNTIF(B$4:$B3040,B3040)=1,1,0)</f>
        <v>1</v>
      </c>
      <c r="P3040" s="8" t="s">
        <v>2918</v>
      </c>
      <c r="Q3040" s="9"/>
    </row>
    <row r="3041" spans="1:17" x14ac:dyDescent="0.25">
      <c r="A3041" s="17">
        <v>44879</v>
      </c>
      <c r="B3041" s="11" t="s">
        <v>2536</v>
      </c>
      <c r="C3041" s="11" t="s">
        <v>2923</v>
      </c>
      <c r="D3041" s="7">
        <v>6</v>
      </c>
      <c r="E3041" s="12">
        <f t="shared" si="145"/>
        <v>2500</v>
      </c>
      <c r="F3041" s="13">
        <f t="shared" si="146"/>
        <v>15000</v>
      </c>
      <c r="G3041" s="14">
        <f>Data_input!$F3041*IF(Data_input!$E3041&lt;3000,70%,60%)</f>
        <v>10500</v>
      </c>
      <c r="H3041" s="14">
        <f>Data_input!$F3041*10%</f>
        <v>1500</v>
      </c>
      <c r="I3041" s="14">
        <f>Data_input!$F3041*10%</f>
        <v>1500</v>
      </c>
      <c r="J3041" s="14">
        <f>SUM(Table1[[#This Row],[COGS]:[OPERATIONAL COST]])</f>
        <v>13500</v>
      </c>
      <c r="K3041" s="14">
        <f>Data_input!$F3041-Data_input!$G3041-Data_input!$H3041-Data_input!$I3041</f>
        <v>1500</v>
      </c>
      <c r="L3041" s="8" t="s">
        <v>2947</v>
      </c>
      <c r="M3041" s="16" t="str">
        <f>TEXT(Table1[[#This Row],[DATE]],"mmm")</f>
        <v>Nov</v>
      </c>
      <c r="N3041" s="7">
        <f t="shared" si="147"/>
        <v>2022</v>
      </c>
      <c r="O3041" s="7">
        <f>IF(COUNTIF(B$4:$B3041,B3041)=1,1,0)</f>
        <v>1</v>
      </c>
      <c r="P3041" s="8" t="s">
        <v>2918</v>
      </c>
      <c r="Q3041" s="9"/>
    </row>
    <row r="3042" spans="1:17" x14ac:dyDescent="0.25">
      <c r="A3042" s="17">
        <v>44879</v>
      </c>
      <c r="B3042" s="11" t="s">
        <v>2537</v>
      </c>
      <c r="C3042" s="11" t="s">
        <v>2929</v>
      </c>
      <c r="D3042" s="7">
        <v>7</v>
      </c>
      <c r="E3042" s="12">
        <f t="shared" si="145"/>
        <v>3200</v>
      </c>
      <c r="F3042" s="13">
        <f t="shared" si="146"/>
        <v>22400</v>
      </c>
      <c r="G3042" s="14">
        <f>Data_input!$F3042*IF(Data_input!$E3042&lt;3000,70%,60%)</f>
        <v>13440</v>
      </c>
      <c r="H3042" s="14">
        <f>Data_input!$F3042*10%</f>
        <v>2240</v>
      </c>
      <c r="I3042" s="14">
        <f>Data_input!$F3042*10%</f>
        <v>2240</v>
      </c>
      <c r="J3042" s="14">
        <f>SUM(Table1[[#This Row],[COGS]:[OPERATIONAL COST]])</f>
        <v>17920</v>
      </c>
      <c r="K3042" s="14">
        <f>Data_input!$F3042-Data_input!$G3042-Data_input!$H3042-Data_input!$I3042</f>
        <v>4480</v>
      </c>
      <c r="L3042" s="15" t="s">
        <v>2945</v>
      </c>
      <c r="M3042" s="16" t="str">
        <f>TEXT(Table1[[#This Row],[DATE]],"mmm")</f>
        <v>Nov</v>
      </c>
      <c r="N3042" s="7">
        <f t="shared" si="147"/>
        <v>2022</v>
      </c>
      <c r="O3042" s="7">
        <f>IF(COUNTIF(B$4:$B3042,B3042)=1,1,0)</f>
        <v>1</v>
      </c>
      <c r="P3042" s="8" t="s">
        <v>2919</v>
      </c>
      <c r="Q3042" s="9"/>
    </row>
    <row r="3043" spans="1:17" x14ac:dyDescent="0.25">
      <c r="A3043" s="17">
        <v>44879</v>
      </c>
      <c r="B3043" s="11" t="s">
        <v>2538</v>
      </c>
      <c r="C3043" s="11" t="s">
        <v>2929</v>
      </c>
      <c r="D3043" s="7">
        <v>4</v>
      </c>
      <c r="E3043" s="12">
        <f t="shared" si="145"/>
        <v>3200</v>
      </c>
      <c r="F3043" s="13">
        <f t="shared" si="146"/>
        <v>12800</v>
      </c>
      <c r="G3043" s="14">
        <f>Data_input!$F3043*IF(Data_input!$E3043&lt;3000,70%,60%)</f>
        <v>7680</v>
      </c>
      <c r="H3043" s="14">
        <f>Data_input!$F3043*10%</f>
        <v>1280</v>
      </c>
      <c r="I3043" s="14">
        <f>Data_input!$F3043*10%</f>
        <v>1280</v>
      </c>
      <c r="J3043" s="14">
        <f>SUM(Table1[[#This Row],[COGS]:[OPERATIONAL COST]])</f>
        <v>10240</v>
      </c>
      <c r="K3043" s="14">
        <f>Data_input!$F3043-Data_input!$G3043-Data_input!$H3043-Data_input!$I3043</f>
        <v>2560</v>
      </c>
      <c r="L3043" s="8" t="s">
        <v>2943</v>
      </c>
      <c r="M3043" s="16" t="str">
        <f>TEXT(Table1[[#This Row],[DATE]],"mmm")</f>
        <v>Nov</v>
      </c>
      <c r="N3043" s="7">
        <f t="shared" si="147"/>
        <v>2022</v>
      </c>
      <c r="O3043" s="7">
        <f>IF(COUNTIF(B$4:$B3043,B3043)=1,1,0)</f>
        <v>1</v>
      </c>
      <c r="P3043" s="8" t="s">
        <v>2918</v>
      </c>
      <c r="Q3043" s="9"/>
    </row>
    <row r="3044" spans="1:17" x14ac:dyDescent="0.25">
      <c r="A3044" s="17">
        <v>44879</v>
      </c>
      <c r="B3044" s="11" t="s">
        <v>2539</v>
      </c>
      <c r="C3044" s="11" t="s">
        <v>2924</v>
      </c>
      <c r="D3044" s="7">
        <v>1</v>
      </c>
      <c r="E3044" s="12">
        <f t="shared" si="145"/>
        <v>3500</v>
      </c>
      <c r="F3044" s="13">
        <f t="shared" si="146"/>
        <v>3500</v>
      </c>
      <c r="G3044" s="14">
        <f>Data_input!$F3044*IF(Data_input!$E3044&lt;3000,70%,60%)</f>
        <v>2100</v>
      </c>
      <c r="H3044" s="14">
        <f>Data_input!$F3044*10%</f>
        <v>350</v>
      </c>
      <c r="I3044" s="14">
        <f>Data_input!$F3044*10%</f>
        <v>350</v>
      </c>
      <c r="J3044" s="14">
        <f>SUM(Table1[[#This Row],[COGS]:[OPERATIONAL COST]])</f>
        <v>2800</v>
      </c>
      <c r="K3044" s="14">
        <f>Data_input!$F3044-Data_input!$G3044-Data_input!$H3044-Data_input!$I3044</f>
        <v>700</v>
      </c>
      <c r="L3044" s="15" t="s">
        <v>2948</v>
      </c>
      <c r="M3044" s="16" t="str">
        <f>TEXT(Table1[[#This Row],[DATE]],"mmm")</f>
        <v>Nov</v>
      </c>
      <c r="N3044" s="7">
        <f t="shared" si="147"/>
        <v>2022</v>
      </c>
      <c r="O3044" s="7">
        <f>IF(COUNTIF(B$4:$B3044,B3044)=1,1,0)</f>
        <v>1</v>
      </c>
      <c r="P3044" s="8" t="s">
        <v>2919</v>
      </c>
      <c r="Q3044" s="9"/>
    </row>
    <row r="3045" spans="1:17" x14ac:dyDescent="0.25">
      <c r="A3045" s="17">
        <v>44879</v>
      </c>
      <c r="B3045" s="11" t="s">
        <v>2540</v>
      </c>
      <c r="C3045" s="11" t="s">
        <v>2927</v>
      </c>
      <c r="D3045" s="7">
        <v>2</v>
      </c>
      <c r="E3045" s="12">
        <f t="shared" si="145"/>
        <v>500</v>
      </c>
      <c r="F3045" s="13">
        <f t="shared" si="146"/>
        <v>1000</v>
      </c>
      <c r="G3045" s="14">
        <f>Data_input!$F3045*IF(Data_input!$E3045&lt;3000,70%,60%)</f>
        <v>700</v>
      </c>
      <c r="H3045" s="14">
        <f>Data_input!$F3045*10%</f>
        <v>100</v>
      </c>
      <c r="I3045" s="14">
        <f>Data_input!$F3045*10%</f>
        <v>100</v>
      </c>
      <c r="J3045" s="14">
        <f>SUM(Table1[[#This Row],[COGS]:[OPERATIONAL COST]])</f>
        <v>900</v>
      </c>
      <c r="K3045" s="14">
        <f>Data_input!$F3045-Data_input!$G3045-Data_input!$H3045-Data_input!$I3045</f>
        <v>100</v>
      </c>
      <c r="L3045" s="8" t="s">
        <v>2944</v>
      </c>
      <c r="M3045" s="16" t="str">
        <f>TEXT(Table1[[#This Row],[DATE]],"mmm")</f>
        <v>Nov</v>
      </c>
      <c r="N3045" s="7">
        <f t="shared" si="147"/>
        <v>2022</v>
      </c>
      <c r="O3045" s="7">
        <f>IF(COUNTIF(B$4:$B3045,B3045)=1,1,0)</f>
        <v>1</v>
      </c>
      <c r="P3045" s="8" t="s">
        <v>2919</v>
      </c>
      <c r="Q3045" s="9"/>
    </row>
    <row r="3046" spans="1:17" x14ac:dyDescent="0.25">
      <c r="A3046" s="17">
        <v>44880</v>
      </c>
      <c r="B3046" s="11" t="s">
        <v>2541</v>
      </c>
      <c r="C3046" s="11" t="s">
        <v>2923</v>
      </c>
      <c r="D3046" s="7">
        <v>1</v>
      </c>
      <c r="E3046" s="12">
        <f t="shared" si="145"/>
        <v>2500</v>
      </c>
      <c r="F3046" s="13">
        <f t="shared" si="146"/>
        <v>2500</v>
      </c>
      <c r="G3046" s="14">
        <f>Data_input!$F3046*IF(Data_input!$E3046&lt;3000,70%,60%)</f>
        <v>1750</v>
      </c>
      <c r="H3046" s="14">
        <f>Data_input!$F3046*10%</f>
        <v>250</v>
      </c>
      <c r="I3046" s="14">
        <f>Data_input!$F3046*10%</f>
        <v>250</v>
      </c>
      <c r="J3046" s="14">
        <f>SUM(Table1[[#This Row],[COGS]:[OPERATIONAL COST]])</f>
        <v>2250</v>
      </c>
      <c r="K3046" s="14">
        <f>Data_input!$F3046-Data_input!$G3046-Data_input!$H3046-Data_input!$I3046</f>
        <v>250</v>
      </c>
      <c r="L3046" s="15" t="s">
        <v>2945</v>
      </c>
      <c r="M3046" s="16" t="str">
        <f>TEXT(Table1[[#This Row],[DATE]],"mmm")</f>
        <v>Nov</v>
      </c>
      <c r="N3046" s="7">
        <f t="shared" si="147"/>
        <v>2022</v>
      </c>
      <c r="O3046" s="7">
        <f>IF(COUNTIF(B$4:$B3046,B3046)=1,1,0)</f>
        <v>1</v>
      </c>
      <c r="P3046" s="8" t="s">
        <v>2919</v>
      </c>
      <c r="Q3046" s="9"/>
    </row>
    <row r="3047" spans="1:17" x14ac:dyDescent="0.25">
      <c r="A3047" s="17">
        <v>44880</v>
      </c>
      <c r="B3047" s="11" t="s">
        <v>2542</v>
      </c>
      <c r="C3047" s="11" t="s">
        <v>2925</v>
      </c>
      <c r="D3047" s="7">
        <v>1</v>
      </c>
      <c r="E3047" s="12">
        <f t="shared" si="145"/>
        <v>1200</v>
      </c>
      <c r="F3047" s="13">
        <f t="shared" si="146"/>
        <v>1200</v>
      </c>
      <c r="G3047" s="14">
        <f>Data_input!$F3047*IF(Data_input!$E3047&lt;3000,70%,60%)</f>
        <v>840</v>
      </c>
      <c r="H3047" s="14">
        <f>Data_input!$F3047*10%</f>
        <v>120</v>
      </c>
      <c r="I3047" s="14">
        <f>Data_input!$F3047*10%</f>
        <v>120</v>
      </c>
      <c r="J3047" s="14">
        <f>SUM(Table1[[#This Row],[COGS]:[OPERATIONAL COST]])</f>
        <v>1080</v>
      </c>
      <c r="K3047" s="14">
        <f>Data_input!$F3047-Data_input!$G3047-Data_input!$H3047-Data_input!$I3047</f>
        <v>120</v>
      </c>
      <c r="L3047" s="8" t="s">
        <v>2943</v>
      </c>
      <c r="M3047" s="16" t="str">
        <f>TEXT(Table1[[#This Row],[DATE]],"mmm")</f>
        <v>Nov</v>
      </c>
      <c r="N3047" s="7">
        <f t="shared" si="147"/>
        <v>2022</v>
      </c>
      <c r="O3047" s="7">
        <f>IF(COUNTIF(B$4:$B3047,B3047)=1,1,0)</f>
        <v>1</v>
      </c>
      <c r="P3047" s="8" t="s">
        <v>2919</v>
      </c>
      <c r="Q3047" s="9"/>
    </row>
    <row r="3048" spans="1:17" x14ac:dyDescent="0.25">
      <c r="A3048" s="17">
        <v>44880</v>
      </c>
      <c r="B3048" s="11" t="s">
        <v>2543</v>
      </c>
      <c r="C3048" s="11" t="s">
        <v>2920</v>
      </c>
      <c r="D3048" s="7">
        <v>1</v>
      </c>
      <c r="E3048" s="12">
        <f t="shared" si="145"/>
        <v>1000</v>
      </c>
      <c r="F3048" s="13">
        <f t="shared" si="146"/>
        <v>1000</v>
      </c>
      <c r="G3048" s="14">
        <f>Data_input!$F3048*IF(Data_input!$E3048&lt;3000,70%,60%)</f>
        <v>700</v>
      </c>
      <c r="H3048" s="14">
        <f>Data_input!$F3048*10%</f>
        <v>100</v>
      </c>
      <c r="I3048" s="14">
        <f>Data_input!$F3048*10%</f>
        <v>100</v>
      </c>
      <c r="J3048" s="14">
        <f>SUM(Table1[[#This Row],[COGS]:[OPERATIONAL COST]])</f>
        <v>900</v>
      </c>
      <c r="K3048" s="14">
        <f>Data_input!$F3048-Data_input!$G3048-Data_input!$H3048-Data_input!$I3048</f>
        <v>100</v>
      </c>
      <c r="L3048" s="15" t="s">
        <v>2948</v>
      </c>
      <c r="M3048" s="16" t="str">
        <f>TEXT(Table1[[#This Row],[DATE]],"mmm")</f>
        <v>Nov</v>
      </c>
      <c r="N3048" s="7">
        <f t="shared" si="147"/>
        <v>2022</v>
      </c>
      <c r="O3048" s="7">
        <f>IF(COUNTIF(B$4:$B3048,B3048)=1,1,0)</f>
        <v>1</v>
      </c>
      <c r="P3048" s="8" t="s">
        <v>2919</v>
      </c>
      <c r="Q3048" s="9"/>
    </row>
    <row r="3049" spans="1:17" x14ac:dyDescent="0.25">
      <c r="A3049" s="17">
        <v>44880</v>
      </c>
      <c r="B3049" s="11" t="s">
        <v>2544</v>
      </c>
      <c r="C3049" s="11" t="s">
        <v>2930</v>
      </c>
      <c r="D3049" s="7">
        <v>1</v>
      </c>
      <c r="E3049" s="12">
        <f t="shared" si="145"/>
        <v>4000</v>
      </c>
      <c r="F3049" s="13">
        <f t="shared" si="146"/>
        <v>4000</v>
      </c>
      <c r="G3049" s="14">
        <f>Data_input!$F3049*IF(Data_input!$E3049&lt;3000,70%,60%)</f>
        <v>2400</v>
      </c>
      <c r="H3049" s="14">
        <f>Data_input!$F3049*10%</f>
        <v>400</v>
      </c>
      <c r="I3049" s="14">
        <f>Data_input!$F3049*10%</f>
        <v>400</v>
      </c>
      <c r="J3049" s="14">
        <f>SUM(Table1[[#This Row],[COGS]:[OPERATIONAL COST]])</f>
        <v>3200</v>
      </c>
      <c r="K3049" s="14">
        <f>Data_input!$F3049-Data_input!$G3049-Data_input!$H3049-Data_input!$I3049</f>
        <v>800</v>
      </c>
      <c r="L3049" s="8" t="s">
        <v>2944</v>
      </c>
      <c r="M3049" s="16" t="str">
        <f>TEXT(Table1[[#This Row],[DATE]],"mmm")</f>
        <v>Nov</v>
      </c>
      <c r="N3049" s="7">
        <f t="shared" si="147"/>
        <v>2022</v>
      </c>
      <c r="O3049" s="7">
        <f>IF(COUNTIF(B$4:$B3049,B3049)=1,1,0)</f>
        <v>1</v>
      </c>
      <c r="P3049" s="8" t="s">
        <v>2919</v>
      </c>
      <c r="Q3049" s="9"/>
    </row>
    <row r="3050" spans="1:17" x14ac:dyDescent="0.25">
      <c r="A3050" s="17">
        <v>44880</v>
      </c>
      <c r="B3050" s="11" t="s">
        <v>2545</v>
      </c>
      <c r="C3050" s="11" t="s">
        <v>2923</v>
      </c>
      <c r="D3050" s="7">
        <v>2</v>
      </c>
      <c r="E3050" s="12">
        <f t="shared" si="145"/>
        <v>2500</v>
      </c>
      <c r="F3050" s="13">
        <f t="shared" si="146"/>
        <v>5000</v>
      </c>
      <c r="G3050" s="14">
        <f>Data_input!$F3050*IF(Data_input!$E3050&lt;3000,70%,60%)</f>
        <v>3500</v>
      </c>
      <c r="H3050" s="14">
        <f>Data_input!$F3050*10%</f>
        <v>500</v>
      </c>
      <c r="I3050" s="14">
        <f>Data_input!$F3050*10%</f>
        <v>500</v>
      </c>
      <c r="J3050" s="14">
        <f>SUM(Table1[[#This Row],[COGS]:[OPERATIONAL COST]])</f>
        <v>4500</v>
      </c>
      <c r="K3050" s="14">
        <f>Data_input!$F3050-Data_input!$G3050-Data_input!$H3050-Data_input!$I3050</f>
        <v>500</v>
      </c>
      <c r="L3050" s="15" t="s">
        <v>2948</v>
      </c>
      <c r="M3050" s="16" t="str">
        <f>TEXT(Table1[[#This Row],[DATE]],"mmm")</f>
        <v>Nov</v>
      </c>
      <c r="N3050" s="7">
        <f t="shared" si="147"/>
        <v>2022</v>
      </c>
      <c r="O3050" s="7">
        <f>IF(COUNTIF(B$4:$B3050,B3050)=1,1,0)</f>
        <v>1</v>
      </c>
      <c r="P3050" s="8" t="s">
        <v>2918</v>
      </c>
      <c r="Q3050" s="9"/>
    </row>
    <row r="3051" spans="1:17" x14ac:dyDescent="0.25">
      <c r="A3051" s="17">
        <v>44880</v>
      </c>
      <c r="B3051" s="11" t="s">
        <v>2546</v>
      </c>
      <c r="C3051" s="11" t="s">
        <v>2924</v>
      </c>
      <c r="D3051" s="7">
        <v>1</v>
      </c>
      <c r="E3051" s="12">
        <f t="shared" si="145"/>
        <v>3500</v>
      </c>
      <c r="F3051" s="13">
        <f t="shared" si="146"/>
        <v>3500</v>
      </c>
      <c r="G3051" s="14">
        <f>Data_input!$F3051*IF(Data_input!$E3051&lt;3000,70%,60%)</f>
        <v>2100</v>
      </c>
      <c r="H3051" s="14">
        <f>Data_input!$F3051*10%</f>
        <v>350</v>
      </c>
      <c r="I3051" s="14">
        <f>Data_input!$F3051*10%</f>
        <v>350</v>
      </c>
      <c r="J3051" s="14">
        <f>SUM(Table1[[#This Row],[COGS]:[OPERATIONAL COST]])</f>
        <v>2800</v>
      </c>
      <c r="K3051" s="14">
        <f>Data_input!$F3051-Data_input!$G3051-Data_input!$H3051-Data_input!$I3051</f>
        <v>700</v>
      </c>
      <c r="L3051" s="8" t="s">
        <v>2944</v>
      </c>
      <c r="M3051" s="16" t="str">
        <f>TEXT(Table1[[#This Row],[DATE]],"mmm")</f>
        <v>Nov</v>
      </c>
      <c r="N3051" s="7">
        <f t="shared" si="147"/>
        <v>2022</v>
      </c>
      <c r="O3051" s="7">
        <f>IF(COUNTIF(B$4:$B3051,B3051)=1,1,0)</f>
        <v>1</v>
      </c>
      <c r="P3051" s="8" t="s">
        <v>2919</v>
      </c>
      <c r="Q3051" s="9"/>
    </row>
    <row r="3052" spans="1:17" x14ac:dyDescent="0.25">
      <c r="A3052" s="17">
        <v>44880</v>
      </c>
      <c r="B3052" s="11" t="s">
        <v>2547</v>
      </c>
      <c r="C3052" s="11" t="s">
        <v>2928</v>
      </c>
      <c r="D3052" s="7">
        <v>4</v>
      </c>
      <c r="E3052" s="12">
        <f t="shared" si="145"/>
        <v>1000</v>
      </c>
      <c r="F3052" s="13">
        <f t="shared" si="146"/>
        <v>4000</v>
      </c>
      <c r="G3052" s="14">
        <f>Data_input!$F3052*IF(Data_input!$E3052&lt;3000,70%,60%)</f>
        <v>2800</v>
      </c>
      <c r="H3052" s="14">
        <f>Data_input!$F3052*10%</f>
        <v>400</v>
      </c>
      <c r="I3052" s="14">
        <f>Data_input!$F3052*10%</f>
        <v>400</v>
      </c>
      <c r="J3052" s="14">
        <f>SUM(Table1[[#This Row],[COGS]:[OPERATIONAL COST]])</f>
        <v>3600</v>
      </c>
      <c r="K3052" s="14">
        <f>Data_input!$F3052-Data_input!$G3052-Data_input!$H3052-Data_input!$I3052</f>
        <v>400</v>
      </c>
      <c r="L3052" s="15" t="s">
        <v>2946</v>
      </c>
      <c r="M3052" s="16" t="str">
        <f>TEXT(Table1[[#This Row],[DATE]],"mmm")</f>
        <v>Nov</v>
      </c>
      <c r="N3052" s="7">
        <f t="shared" si="147"/>
        <v>2022</v>
      </c>
      <c r="O3052" s="7">
        <f>IF(COUNTIF(B$4:$B3052,B3052)=1,1,0)</f>
        <v>1</v>
      </c>
      <c r="P3052" s="8" t="s">
        <v>2919</v>
      </c>
      <c r="Q3052" s="9"/>
    </row>
    <row r="3053" spans="1:17" x14ac:dyDescent="0.25">
      <c r="A3053" s="17">
        <v>44880</v>
      </c>
      <c r="B3053" s="11" t="s">
        <v>2548</v>
      </c>
      <c r="C3053" s="11" t="s">
        <v>2920</v>
      </c>
      <c r="D3053" s="7">
        <v>10</v>
      </c>
      <c r="E3053" s="12">
        <f t="shared" si="145"/>
        <v>1000</v>
      </c>
      <c r="F3053" s="13">
        <f t="shared" si="146"/>
        <v>10000</v>
      </c>
      <c r="G3053" s="14">
        <f>Data_input!$F3053*IF(Data_input!$E3053&lt;3000,70%,60%)</f>
        <v>7000</v>
      </c>
      <c r="H3053" s="14">
        <f>Data_input!$F3053*10%</f>
        <v>1000</v>
      </c>
      <c r="I3053" s="14">
        <f>Data_input!$F3053*10%</f>
        <v>1000</v>
      </c>
      <c r="J3053" s="14">
        <f>SUM(Table1[[#This Row],[COGS]:[OPERATIONAL COST]])</f>
        <v>9000</v>
      </c>
      <c r="K3053" s="14">
        <f>Data_input!$F3053-Data_input!$G3053-Data_input!$H3053-Data_input!$I3053</f>
        <v>1000</v>
      </c>
      <c r="L3053" s="8" t="s">
        <v>2945</v>
      </c>
      <c r="M3053" s="16" t="str">
        <f>TEXT(Table1[[#This Row],[DATE]],"mmm")</f>
        <v>Nov</v>
      </c>
      <c r="N3053" s="7">
        <f t="shared" si="147"/>
        <v>2022</v>
      </c>
      <c r="O3053" s="7">
        <f>IF(COUNTIF(B$4:$B3053,B3053)=1,1,0)</f>
        <v>1</v>
      </c>
      <c r="P3053" s="8" t="s">
        <v>2919</v>
      </c>
      <c r="Q3053" s="9"/>
    </row>
    <row r="3054" spans="1:17" x14ac:dyDescent="0.25">
      <c r="A3054" s="17">
        <v>44880</v>
      </c>
      <c r="B3054" s="11" t="str">
        <f>B3053</f>
        <v>DH02552</v>
      </c>
      <c r="C3054" s="11" t="s">
        <v>2923</v>
      </c>
      <c r="D3054" s="7">
        <v>7</v>
      </c>
      <c r="E3054" s="12">
        <f t="shared" si="145"/>
        <v>2500</v>
      </c>
      <c r="F3054" s="13">
        <f t="shared" si="146"/>
        <v>17500</v>
      </c>
      <c r="G3054" s="14">
        <f>Data_input!$F3054*IF(Data_input!$E3054&lt;3000,70%,60%)</f>
        <v>12250</v>
      </c>
      <c r="H3054" s="14">
        <f>Data_input!$F3054*10%</f>
        <v>1750</v>
      </c>
      <c r="I3054" s="14">
        <f>Data_input!$F3054*10%</f>
        <v>1750</v>
      </c>
      <c r="J3054" s="14">
        <f>SUM(Table1[[#This Row],[COGS]:[OPERATIONAL COST]])</f>
        <v>15750</v>
      </c>
      <c r="K3054" s="14">
        <f>Data_input!$F3054-Data_input!$G3054-Data_input!$H3054-Data_input!$I3054</f>
        <v>1750</v>
      </c>
      <c r="L3054" s="15" t="s">
        <v>2945</v>
      </c>
      <c r="M3054" s="16" t="str">
        <f>TEXT(Table1[[#This Row],[DATE]],"mmm")</f>
        <v>Nov</v>
      </c>
      <c r="N3054" s="7">
        <f t="shared" si="147"/>
        <v>2022</v>
      </c>
      <c r="O3054" s="7">
        <f>IF(COUNTIF(B$4:$B3054,B3054)=1,1,0)</f>
        <v>0</v>
      </c>
      <c r="P3054" s="8" t="s">
        <v>2919</v>
      </c>
      <c r="Q3054" s="9"/>
    </row>
    <row r="3055" spans="1:17" x14ac:dyDescent="0.25">
      <c r="A3055" s="17">
        <v>44880</v>
      </c>
      <c r="B3055" s="11" t="str">
        <f>B3054</f>
        <v>DH02552</v>
      </c>
      <c r="C3055" s="11" t="s">
        <v>2920</v>
      </c>
      <c r="D3055" s="7">
        <v>4</v>
      </c>
      <c r="E3055" s="12">
        <f t="shared" si="145"/>
        <v>1000</v>
      </c>
      <c r="F3055" s="13">
        <f t="shared" si="146"/>
        <v>4000</v>
      </c>
      <c r="G3055" s="14">
        <f>Data_input!$F3055*IF(Data_input!$E3055&lt;3000,70%,60%)</f>
        <v>2800</v>
      </c>
      <c r="H3055" s="14">
        <f>Data_input!$F3055*10%</f>
        <v>400</v>
      </c>
      <c r="I3055" s="14">
        <f>Data_input!$F3055*10%</f>
        <v>400</v>
      </c>
      <c r="J3055" s="14">
        <f>SUM(Table1[[#This Row],[COGS]:[OPERATIONAL COST]])</f>
        <v>3600</v>
      </c>
      <c r="K3055" s="14">
        <f>Data_input!$F3055-Data_input!$G3055-Data_input!$H3055-Data_input!$I3055</f>
        <v>400</v>
      </c>
      <c r="L3055" s="8" t="s">
        <v>2945</v>
      </c>
      <c r="M3055" s="16" t="str">
        <f>TEXT(Table1[[#This Row],[DATE]],"mmm")</f>
        <v>Nov</v>
      </c>
      <c r="N3055" s="7">
        <f t="shared" si="147"/>
        <v>2022</v>
      </c>
      <c r="O3055" s="7">
        <f>IF(COUNTIF(B$4:$B3055,B3055)=1,1,0)</f>
        <v>0</v>
      </c>
      <c r="P3055" s="8" t="s">
        <v>2919</v>
      </c>
      <c r="Q3055" s="9"/>
    </row>
    <row r="3056" spans="1:17" x14ac:dyDescent="0.25">
      <c r="A3056" s="17">
        <v>44881</v>
      </c>
      <c r="B3056" s="11" t="s">
        <v>2549</v>
      </c>
      <c r="C3056" s="11" t="s">
        <v>2920</v>
      </c>
      <c r="D3056" s="7">
        <v>1</v>
      </c>
      <c r="E3056" s="12">
        <f t="shared" si="145"/>
        <v>1000</v>
      </c>
      <c r="F3056" s="13">
        <f t="shared" si="146"/>
        <v>1000</v>
      </c>
      <c r="G3056" s="14">
        <f>Data_input!$F3056*IF(Data_input!$E3056&lt;3000,70%,60%)</f>
        <v>700</v>
      </c>
      <c r="H3056" s="14">
        <f>Data_input!$F3056*10%</f>
        <v>100</v>
      </c>
      <c r="I3056" s="14">
        <f>Data_input!$F3056*10%</f>
        <v>100</v>
      </c>
      <c r="J3056" s="14">
        <f>SUM(Table1[[#This Row],[COGS]:[OPERATIONAL COST]])</f>
        <v>900</v>
      </c>
      <c r="K3056" s="14">
        <f>Data_input!$F3056-Data_input!$G3056-Data_input!$H3056-Data_input!$I3056</f>
        <v>100</v>
      </c>
      <c r="L3056" s="15" t="s">
        <v>2948</v>
      </c>
      <c r="M3056" s="16" t="str">
        <f>TEXT(Table1[[#This Row],[DATE]],"mmm")</f>
        <v>Nov</v>
      </c>
      <c r="N3056" s="7">
        <f t="shared" si="147"/>
        <v>2022</v>
      </c>
      <c r="O3056" s="7">
        <f>IF(COUNTIF(B$4:$B3056,B3056)=1,1,0)</f>
        <v>1</v>
      </c>
      <c r="P3056" s="8" t="s">
        <v>2918</v>
      </c>
      <c r="Q3056" s="9"/>
    </row>
    <row r="3057" spans="1:17" x14ac:dyDescent="0.25">
      <c r="A3057" s="17">
        <v>44881</v>
      </c>
      <c r="B3057" s="11" t="s">
        <v>2550</v>
      </c>
      <c r="C3057" s="11" t="s">
        <v>2923</v>
      </c>
      <c r="D3057" s="7">
        <v>5</v>
      </c>
      <c r="E3057" s="12">
        <f t="shared" si="145"/>
        <v>2500</v>
      </c>
      <c r="F3057" s="13">
        <f t="shared" si="146"/>
        <v>12500</v>
      </c>
      <c r="G3057" s="14">
        <f>Data_input!$F3057*IF(Data_input!$E3057&lt;3000,70%,60%)</f>
        <v>8750</v>
      </c>
      <c r="H3057" s="14">
        <f>Data_input!$F3057*10%</f>
        <v>1250</v>
      </c>
      <c r="I3057" s="14">
        <f>Data_input!$F3057*10%</f>
        <v>1250</v>
      </c>
      <c r="J3057" s="14">
        <f>SUM(Table1[[#This Row],[COGS]:[OPERATIONAL COST]])</f>
        <v>11250</v>
      </c>
      <c r="K3057" s="14">
        <f>Data_input!$F3057-Data_input!$G3057-Data_input!$H3057-Data_input!$I3057</f>
        <v>1250</v>
      </c>
      <c r="L3057" s="8" t="s">
        <v>2944</v>
      </c>
      <c r="M3057" s="16" t="str">
        <f>TEXT(Table1[[#This Row],[DATE]],"mmm")</f>
        <v>Nov</v>
      </c>
      <c r="N3057" s="7">
        <f t="shared" si="147"/>
        <v>2022</v>
      </c>
      <c r="O3057" s="7">
        <f>IF(COUNTIF(B$4:$B3057,B3057)=1,1,0)</f>
        <v>1</v>
      </c>
      <c r="P3057" s="8" t="s">
        <v>2919</v>
      </c>
      <c r="Q3057" s="9"/>
    </row>
    <row r="3058" spans="1:17" x14ac:dyDescent="0.25">
      <c r="A3058" s="17">
        <v>44881</v>
      </c>
      <c r="B3058" s="11" t="s">
        <v>2551</v>
      </c>
      <c r="C3058" s="11" t="s">
        <v>2924</v>
      </c>
      <c r="D3058" s="7">
        <v>1</v>
      </c>
      <c r="E3058" s="12">
        <f t="shared" si="145"/>
        <v>3500</v>
      </c>
      <c r="F3058" s="13">
        <f t="shared" si="146"/>
        <v>3500</v>
      </c>
      <c r="G3058" s="14">
        <f>Data_input!$F3058*IF(Data_input!$E3058&lt;3000,70%,60%)</f>
        <v>2100</v>
      </c>
      <c r="H3058" s="14">
        <f>Data_input!$F3058*10%</f>
        <v>350</v>
      </c>
      <c r="I3058" s="14">
        <f>Data_input!$F3058*10%</f>
        <v>350</v>
      </c>
      <c r="J3058" s="14">
        <f>SUM(Table1[[#This Row],[COGS]:[OPERATIONAL COST]])</f>
        <v>2800</v>
      </c>
      <c r="K3058" s="14">
        <f>Data_input!$F3058-Data_input!$G3058-Data_input!$H3058-Data_input!$I3058</f>
        <v>700</v>
      </c>
      <c r="L3058" s="15" t="s">
        <v>2945</v>
      </c>
      <c r="M3058" s="16" t="str">
        <f>TEXT(Table1[[#This Row],[DATE]],"mmm")</f>
        <v>Nov</v>
      </c>
      <c r="N3058" s="7">
        <f t="shared" si="147"/>
        <v>2022</v>
      </c>
      <c r="O3058" s="7">
        <f>IF(COUNTIF(B$4:$B3058,B3058)=1,1,0)</f>
        <v>1</v>
      </c>
      <c r="P3058" s="8" t="s">
        <v>2918</v>
      </c>
      <c r="Q3058" s="9"/>
    </row>
    <row r="3059" spans="1:17" x14ac:dyDescent="0.25">
      <c r="A3059" s="17">
        <v>44881</v>
      </c>
      <c r="B3059" s="11" t="s">
        <v>2552</v>
      </c>
      <c r="C3059" s="11" t="s">
        <v>2925</v>
      </c>
      <c r="D3059" s="7">
        <v>1</v>
      </c>
      <c r="E3059" s="12">
        <f t="shared" si="145"/>
        <v>1200</v>
      </c>
      <c r="F3059" s="13">
        <f t="shared" si="146"/>
        <v>1200</v>
      </c>
      <c r="G3059" s="14">
        <f>Data_input!$F3059*IF(Data_input!$E3059&lt;3000,70%,60%)</f>
        <v>840</v>
      </c>
      <c r="H3059" s="14">
        <f>Data_input!$F3059*10%</f>
        <v>120</v>
      </c>
      <c r="I3059" s="14">
        <f>Data_input!$F3059*10%</f>
        <v>120</v>
      </c>
      <c r="J3059" s="14">
        <f>SUM(Table1[[#This Row],[COGS]:[OPERATIONAL COST]])</f>
        <v>1080</v>
      </c>
      <c r="K3059" s="14">
        <f>Data_input!$F3059-Data_input!$G3059-Data_input!$H3059-Data_input!$I3059</f>
        <v>120</v>
      </c>
      <c r="L3059" s="8" t="s">
        <v>2943</v>
      </c>
      <c r="M3059" s="16" t="str">
        <f>TEXT(Table1[[#This Row],[DATE]],"mmm")</f>
        <v>Nov</v>
      </c>
      <c r="N3059" s="7">
        <f t="shared" si="147"/>
        <v>2022</v>
      </c>
      <c r="O3059" s="7">
        <f>IF(COUNTIF(B$4:$B3059,B3059)=1,1,0)</f>
        <v>1</v>
      </c>
      <c r="P3059" s="8" t="s">
        <v>2918</v>
      </c>
      <c r="Q3059" s="9"/>
    </row>
    <row r="3060" spans="1:17" x14ac:dyDescent="0.25">
      <c r="A3060" s="17">
        <v>44881</v>
      </c>
      <c r="B3060" s="11" t="s">
        <v>2553</v>
      </c>
      <c r="C3060" s="11" t="s">
        <v>2926</v>
      </c>
      <c r="D3060" s="7">
        <v>1</v>
      </c>
      <c r="E3060" s="12">
        <f t="shared" si="145"/>
        <v>450</v>
      </c>
      <c r="F3060" s="13">
        <f t="shared" si="146"/>
        <v>450</v>
      </c>
      <c r="G3060" s="14">
        <f>Data_input!$F3060*IF(Data_input!$E3060&lt;3000,70%,60%)</f>
        <v>315</v>
      </c>
      <c r="H3060" s="14">
        <f>Data_input!$F3060*10%</f>
        <v>45</v>
      </c>
      <c r="I3060" s="14">
        <f>Data_input!$F3060*10%</f>
        <v>45</v>
      </c>
      <c r="J3060" s="14">
        <f>SUM(Table1[[#This Row],[COGS]:[OPERATIONAL COST]])</f>
        <v>405</v>
      </c>
      <c r="K3060" s="14">
        <f>Data_input!$F3060-Data_input!$G3060-Data_input!$H3060-Data_input!$I3060</f>
        <v>45</v>
      </c>
      <c r="L3060" s="15" t="s">
        <v>2948</v>
      </c>
      <c r="M3060" s="16" t="str">
        <f>TEXT(Table1[[#This Row],[DATE]],"mmm")</f>
        <v>Nov</v>
      </c>
      <c r="N3060" s="7">
        <f t="shared" si="147"/>
        <v>2022</v>
      </c>
      <c r="O3060" s="7">
        <f>IF(COUNTIF(B$4:$B3060,B3060)=1,1,0)</f>
        <v>1</v>
      </c>
      <c r="P3060" s="8" t="s">
        <v>2919</v>
      </c>
      <c r="Q3060" s="9"/>
    </row>
    <row r="3061" spans="1:17" x14ac:dyDescent="0.25">
      <c r="A3061" s="17">
        <v>44881</v>
      </c>
      <c r="B3061" s="11" t="s">
        <v>2554</v>
      </c>
      <c r="C3061" s="11" t="s">
        <v>2927</v>
      </c>
      <c r="D3061" s="7">
        <v>1</v>
      </c>
      <c r="E3061" s="12">
        <f t="shared" si="145"/>
        <v>500</v>
      </c>
      <c r="F3061" s="13">
        <f t="shared" si="146"/>
        <v>500</v>
      </c>
      <c r="G3061" s="14">
        <f>Data_input!$F3061*IF(Data_input!$E3061&lt;3000,70%,60%)</f>
        <v>350</v>
      </c>
      <c r="H3061" s="14">
        <f>Data_input!$F3061*10%</f>
        <v>50</v>
      </c>
      <c r="I3061" s="14">
        <f>Data_input!$F3061*10%</f>
        <v>50</v>
      </c>
      <c r="J3061" s="14">
        <f>SUM(Table1[[#This Row],[COGS]:[OPERATIONAL COST]])</f>
        <v>450</v>
      </c>
      <c r="K3061" s="14">
        <f>Data_input!$F3061-Data_input!$G3061-Data_input!$H3061-Data_input!$I3061</f>
        <v>50</v>
      </c>
      <c r="L3061" s="8" t="s">
        <v>2944</v>
      </c>
      <c r="M3061" s="16" t="str">
        <f>TEXT(Table1[[#This Row],[DATE]],"mmm")</f>
        <v>Nov</v>
      </c>
      <c r="N3061" s="7">
        <f t="shared" si="147"/>
        <v>2022</v>
      </c>
      <c r="O3061" s="7">
        <f>IF(COUNTIF(B$4:$B3061,B3061)=1,1,0)</f>
        <v>1</v>
      </c>
      <c r="P3061" s="8" t="s">
        <v>2918</v>
      </c>
      <c r="Q3061" s="9"/>
    </row>
    <row r="3062" spans="1:17" x14ac:dyDescent="0.25">
      <c r="A3062" s="17">
        <v>44881</v>
      </c>
      <c r="B3062" s="11" t="s">
        <v>2555</v>
      </c>
      <c r="C3062" s="11" t="s">
        <v>2928</v>
      </c>
      <c r="D3062" s="7">
        <v>5</v>
      </c>
      <c r="E3062" s="12">
        <f t="shared" si="145"/>
        <v>1000</v>
      </c>
      <c r="F3062" s="13">
        <f t="shared" si="146"/>
        <v>5000</v>
      </c>
      <c r="G3062" s="14">
        <f>Data_input!$F3062*IF(Data_input!$E3062&lt;3000,70%,60%)</f>
        <v>3500</v>
      </c>
      <c r="H3062" s="14">
        <f>Data_input!$F3062*10%</f>
        <v>500</v>
      </c>
      <c r="I3062" s="14">
        <f>Data_input!$F3062*10%</f>
        <v>500</v>
      </c>
      <c r="J3062" s="14">
        <f>SUM(Table1[[#This Row],[COGS]:[OPERATIONAL COST]])</f>
        <v>4500</v>
      </c>
      <c r="K3062" s="14">
        <f>Data_input!$F3062-Data_input!$G3062-Data_input!$H3062-Data_input!$I3062</f>
        <v>500</v>
      </c>
      <c r="L3062" s="15" t="s">
        <v>2945</v>
      </c>
      <c r="M3062" s="16" t="str">
        <f>TEXT(Table1[[#This Row],[DATE]],"mmm")</f>
        <v>Nov</v>
      </c>
      <c r="N3062" s="7">
        <f t="shared" si="147"/>
        <v>2022</v>
      </c>
      <c r="O3062" s="7">
        <f>IF(COUNTIF(B$4:$B3062,B3062)=1,1,0)</f>
        <v>1</v>
      </c>
      <c r="P3062" s="8" t="s">
        <v>2919</v>
      </c>
      <c r="Q3062" s="9"/>
    </row>
    <row r="3063" spans="1:17" x14ac:dyDescent="0.25">
      <c r="A3063" s="17">
        <v>44881</v>
      </c>
      <c r="B3063" s="11" t="s">
        <v>2556</v>
      </c>
      <c r="C3063" s="11" t="s">
        <v>2929</v>
      </c>
      <c r="D3063" s="7">
        <v>1</v>
      </c>
      <c r="E3063" s="12">
        <f t="shared" si="145"/>
        <v>3200</v>
      </c>
      <c r="F3063" s="13">
        <f t="shared" si="146"/>
        <v>3200</v>
      </c>
      <c r="G3063" s="14">
        <f>Data_input!$F3063*IF(Data_input!$E3063&lt;3000,70%,60%)</f>
        <v>1920</v>
      </c>
      <c r="H3063" s="14">
        <f>Data_input!$F3063*10%</f>
        <v>320</v>
      </c>
      <c r="I3063" s="14">
        <f>Data_input!$F3063*10%</f>
        <v>320</v>
      </c>
      <c r="J3063" s="14">
        <f>SUM(Table1[[#This Row],[COGS]:[OPERATIONAL COST]])</f>
        <v>2560</v>
      </c>
      <c r="K3063" s="14">
        <f>Data_input!$F3063-Data_input!$G3063-Data_input!$H3063-Data_input!$I3063</f>
        <v>640</v>
      </c>
      <c r="L3063" s="8" t="s">
        <v>2943</v>
      </c>
      <c r="M3063" s="16" t="str">
        <f>TEXT(Table1[[#This Row],[DATE]],"mmm")</f>
        <v>Nov</v>
      </c>
      <c r="N3063" s="7">
        <f t="shared" si="147"/>
        <v>2022</v>
      </c>
      <c r="O3063" s="7">
        <f>IF(COUNTIF(B$4:$B3063,B3063)=1,1,0)</f>
        <v>1</v>
      </c>
      <c r="P3063" s="8" t="s">
        <v>2919</v>
      </c>
      <c r="Q3063" s="9"/>
    </row>
    <row r="3064" spans="1:17" x14ac:dyDescent="0.25">
      <c r="A3064" s="17">
        <v>44882</v>
      </c>
      <c r="B3064" s="11" t="s">
        <v>2557</v>
      </c>
      <c r="C3064" s="11" t="s">
        <v>2930</v>
      </c>
      <c r="D3064" s="7">
        <v>1</v>
      </c>
      <c r="E3064" s="12">
        <f t="shared" si="145"/>
        <v>4000</v>
      </c>
      <c r="F3064" s="13">
        <f t="shared" si="146"/>
        <v>4000</v>
      </c>
      <c r="G3064" s="14">
        <f>Data_input!$F3064*IF(Data_input!$E3064&lt;3000,70%,60%)</f>
        <v>2400</v>
      </c>
      <c r="H3064" s="14">
        <f>Data_input!$F3064*10%</f>
        <v>400</v>
      </c>
      <c r="I3064" s="14">
        <f>Data_input!$F3064*10%</f>
        <v>400</v>
      </c>
      <c r="J3064" s="14">
        <f>SUM(Table1[[#This Row],[COGS]:[OPERATIONAL COST]])</f>
        <v>3200</v>
      </c>
      <c r="K3064" s="14">
        <f>Data_input!$F3064-Data_input!$G3064-Data_input!$H3064-Data_input!$I3064</f>
        <v>800</v>
      </c>
      <c r="L3064" s="15" t="s">
        <v>2948</v>
      </c>
      <c r="M3064" s="16" t="str">
        <f>TEXT(Table1[[#This Row],[DATE]],"mmm")</f>
        <v>Nov</v>
      </c>
      <c r="N3064" s="7">
        <f t="shared" si="147"/>
        <v>2022</v>
      </c>
      <c r="O3064" s="7">
        <f>IF(COUNTIF(B$4:$B3064,B3064)=1,1,0)</f>
        <v>1</v>
      </c>
      <c r="P3064" s="8" t="s">
        <v>2919</v>
      </c>
      <c r="Q3064" s="9"/>
    </row>
    <row r="3065" spans="1:17" x14ac:dyDescent="0.25">
      <c r="A3065" s="17">
        <v>44882</v>
      </c>
      <c r="B3065" s="11" t="s">
        <v>2558</v>
      </c>
      <c r="C3065" s="11" t="s">
        <v>2930</v>
      </c>
      <c r="D3065" s="7">
        <v>1</v>
      </c>
      <c r="E3065" s="12">
        <f t="shared" si="145"/>
        <v>4000</v>
      </c>
      <c r="F3065" s="13">
        <f t="shared" si="146"/>
        <v>4000</v>
      </c>
      <c r="G3065" s="14">
        <f>Data_input!$F3065*IF(Data_input!$E3065&lt;3000,70%,60%)</f>
        <v>2400</v>
      </c>
      <c r="H3065" s="14">
        <f>Data_input!$F3065*10%</f>
        <v>400</v>
      </c>
      <c r="I3065" s="14">
        <f>Data_input!$F3065*10%</f>
        <v>400</v>
      </c>
      <c r="J3065" s="14">
        <f>SUM(Table1[[#This Row],[COGS]:[OPERATIONAL COST]])</f>
        <v>3200</v>
      </c>
      <c r="K3065" s="14">
        <f>Data_input!$F3065-Data_input!$G3065-Data_input!$H3065-Data_input!$I3065</f>
        <v>800</v>
      </c>
      <c r="L3065" s="8" t="s">
        <v>2944</v>
      </c>
      <c r="M3065" s="16" t="str">
        <f>TEXT(Table1[[#This Row],[DATE]],"mmm")</f>
        <v>Nov</v>
      </c>
      <c r="N3065" s="7">
        <f t="shared" si="147"/>
        <v>2022</v>
      </c>
      <c r="O3065" s="7">
        <f>IF(COUNTIF(B$4:$B3065,B3065)=1,1,0)</f>
        <v>1</v>
      </c>
      <c r="P3065" s="8" t="s">
        <v>2919</v>
      </c>
      <c r="Q3065" s="9"/>
    </row>
    <row r="3066" spans="1:17" x14ac:dyDescent="0.25">
      <c r="A3066" s="17">
        <v>44882</v>
      </c>
      <c r="B3066" s="11" t="s">
        <v>2559</v>
      </c>
      <c r="C3066" s="11" t="s">
        <v>2930</v>
      </c>
      <c r="D3066" s="7">
        <v>1</v>
      </c>
      <c r="E3066" s="12">
        <f t="shared" si="145"/>
        <v>4000</v>
      </c>
      <c r="F3066" s="13">
        <f t="shared" si="146"/>
        <v>4000</v>
      </c>
      <c r="G3066" s="14">
        <f>Data_input!$F3066*IF(Data_input!$E3066&lt;3000,70%,60%)</f>
        <v>2400</v>
      </c>
      <c r="H3066" s="14">
        <f>Data_input!$F3066*10%</f>
        <v>400</v>
      </c>
      <c r="I3066" s="14">
        <f>Data_input!$F3066*10%</f>
        <v>400</v>
      </c>
      <c r="J3066" s="14">
        <f>SUM(Table1[[#This Row],[COGS]:[OPERATIONAL COST]])</f>
        <v>3200</v>
      </c>
      <c r="K3066" s="14">
        <f>Data_input!$F3066-Data_input!$G3066-Data_input!$H3066-Data_input!$I3066</f>
        <v>800</v>
      </c>
      <c r="L3066" s="15" t="s">
        <v>2946</v>
      </c>
      <c r="M3066" s="16" t="str">
        <f>TEXT(Table1[[#This Row],[DATE]],"mmm")</f>
        <v>Nov</v>
      </c>
      <c r="N3066" s="7">
        <f t="shared" si="147"/>
        <v>2022</v>
      </c>
      <c r="O3066" s="7">
        <f>IF(COUNTIF(B$4:$B3066,B3066)=1,1,0)</f>
        <v>1</v>
      </c>
      <c r="P3066" s="8" t="s">
        <v>2918</v>
      </c>
      <c r="Q3066" s="9"/>
    </row>
    <row r="3067" spans="1:17" x14ac:dyDescent="0.25">
      <c r="A3067" s="17">
        <v>44882</v>
      </c>
      <c r="B3067" s="11" t="s">
        <v>2560</v>
      </c>
      <c r="C3067" s="11" t="s">
        <v>2924</v>
      </c>
      <c r="D3067" s="7">
        <v>1</v>
      </c>
      <c r="E3067" s="12">
        <f t="shared" si="145"/>
        <v>3500</v>
      </c>
      <c r="F3067" s="13">
        <f t="shared" si="146"/>
        <v>3500</v>
      </c>
      <c r="G3067" s="14">
        <f>Data_input!$F3067*IF(Data_input!$E3067&lt;3000,70%,60%)</f>
        <v>2100</v>
      </c>
      <c r="H3067" s="14">
        <f>Data_input!$F3067*10%</f>
        <v>350</v>
      </c>
      <c r="I3067" s="14">
        <f>Data_input!$F3067*10%</f>
        <v>350</v>
      </c>
      <c r="J3067" s="14">
        <f>SUM(Table1[[#This Row],[COGS]:[OPERATIONAL COST]])</f>
        <v>2800</v>
      </c>
      <c r="K3067" s="14">
        <f>Data_input!$F3067-Data_input!$G3067-Data_input!$H3067-Data_input!$I3067</f>
        <v>700</v>
      </c>
      <c r="L3067" s="8" t="s">
        <v>2947</v>
      </c>
      <c r="M3067" s="16" t="str">
        <f>TEXT(Table1[[#This Row],[DATE]],"mmm")</f>
        <v>Nov</v>
      </c>
      <c r="N3067" s="7">
        <f t="shared" si="147"/>
        <v>2022</v>
      </c>
      <c r="O3067" s="7">
        <f>IF(COUNTIF(B$4:$B3067,B3067)=1,1,0)</f>
        <v>1</v>
      </c>
      <c r="P3067" s="8" t="s">
        <v>2919</v>
      </c>
      <c r="Q3067" s="9"/>
    </row>
    <row r="3068" spans="1:17" x14ac:dyDescent="0.25">
      <c r="A3068" s="17">
        <v>44882</v>
      </c>
      <c r="B3068" s="11" t="s">
        <v>2561</v>
      </c>
      <c r="C3068" s="11" t="s">
        <v>2925</v>
      </c>
      <c r="D3068" s="7">
        <v>3</v>
      </c>
      <c r="E3068" s="12">
        <f t="shared" si="145"/>
        <v>1200</v>
      </c>
      <c r="F3068" s="13">
        <f t="shared" si="146"/>
        <v>3600</v>
      </c>
      <c r="G3068" s="14">
        <f>Data_input!$F3068*IF(Data_input!$E3068&lt;3000,70%,60%)</f>
        <v>2520</v>
      </c>
      <c r="H3068" s="14">
        <f>Data_input!$F3068*10%</f>
        <v>360</v>
      </c>
      <c r="I3068" s="14">
        <f>Data_input!$F3068*10%</f>
        <v>360</v>
      </c>
      <c r="J3068" s="14">
        <f>SUM(Table1[[#This Row],[COGS]:[OPERATIONAL COST]])</f>
        <v>3240</v>
      </c>
      <c r="K3068" s="14">
        <f>Data_input!$F3068-Data_input!$G3068-Data_input!$H3068-Data_input!$I3068</f>
        <v>360</v>
      </c>
      <c r="L3068" s="15" t="s">
        <v>2945</v>
      </c>
      <c r="M3068" s="16" t="str">
        <f>TEXT(Table1[[#This Row],[DATE]],"mmm")</f>
        <v>Nov</v>
      </c>
      <c r="N3068" s="7">
        <f t="shared" si="147"/>
        <v>2022</v>
      </c>
      <c r="O3068" s="7">
        <f>IF(COUNTIF(B$4:$B3068,B3068)=1,1,0)</f>
        <v>1</v>
      </c>
      <c r="P3068" s="8" t="s">
        <v>2918</v>
      </c>
      <c r="Q3068" s="9"/>
    </row>
    <row r="3069" spans="1:17" x14ac:dyDescent="0.25">
      <c r="A3069" s="17">
        <v>44882</v>
      </c>
      <c r="B3069" s="11" t="s">
        <v>2562</v>
      </c>
      <c r="C3069" s="11" t="s">
        <v>2926</v>
      </c>
      <c r="D3069" s="7">
        <v>2</v>
      </c>
      <c r="E3069" s="12">
        <f t="shared" si="145"/>
        <v>450</v>
      </c>
      <c r="F3069" s="13">
        <f t="shared" si="146"/>
        <v>900</v>
      </c>
      <c r="G3069" s="14">
        <f>Data_input!$F3069*IF(Data_input!$E3069&lt;3000,70%,60%)</f>
        <v>630</v>
      </c>
      <c r="H3069" s="14">
        <f>Data_input!$F3069*10%</f>
        <v>90</v>
      </c>
      <c r="I3069" s="14">
        <f>Data_input!$F3069*10%</f>
        <v>90</v>
      </c>
      <c r="J3069" s="14">
        <f>SUM(Table1[[#This Row],[COGS]:[OPERATIONAL COST]])</f>
        <v>810</v>
      </c>
      <c r="K3069" s="14">
        <f>Data_input!$F3069-Data_input!$G3069-Data_input!$H3069-Data_input!$I3069</f>
        <v>90</v>
      </c>
      <c r="L3069" s="8" t="s">
        <v>2943</v>
      </c>
      <c r="M3069" s="16" t="str">
        <f>TEXT(Table1[[#This Row],[DATE]],"mmm")</f>
        <v>Nov</v>
      </c>
      <c r="N3069" s="7">
        <f t="shared" si="147"/>
        <v>2022</v>
      </c>
      <c r="O3069" s="7">
        <f>IF(COUNTIF(B$4:$B3069,B3069)=1,1,0)</f>
        <v>1</v>
      </c>
      <c r="P3069" s="8" t="s">
        <v>2918</v>
      </c>
      <c r="Q3069" s="9"/>
    </row>
    <row r="3070" spans="1:17" x14ac:dyDescent="0.25">
      <c r="A3070" s="17">
        <v>44882</v>
      </c>
      <c r="B3070" s="11" t="s">
        <v>2563</v>
      </c>
      <c r="C3070" s="11" t="s">
        <v>2927</v>
      </c>
      <c r="D3070" s="7">
        <v>1</v>
      </c>
      <c r="E3070" s="12">
        <f t="shared" si="145"/>
        <v>500</v>
      </c>
      <c r="F3070" s="13">
        <f t="shared" si="146"/>
        <v>500</v>
      </c>
      <c r="G3070" s="14">
        <f>Data_input!$F3070*IF(Data_input!$E3070&lt;3000,70%,60%)</f>
        <v>350</v>
      </c>
      <c r="H3070" s="14">
        <f>Data_input!$F3070*10%</f>
        <v>50</v>
      </c>
      <c r="I3070" s="14">
        <f>Data_input!$F3070*10%</f>
        <v>50</v>
      </c>
      <c r="J3070" s="14">
        <f>SUM(Table1[[#This Row],[COGS]:[OPERATIONAL COST]])</f>
        <v>450</v>
      </c>
      <c r="K3070" s="14">
        <f>Data_input!$F3070-Data_input!$G3070-Data_input!$H3070-Data_input!$I3070</f>
        <v>50</v>
      </c>
      <c r="L3070" s="15" t="s">
        <v>2948</v>
      </c>
      <c r="M3070" s="16" t="str">
        <f>TEXT(Table1[[#This Row],[DATE]],"mmm")</f>
        <v>Nov</v>
      </c>
      <c r="N3070" s="7">
        <f t="shared" si="147"/>
        <v>2022</v>
      </c>
      <c r="O3070" s="7">
        <f>IF(COUNTIF(B$4:$B3070,B3070)=1,1,0)</f>
        <v>1</v>
      </c>
      <c r="P3070" s="8" t="s">
        <v>2918</v>
      </c>
      <c r="Q3070" s="9"/>
    </row>
    <row r="3071" spans="1:17" x14ac:dyDescent="0.25">
      <c r="A3071" s="17">
        <v>44882</v>
      </c>
      <c r="B3071" s="11" t="s">
        <v>2564</v>
      </c>
      <c r="C3071" s="11" t="s">
        <v>2928</v>
      </c>
      <c r="D3071" s="7">
        <v>4</v>
      </c>
      <c r="E3071" s="12">
        <f t="shared" si="145"/>
        <v>1000</v>
      </c>
      <c r="F3071" s="13">
        <f t="shared" si="146"/>
        <v>4000</v>
      </c>
      <c r="G3071" s="14">
        <f>Data_input!$F3071*IF(Data_input!$E3071&lt;3000,70%,60%)</f>
        <v>2800</v>
      </c>
      <c r="H3071" s="14">
        <f>Data_input!$F3071*10%</f>
        <v>400</v>
      </c>
      <c r="I3071" s="14">
        <f>Data_input!$F3071*10%</f>
        <v>400</v>
      </c>
      <c r="J3071" s="14">
        <f>SUM(Table1[[#This Row],[COGS]:[OPERATIONAL COST]])</f>
        <v>3600</v>
      </c>
      <c r="K3071" s="14">
        <f>Data_input!$F3071-Data_input!$G3071-Data_input!$H3071-Data_input!$I3071</f>
        <v>400</v>
      </c>
      <c r="L3071" s="8" t="s">
        <v>2944</v>
      </c>
      <c r="M3071" s="16" t="str">
        <f>TEXT(Table1[[#This Row],[DATE]],"mmm")</f>
        <v>Nov</v>
      </c>
      <c r="N3071" s="7">
        <f t="shared" si="147"/>
        <v>2022</v>
      </c>
      <c r="O3071" s="7">
        <f>IF(COUNTIF(B$4:$B3071,B3071)=1,1,0)</f>
        <v>1</v>
      </c>
      <c r="P3071" s="8" t="s">
        <v>2919</v>
      </c>
      <c r="Q3071" s="9"/>
    </row>
    <row r="3072" spans="1:17" x14ac:dyDescent="0.25">
      <c r="A3072" s="17">
        <v>44882</v>
      </c>
      <c r="B3072" s="11" t="str">
        <f>B3071</f>
        <v>DH02568</v>
      </c>
      <c r="C3072" s="11" t="s">
        <v>2928</v>
      </c>
      <c r="D3072" s="7">
        <v>2</v>
      </c>
      <c r="E3072" s="12">
        <f t="shared" si="145"/>
        <v>1000</v>
      </c>
      <c r="F3072" s="13">
        <f t="shared" si="146"/>
        <v>2000</v>
      </c>
      <c r="G3072" s="14">
        <f>Data_input!$F3072*IF(Data_input!$E3072&lt;3000,70%,60%)</f>
        <v>1400</v>
      </c>
      <c r="H3072" s="14">
        <f>Data_input!$F3072*10%</f>
        <v>200</v>
      </c>
      <c r="I3072" s="14">
        <f>Data_input!$F3072*10%</f>
        <v>200</v>
      </c>
      <c r="J3072" s="14">
        <f>SUM(Table1[[#This Row],[COGS]:[OPERATIONAL COST]])</f>
        <v>1800</v>
      </c>
      <c r="K3072" s="14">
        <f>Data_input!$F3072-Data_input!$G3072-Data_input!$H3072-Data_input!$I3072</f>
        <v>200</v>
      </c>
      <c r="L3072" s="15" t="s">
        <v>2944</v>
      </c>
      <c r="M3072" s="16" t="str">
        <f>TEXT(Table1[[#This Row],[DATE]],"mmm")</f>
        <v>Nov</v>
      </c>
      <c r="N3072" s="7">
        <f t="shared" si="147"/>
        <v>2022</v>
      </c>
      <c r="O3072" s="7">
        <f>IF(COUNTIF(B$4:$B3072,B3072)=1,1,0)</f>
        <v>0</v>
      </c>
      <c r="P3072" s="8" t="s">
        <v>2919</v>
      </c>
      <c r="Q3072" s="9"/>
    </row>
    <row r="3073" spans="1:17" x14ac:dyDescent="0.25">
      <c r="A3073" s="17">
        <v>44882</v>
      </c>
      <c r="B3073" s="11" t="str">
        <f>B3072</f>
        <v>DH02568</v>
      </c>
      <c r="C3073" s="11" t="s">
        <v>2930</v>
      </c>
      <c r="D3073" s="7">
        <v>1</v>
      </c>
      <c r="E3073" s="12">
        <f t="shared" si="145"/>
        <v>4000</v>
      </c>
      <c r="F3073" s="13">
        <f t="shared" si="146"/>
        <v>4000</v>
      </c>
      <c r="G3073" s="14">
        <f>Data_input!$F3073*IF(Data_input!$E3073&lt;3000,70%,60%)</f>
        <v>2400</v>
      </c>
      <c r="H3073" s="14">
        <f>Data_input!$F3073*10%</f>
        <v>400</v>
      </c>
      <c r="I3073" s="14">
        <f>Data_input!$F3073*10%</f>
        <v>400</v>
      </c>
      <c r="J3073" s="14">
        <f>SUM(Table1[[#This Row],[COGS]:[OPERATIONAL COST]])</f>
        <v>3200</v>
      </c>
      <c r="K3073" s="14">
        <f>Data_input!$F3073-Data_input!$G3073-Data_input!$H3073-Data_input!$I3073</f>
        <v>800</v>
      </c>
      <c r="L3073" s="8" t="s">
        <v>2944</v>
      </c>
      <c r="M3073" s="16" t="str">
        <f>TEXT(Table1[[#This Row],[DATE]],"mmm")</f>
        <v>Nov</v>
      </c>
      <c r="N3073" s="7">
        <f t="shared" si="147"/>
        <v>2022</v>
      </c>
      <c r="O3073" s="7">
        <f>IF(COUNTIF(B$4:$B3073,B3073)=1,1,0)</f>
        <v>0</v>
      </c>
      <c r="P3073" s="8" t="s">
        <v>2919</v>
      </c>
      <c r="Q3073" s="9"/>
    </row>
    <row r="3074" spans="1:17" x14ac:dyDescent="0.25">
      <c r="A3074" s="17">
        <v>44883</v>
      </c>
      <c r="B3074" s="11" t="s">
        <v>2565</v>
      </c>
      <c r="C3074" s="11" t="s">
        <v>2920</v>
      </c>
      <c r="D3074" s="7">
        <v>3</v>
      </c>
      <c r="E3074" s="12">
        <f t="shared" si="145"/>
        <v>1000</v>
      </c>
      <c r="F3074" s="13">
        <f t="shared" si="146"/>
        <v>3000</v>
      </c>
      <c r="G3074" s="14">
        <f>Data_input!$F3074*IF(Data_input!$E3074&lt;3000,70%,60%)</f>
        <v>2100</v>
      </c>
      <c r="H3074" s="14">
        <f>Data_input!$F3074*10%</f>
        <v>300</v>
      </c>
      <c r="I3074" s="14">
        <f>Data_input!$F3074*10%</f>
        <v>300</v>
      </c>
      <c r="J3074" s="14">
        <f>SUM(Table1[[#This Row],[COGS]:[OPERATIONAL COST]])</f>
        <v>2700</v>
      </c>
      <c r="K3074" s="14">
        <f>Data_input!$F3074-Data_input!$G3074-Data_input!$H3074-Data_input!$I3074</f>
        <v>300</v>
      </c>
      <c r="L3074" s="15" t="s">
        <v>2946</v>
      </c>
      <c r="M3074" s="16" t="str">
        <f>TEXT(Table1[[#This Row],[DATE]],"mmm")</f>
        <v>Nov</v>
      </c>
      <c r="N3074" s="7">
        <f t="shared" si="147"/>
        <v>2022</v>
      </c>
      <c r="O3074" s="7">
        <f>IF(COUNTIF(B$4:$B3074,B3074)=1,1,0)</f>
        <v>1</v>
      </c>
      <c r="P3074" s="8" t="s">
        <v>2918</v>
      </c>
      <c r="Q3074" s="9"/>
    </row>
    <row r="3075" spans="1:17" x14ac:dyDescent="0.25">
      <c r="A3075" s="17">
        <v>44883</v>
      </c>
      <c r="B3075" s="11" t="s">
        <v>2566</v>
      </c>
      <c r="C3075" s="11" t="s">
        <v>2923</v>
      </c>
      <c r="D3075" s="7">
        <v>1</v>
      </c>
      <c r="E3075" s="12">
        <f t="shared" si="145"/>
        <v>2500</v>
      </c>
      <c r="F3075" s="13">
        <f t="shared" si="146"/>
        <v>2500</v>
      </c>
      <c r="G3075" s="14">
        <f>Data_input!$F3075*IF(Data_input!$E3075&lt;3000,70%,60%)</f>
        <v>1750</v>
      </c>
      <c r="H3075" s="14">
        <f>Data_input!$F3075*10%</f>
        <v>250</v>
      </c>
      <c r="I3075" s="14">
        <f>Data_input!$F3075*10%</f>
        <v>250</v>
      </c>
      <c r="J3075" s="14">
        <f>SUM(Table1[[#This Row],[COGS]:[OPERATIONAL COST]])</f>
        <v>2250</v>
      </c>
      <c r="K3075" s="14">
        <f>Data_input!$F3075-Data_input!$G3075-Data_input!$H3075-Data_input!$I3075</f>
        <v>250</v>
      </c>
      <c r="L3075" s="8" t="s">
        <v>2947</v>
      </c>
      <c r="M3075" s="16" t="str">
        <f>TEXT(Table1[[#This Row],[DATE]],"mmm")</f>
        <v>Nov</v>
      </c>
      <c r="N3075" s="7">
        <f t="shared" si="147"/>
        <v>2022</v>
      </c>
      <c r="O3075" s="7">
        <f>IF(COUNTIF(B$4:$B3075,B3075)=1,1,0)</f>
        <v>1</v>
      </c>
      <c r="P3075" s="8" t="s">
        <v>2919</v>
      </c>
      <c r="Q3075" s="9"/>
    </row>
    <row r="3076" spans="1:17" x14ac:dyDescent="0.25">
      <c r="A3076" s="17">
        <v>44883</v>
      </c>
      <c r="B3076" s="11" t="s">
        <v>2567</v>
      </c>
      <c r="C3076" s="11" t="s">
        <v>2920</v>
      </c>
      <c r="D3076" s="7">
        <v>2</v>
      </c>
      <c r="E3076" s="12">
        <f t="shared" ref="E3076:E3139" si="148">VLOOKUP(C3076,$R$4:$S$12,2,FALSE)</f>
        <v>1000</v>
      </c>
      <c r="F3076" s="13">
        <f t="shared" ref="F3076:F3139" si="149">D3076*E3076</f>
        <v>2000</v>
      </c>
      <c r="G3076" s="14">
        <f>Data_input!$F3076*IF(Data_input!$E3076&lt;3000,70%,60%)</f>
        <v>1400</v>
      </c>
      <c r="H3076" s="14">
        <f>Data_input!$F3076*10%</f>
        <v>200</v>
      </c>
      <c r="I3076" s="14">
        <f>Data_input!$F3076*10%</f>
        <v>200</v>
      </c>
      <c r="J3076" s="14">
        <f>SUM(Table1[[#This Row],[COGS]:[OPERATIONAL COST]])</f>
        <v>1800</v>
      </c>
      <c r="K3076" s="14">
        <f>Data_input!$F3076-Data_input!$G3076-Data_input!$H3076-Data_input!$I3076</f>
        <v>200</v>
      </c>
      <c r="L3076" s="15" t="s">
        <v>2945</v>
      </c>
      <c r="M3076" s="16" t="str">
        <f>TEXT(Table1[[#This Row],[DATE]],"mmm")</f>
        <v>Nov</v>
      </c>
      <c r="N3076" s="7">
        <f t="shared" ref="N3076:N3139" si="150">YEAR(A3076)</f>
        <v>2022</v>
      </c>
      <c r="O3076" s="7">
        <f>IF(COUNTIF(B$4:$B3076,B3076)=1,1,0)</f>
        <v>1</v>
      </c>
      <c r="P3076" s="8" t="s">
        <v>2918</v>
      </c>
      <c r="Q3076" s="9"/>
    </row>
    <row r="3077" spans="1:17" x14ac:dyDescent="0.25">
      <c r="A3077" s="17">
        <v>44883</v>
      </c>
      <c r="B3077" s="11" t="s">
        <v>2568</v>
      </c>
      <c r="C3077" s="11" t="s">
        <v>2923</v>
      </c>
      <c r="D3077" s="7">
        <v>4</v>
      </c>
      <c r="E3077" s="12">
        <f t="shared" si="148"/>
        <v>2500</v>
      </c>
      <c r="F3077" s="13">
        <f t="shared" si="149"/>
        <v>10000</v>
      </c>
      <c r="G3077" s="14">
        <f>Data_input!$F3077*IF(Data_input!$E3077&lt;3000,70%,60%)</f>
        <v>7000</v>
      </c>
      <c r="H3077" s="14">
        <f>Data_input!$F3077*10%</f>
        <v>1000</v>
      </c>
      <c r="I3077" s="14">
        <f>Data_input!$F3077*10%</f>
        <v>1000</v>
      </c>
      <c r="J3077" s="14">
        <f>SUM(Table1[[#This Row],[COGS]:[OPERATIONAL COST]])</f>
        <v>9000</v>
      </c>
      <c r="K3077" s="14">
        <f>Data_input!$F3077-Data_input!$G3077-Data_input!$H3077-Data_input!$I3077</f>
        <v>1000</v>
      </c>
      <c r="L3077" s="8" t="s">
        <v>2943</v>
      </c>
      <c r="M3077" s="16" t="str">
        <f>TEXT(Table1[[#This Row],[DATE]],"mmm")</f>
        <v>Nov</v>
      </c>
      <c r="N3077" s="7">
        <f t="shared" si="150"/>
        <v>2022</v>
      </c>
      <c r="O3077" s="7">
        <f>IF(COUNTIF(B$4:$B3077,B3077)=1,1,0)</f>
        <v>1</v>
      </c>
      <c r="P3077" s="8" t="s">
        <v>2919</v>
      </c>
      <c r="Q3077" s="9"/>
    </row>
    <row r="3078" spans="1:17" x14ac:dyDescent="0.25">
      <c r="A3078" s="17">
        <v>44883</v>
      </c>
      <c r="B3078" s="11" t="s">
        <v>2569</v>
      </c>
      <c r="C3078" s="11" t="s">
        <v>2930</v>
      </c>
      <c r="D3078" s="7">
        <v>1</v>
      </c>
      <c r="E3078" s="12">
        <f t="shared" si="148"/>
        <v>4000</v>
      </c>
      <c r="F3078" s="13">
        <f t="shared" si="149"/>
        <v>4000</v>
      </c>
      <c r="G3078" s="14">
        <f>Data_input!$F3078*IF(Data_input!$E3078&lt;3000,70%,60%)</f>
        <v>2400</v>
      </c>
      <c r="H3078" s="14">
        <f>Data_input!$F3078*10%</f>
        <v>400</v>
      </c>
      <c r="I3078" s="14">
        <f>Data_input!$F3078*10%</f>
        <v>400</v>
      </c>
      <c r="J3078" s="14">
        <f>SUM(Table1[[#This Row],[COGS]:[OPERATIONAL COST]])</f>
        <v>3200</v>
      </c>
      <c r="K3078" s="14">
        <f>Data_input!$F3078-Data_input!$G3078-Data_input!$H3078-Data_input!$I3078</f>
        <v>800</v>
      </c>
      <c r="L3078" s="15" t="s">
        <v>2948</v>
      </c>
      <c r="M3078" s="16" t="str">
        <f>TEXT(Table1[[#This Row],[DATE]],"mmm")</f>
        <v>Nov</v>
      </c>
      <c r="N3078" s="7">
        <f t="shared" si="150"/>
        <v>2022</v>
      </c>
      <c r="O3078" s="7">
        <f>IF(COUNTIF(B$4:$B3078,B3078)=1,1,0)</f>
        <v>1</v>
      </c>
      <c r="P3078" s="8" t="s">
        <v>2919</v>
      </c>
      <c r="Q3078" s="9"/>
    </row>
    <row r="3079" spans="1:17" x14ac:dyDescent="0.25">
      <c r="A3079" s="17">
        <v>44883</v>
      </c>
      <c r="B3079" s="11" t="s">
        <v>2570</v>
      </c>
      <c r="C3079" s="11" t="s">
        <v>2924</v>
      </c>
      <c r="D3079" s="7">
        <v>8</v>
      </c>
      <c r="E3079" s="12">
        <f t="shared" si="148"/>
        <v>3500</v>
      </c>
      <c r="F3079" s="13">
        <f t="shared" si="149"/>
        <v>28000</v>
      </c>
      <c r="G3079" s="14">
        <f>Data_input!$F3079*IF(Data_input!$E3079&lt;3000,70%,60%)</f>
        <v>16800</v>
      </c>
      <c r="H3079" s="14">
        <f>Data_input!$F3079*10%</f>
        <v>2800</v>
      </c>
      <c r="I3079" s="14">
        <f>Data_input!$F3079*10%</f>
        <v>2800</v>
      </c>
      <c r="J3079" s="14">
        <f>SUM(Table1[[#This Row],[COGS]:[OPERATIONAL COST]])</f>
        <v>22400</v>
      </c>
      <c r="K3079" s="14">
        <f>Data_input!$F3079-Data_input!$G3079-Data_input!$H3079-Data_input!$I3079</f>
        <v>5600</v>
      </c>
      <c r="L3079" s="8" t="s">
        <v>2944</v>
      </c>
      <c r="M3079" s="16" t="str">
        <f>TEXT(Table1[[#This Row],[DATE]],"mmm")</f>
        <v>Nov</v>
      </c>
      <c r="N3079" s="7">
        <f t="shared" si="150"/>
        <v>2022</v>
      </c>
      <c r="O3079" s="7">
        <f>IF(COUNTIF(B$4:$B3079,B3079)=1,1,0)</f>
        <v>1</v>
      </c>
      <c r="P3079" s="8" t="s">
        <v>2918</v>
      </c>
      <c r="Q3079" s="9"/>
    </row>
    <row r="3080" spans="1:17" x14ac:dyDescent="0.25">
      <c r="A3080" s="17">
        <v>44883</v>
      </c>
      <c r="B3080" s="11" t="s">
        <v>2571</v>
      </c>
      <c r="C3080" s="11" t="s">
        <v>2925</v>
      </c>
      <c r="D3080" s="7">
        <v>2</v>
      </c>
      <c r="E3080" s="12">
        <f t="shared" si="148"/>
        <v>1200</v>
      </c>
      <c r="F3080" s="13">
        <f t="shared" si="149"/>
        <v>2400</v>
      </c>
      <c r="G3080" s="14">
        <f>Data_input!$F3080*IF(Data_input!$E3080&lt;3000,70%,60%)</f>
        <v>1680</v>
      </c>
      <c r="H3080" s="14">
        <f>Data_input!$F3080*10%</f>
        <v>240</v>
      </c>
      <c r="I3080" s="14">
        <f>Data_input!$F3080*10%</f>
        <v>240</v>
      </c>
      <c r="J3080" s="14">
        <f>SUM(Table1[[#This Row],[COGS]:[OPERATIONAL COST]])</f>
        <v>2160</v>
      </c>
      <c r="K3080" s="14">
        <f>Data_input!$F3080-Data_input!$G3080-Data_input!$H3080-Data_input!$I3080</f>
        <v>240</v>
      </c>
      <c r="L3080" s="15" t="s">
        <v>2945</v>
      </c>
      <c r="M3080" s="16" t="str">
        <f>TEXT(Table1[[#This Row],[DATE]],"mmm")</f>
        <v>Nov</v>
      </c>
      <c r="N3080" s="7">
        <f t="shared" si="150"/>
        <v>2022</v>
      </c>
      <c r="O3080" s="7">
        <f>IF(COUNTIF(B$4:$B3080,B3080)=1,1,0)</f>
        <v>1</v>
      </c>
      <c r="P3080" s="8" t="s">
        <v>2919</v>
      </c>
      <c r="Q3080" s="9"/>
    </row>
    <row r="3081" spans="1:17" x14ac:dyDescent="0.25">
      <c r="A3081" s="17">
        <v>44883</v>
      </c>
      <c r="B3081" s="11" t="s">
        <v>2572</v>
      </c>
      <c r="C3081" s="11" t="s">
        <v>2926</v>
      </c>
      <c r="D3081" s="7">
        <v>1</v>
      </c>
      <c r="E3081" s="12">
        <f t="shared" si="148"/>
        <v>450</v>
      </c>
      <c r="F3081" s="13">
        <f t="shared" si="149"/>
        <v>450</v>
      </c>
      <c r="G3081" s="14">
        <f>Data_input!$F3081*IF(Data_input!$E3081&lt;3000,70%,60%)</f>
        <v>315</v>
      </c>
      <c r="H3081" s="14">
        <f>Data_input!$F3081*10%</f>
        <v>45</v>
      </c>
      <c r="I3081" s="14">
        <f>Data_input!$F3081*10%</f>
        <v>45</v>
      </c>
      <c r="J3081" s="14">
        <f>SUM(Table1[[#This Row],[COGS]:[OPERATIONAL COST]])</f>
        <v>405</v>
      </c>
      <c r="K3081" s="14">
        <f>Data_input!$F3081-Data_input!$G3081-Data_input!$H3081-Data_input!$I3081</f>
        <v>45</v>
      </c>
      <c r="L3081" s="8" t="s">
        <v>2943</v>
      </c>
      <c r="M3081" s="16" t="str">
        <f>TEXT(Table1[[#This Row],[DATE]],"mmm")</f>
        <v>Nov</v>
      </c>
      <c r="N3081" s="7">
        <f t="shared" si="150"/>
        <v>2022</v>
      </c>
      <c r="O3081" s="7">
        <f>IF(COUNTIF(B$4:$B3081,B3081)=1,1,0)</f>
        <v>1</v>
      </c>
      <c r="P3081" s="8" t="s">
        <v>2919</v>
      </c>
      <c r="Q3081" s="9"/>
    </row>
    <row r="3082" spans="1:17" x14ac:dyDescent="0.25">
      <c r="A3082" s="17">
        <v>44884</v>
      </c>
      <c r="B3082" s="11" t="s">
        <v>2573</v>
      </c>
      <c r="C3082" s="11" t="s">
        <v>2920</v>
      </c>
      <c r="D3082" s="7">
        <v>7</v>
      </c>
      <c r="E3082" s="12">
        <f t="shared" si="148"/>
        <v>1000</v>
      </c>
      <c r="F3082" s="13">
        <f t="shared" si="149"/>
        <v>7000</v>
      </c>
      <c r="G3082" s="14">
        <f>Data_input!$F3082*IF(Data_input!$E3082&lt;3000,70%,60%)</f>
        <v>4900</v>
      </c>
      <c r="H3082" s="14">
        <f>Data_input!$F3082*10%</f>
        <v>700</v>
      </c>
      <c r="I3082" s="14">
        <f>Data_input!$F3082*10%</f>
        <v>700</v>
      </c>
      <c r="J3082" s="14">
        <f>SUM(Table1[[#This Row],[COGS]:[OPERATIONAL COST]])</f>
        <v>6300</v>
      </c>
      <c r="K3082" s="14">
        <f>Data_input!$F3082-Data_input!$G3082-Data_input!$H3082-Data_input!$I3082</f>
        <v>700</v>
      </c>
      <c r="L3082" s="15" t="s">
        <v>2948</v>
      </c>
      <c r="M3082" s="16" t="str">
        <f>TEXT(Table1[[#This Row],[DATE]],"mmm")</f>
        <v>Nov</v>
      </c>
      <c r="N3082" s="7">
        <f t="shared" si="150"/>
        <v>2022</v>
      </c>
      <c r="O3082" s="7">
        <f>IF(COUNTIF(B$4:$B3082,B3082)=1,1,0)</f>
        <v>1</v>
      </c>
      <c r="P3082" s="8" t="s">
        <v>2919</v>
      </c>
      <c r="Q3082" s="9"/>
    </row>
    <row r="3083" spans="1:17" x14ac:dyDescent="0.25">
      <c r="A3083" s="17">
        <v>44884</v>
      </c>
      <c r="B3083" s="11" t="s">
        <v>2574</v>
      </c>
      <c r="C3083" s="11" t="s">
        <v>2930</v>
      </c>
      <c r="D3083" s="7">
        <v>1</v>
      </c>
      <c r="E3083" s="12">
        <f t="shared" si="148"/>
        <v>4000</v>
      </c>
      <c r="F3083" s="13">
        <f t="shared" si="149"/>
        <v>4000</v>
      </c>
      <c r="G3083" s="14">
        <f>Data_input!$F3083*IF(Data_input!$E3083&lt;3000,70%,60%)</f>
        <v>2400</v>
      </c>
      <c r="H3083" s="14">
        <f>Data_input!$F3083*10%</f>
        <v>400</v>
      </c>
      <c r="I3083" s="14">
        <f>Data_input!$F3083*10%</f>
        <v>400</v>
      </c>
      <c r="J3083" s="14">
        <f>SUM(Table1[[#This Row],[COGS]:[OPERATIONAL COST]])</f>
        <v>3200</v>
      </c>
      <c r="K3083" s="14">
        <f>Data_input!$F3083-Data_input!$G3083-Data_input!$H3083-Data_input!$I3083</f>
        <v>800</v>
      </c>
      <c r="L3083" s="8" t="s">
        <v>2944</v>
      </c>
      <c r="M3083" s="16" t="str">
        <f>TEXT(Table1[[#This Row],[DATE]],"mmm")</f>
        <v>Nov</v>
      </c>
      <c r="N3083" s="7">
        <f t="shared" si="150"/>
        <v>2022</v>
      </c>
      <c r="O3083" s="7">
        <f>IF(COUNTIF(B$4:$B3083,B3083)=1,1,0)</f>
        <v>1</v>
      </c>
      <c r="P3083" s="8" t="s">
        <v>2919</v>
      </c>
      <c r="Q3083" s="9"/>
    </row>
    <row r="3084" spans="1:17" x14ac:dyDescent="0.25">
      <c r="A3084" s="17">
        <v>44884</v>
      </c>
      <c r="B3084" s="11" t="s">
        <v>2575</v>
      </c>
      <c r="C3084" s="11" t="s">
        <v>2923</v>
      </c>
      <c r="D3084" s="7">
        <v>1</v>
      </c>
      <c r="E3084" s="12">
        <f t="shared" si="148"/>
        <v>2500</v>
      </c>
      <c r="F3084" s="13">
        <f t="shared" si="149"/>
        <v>2500</v>
      </c>
      <c r="G3084" s="14">
        <f>Data_input!$F3084*IF(Data_input!$E3084&lt;3000,70%,60%)</f>
        <v>1750</v>
      </c>
      <c r="H3084" s="14">
        <f>Data_input!$F3084*10%</f>
        <v>250</v>
      </c>
      <c r="I3084" s="14">
        <f>Data_input!$F3084*10%</f>
        <v>250</v>
      </c>
      <c r="J3084" s="14">
        <f>SUM(Table1[[#This Row],[COGS]:[OPERATIONAL COST]])</f>
        <v>2250</v>
      </c>
      <c r="K3084" s="14">
        <f>Data_input!$F3084-Data_input!$G3084-Data_input!$H3084-Data_input!$I3084</f>
        <v>250</v>
      </c>
      <c r="L3084" s="15" t="s">
        <v>2946</v>
      </c>
      <c r="M3084" s="16" t="str">
        <f>TEXT(Table1[[#This Row],[DATE]],"mmm")</f>
        <v>Nov</v>
      </c>
      <c r="N3084" s="7">
        <f t="shared" si="150"/>
        <v>2022</v>
      </c>
      <c r="O3084" s="7">
        <f>IF(COUNTIF(B$4:$B3084,B3084)=1,1,0)</f>
        <v>1</v>
      </c>
      <c r="P3084" s="8" t="s">
        <v>2919</v>
      </c>
      <c r="Q3084" s="9"/>
    </row>
    <row r="3085" spans="1:17" x14ac:dyDescent="0.25">
      <c r="A3085" s="17">
        <v>44884</v>
      </c>
      <c r="B3085" s="11" t="s">
        <v>2576</v>
      </c>
      <c r="C3085" s="11" t="s">
        <v>2924</v>
      </c>
      <c r="D3085" s="7">
        <v>2</v>
      </c>
      <c r="E3085" s="12">
        <f t="shared" si="148"/>
        <v>3500</v>
      </c>
      <c r="F3085" s="13">
        <f t="shared" si="149"/>
        <v>7000</v>
      </c>
      <c r="G3085" s="14">
        <f>Data_input!$F3085*IF(Data_input!$E3085&lt;3000,70%,60%)</f>
        <v>4200</v>
      </c>
      <c r="H3085" s="14">
        <f>Data_input!$F3085*10%</f>
        <v>700</v>
      </c>
      <c r="I3085" s="14">
        <f>Data_input!$F3085*10%</f>
        <v>700</v>
      </c>
      <c r="J3085" s="14">
        <f>SUM(Table1[[#This Row],[COGS]:[OPERATIONAL COST]])</f>
        <v>5600</v>
      </c>
      <c r="K3085" s="14">
        <f>Data_input!$F3085-Data_input!$G3085-Data_input!$H3085-Data_input!$I3085</f>
        <v>1400</v>
      </c>
      <c r="L3085" s="8" t="s">
        <v>2947</v>
      </c>
      <c r="M3085" s="16" t="str">
        <f>TEXT(Table1[[#This Row],[DATE]],"mmm")</f>
        <v>Nov</v>
      </c>
      <c r="N3085" s="7">
        <f t="shared" si="150"/>
        <v>2022</v>
      </c>
      <c r="O3085" s="7">
        <f>IF(COUNTIF(B$4:$B3085,B3085)=1,1,0)</f>
        <v>1</v>
      </c>
      <c r="P3085" s="8" t="s">
        <v>2918</v>
      </c>
      <c r="Q3085" s="9"/>
    </row>
    <row r="3086" spans="1:17" x14ac:dyDescent="0.25">
      <c r="A3086" s="17">
        <v>44884</v>
      </c>
      <c r="B3086" s="11" t="s">
        <v>2577</v>
      </c>
      <c r="C3086" s="11" t="s">
        <v>2928</v>
      </c>
      <c r="D3086" s="7">
        <v>4</v>
      </c>
      <c r="E3086" s="12">
        <f t="shared" si="148"/>
        <v>1000</v>
      </c>
      <c r="F3086" s="13">
        <f t="shared" si="149"/>
        <v>4000</v>
      </c>
      <c r="G3086" s="14">
        <f>Data_input!$F3086*IF(Data_input!$E3086&lt;3000,70%,60%)</f>
        <v>2800</v>
      </c>
      <c r="H3086" s="14">
        <f>Data_input!$F3086*10%</f>
        <v>400</v>
      </c>
      <c r="I3086" s="14">
        <f>Data_input!$F3086*10%</f>
        <v>400</v>
      </c>
      <c r="J3086" s="14">
        <f>SUM(Table1[[#This Row],[COGS]:[OPERATIONAL COST]])</f>
        <v>3600</v>
      </c>
      <c r="K3086" s="14">
        <f>Data_input!$F3086-Data_input!$G3086-Data_input!$H3086-Data_input!$I3086</f>
        <v>400</v>
      </c>
      <c r="L3086" s="15" t="s">
        <v>2945</v>
      </c>
      <c r="M3086" s="16" t="str">
        <f>TEXT(Table1[[#This Row],[DATE]],"mmm")</f>
        <v>Nov</v>
      </c>
      <c r="N3086" s="7">
        <f t="shared" si="150"/>
        <v>2022</v>
      </c>
      <c r="O3086" s="7">
        <f>IF(COUNTIF(B$4:$B3086,B3086)=1,1,0)</f>
        <v>1</v>
      </c>
      <c r="P3086" s="8" t="s">
        <v>2919</v>
      </c>
      <c r="Q3086" s="9"/>
    </row>
    <row r="3087" spans="1:17" x14ac:dyDescent="0.25">
      <c r="A3087" s="17">
        <v>44884</v>
      </c>
      <c r="B3087" s="11" t="s">
        <v>2578</v>
      </c>
      <c r="C3087" s="11" t="s">
        <v>2926</v>
      </c>
      <c r="D3087" s="7">
        <v>6</v>
      </c>
      <c r="E3087" s="12">
        <f t="shared" si="148"/>
        <v>450</v>
      </c>
      <c r="F3087" s="13">
        <f t="shared" si="149"/>
        <v>2700</v>
      </c>
      <c r="G3087" s="14">
        <f>Data_input!$F3087*IF(Data_input!$E3087&lt;3000,70%,60%)</f>
        <v>1889.9999999999998</v>
      </c>
      <c r="H3087" s="14">
        <f>Data_input!$F3087*10%</f>
        <v>270</v>
      </c>
      <c r="I3087" s="14">
        <f>Data_input!$F3087*10%</f>
        <v>270</v>
      </c>
      <c r="J3087" s="14">
        <f>SUM(Table1[[#This Row],[COGS]:[OPERATIONAL COST]])</f>
        <v>2430</v>
      </c>
      <c r="K3087" s="14">
        <f>Data_input!$F3087-Data_input!$G3087-Data_input!$H3087-Data_input!$I3087</f>
        <v>270.00000000000023</v>
      </c>
      <c r="L3087" s="8" t="s">
        <v>2943</v>
      </c>
      <c r="M3087" s="16" t="str">
        <f>TEXT(Table1[[#This Row],[DATE]],"mmm")</f>
        <v>Nov</v>
      </c>
      <c r="N3087" s="7">
        <f t="shared" si="150"/>
        <v>2022</v>
      </c>
      <c r="O3087" s="7">
        <f>IF(COUNTIF(B$4:$B3087,B3087)=1,1,0)</f>
        <v>1</v>
      </c>
      <c r="P3087" s="8" t="s">
        <v>2919</v>
      </c>
      <c r="Q3087" s="9"/>
    </row>
    <row r="3088" spans="1:17" x14ac:dyDescent="0.25">
      <c r="A3088" s="17">
        <v>44884</v>
      </c>
      <c r="B3088" s="11" t="s">
        <v>2579</v>
      </c>
      <c r="C3088" s="11" t="s">
        <v>2927</v>
      </c>
      <c r="D3088" s="7">
        <v>7</v>
      </c>
      <c r="E3088" s="12">
        <f t="shared" si="148"/>
        <v>500</v>
      </c>
      <c r="F3088" s="13">
        <f t="shared" si="149"/>
        <v>3500</v>
      </c>
      <c r="G3088" s="14">
        <f>Data_input!$F3088*IF(Data_input!$E3088&lt;3000,70%,60%)</f>
        <v>2450</v>
      </c>
      <c r="H3088" s="14">
        <f>Data_input!$F3088*10%</f>
        <v>350</v>
      </c>
      <c r="I3088" s="14">
        <f>Data_input!$F3088*10%</f>
        <v>350</v>
      </c>
      <c r="J3088" s="14">
        <f>SUM(Table1[[#This Row],[COGS]:[OPERATIONAL COST]])</f>
        <v>3150</v>
      </c>
      <c r="K3088" s="14">
        <f>Data_input!$F3088-Data_input!$G3088-Data_input!$H3088-Data_input!$I3088</f>
        <v>350</v>
      </c>
      <c r="L3088" s="15" t="s">
        <v>2948</v>
      </c>
      <c r="M3088" s="16" t="str">
        <f>TEXT(Table1[[#This Row],[DATE]],"mmm")</f>
        <v>Nov</v>
      </c>
      <c r="N3088" s="7">
        <f t="shared" si="150"/>
        <v>2022</v>
      </c>
      <c r="O3088" s="7">
        <f>IF(COUNTIF(B$4:$B3088,B3088)=1,1,0)</f>
        <v>1</v>
      </c>
      <c r="P3088" s="8" t="s">
        <v>2919</v>
      </c>
      <c r="Q3088" s="9"/>
    </row>
    <row r="3089" spans="1:17" x14ac:dyDescent="0.25">
      <c r="A3089" s="17">
        <v>44884</v>
      </c>
      <c r="B3089" s="11" t="s">
        <v>2580</v>
      </c>
      <c r="C3089" s="11" t="s">
        <v>2927</v>
      </c>
      <c r="D3089" s="7">
        <v>4</v>
      </c>
      <c r="E3089" s="12">
        <f t="shared" si="148"/>
        <v>500</v>
      </c>
      <c r="F3089" s="13">
        <f t="shared" si="149"/>
        <v>2000</v>
      </c>
      <c r="G3089" s="14">
        <f>Data_input!$F3089*IF(Data_input!$E3089&lt;3000,70%,60%)</f>
        <v>1400</v>
      </c>
      <c r="H3089" s="14">
        <f>Data_input!$F3089*10%</f>
        <v>200</v>
      </c>
      <c r="I3089" s="14">
        <f>Data_input!$F3089*10%</f>
        <v>200</v>
      </c>
      <c r="J3089" s="14">
        <f>SUM(Table1[[#This Row],[COGS]:[OPERATIONAL COST]])</f>
        <v>1800</v>
      </c>
      <c r="K3089" s="14">
        <f>Data_input!$F3089-Data_input!$G3089-Data_input!$H3089-Data_input!$I3089</f>
        <v>200</v>
      </c>
      <c r="L3089" s="8" t="s">
        <v>2943</v>
      </c>
      <c r="M3089" s="16" t="str">
        <f>TEXT(Table1[[#This Row],[DATE]],"mmm")</f>
        <v>Nov</v>
      </c>
      <c r="N3089" s="7">
        <f t="shared" si="150"/>
        <v>2022</v>
      </c>
      <c r="O3089" s="7">
        <f>IF(COUNTIF(B$4:$B3089,B3089)=1,1,0)</f>
        <v>1</v>
      </c>
      <c r="P3089" s="8" t="s">
        <v>2919</v>
      </c>
      <c r="Q3089" s="9"/>
    </row>
    <row r="3090" spans="1:17" x14ac:dyDescent="0.25">
      <c r="A3090" s="17">
        <v>44884</v>
      </c>
      <c r="B3090" s="11" t="str">
        <f>B3089</f>
        <v>DH02584</v>
      </c>
      <c r="C3090" s="11" t="s">
        <v>2920</v>
      </c>
      <c r="D3090" s="7">
        <v>1</v>
      </c>
      <c r="E3090" s="12">
        <f t="shared" si="148"/>
        <v>1000</v>
      </c>
      <c r="F3090" s="13">
        <f t="shared" si="149"/>
        <v>1000</v>
      </c>
      <c r="G3090" s="14">
        <f>Data_input!$F3090*IF(Data_input!$E3090&lt;3000,70%,60%)</f>
        <v>700</v>
      </c>
      <c r="H3090" s="14">
        <f>Data_input!$F3090*10%</f>
        <v>100</v>
      </c>
      <c r="I3090" s="14">
        <f>Data_input!$F3090*10%</f>
        <v>100</v>
      </c>
      <c r="J3090" s="14">
        <f>SUM(Table1[[#This Row],[COGS]:[OPERATIONAL COST]])</f>
        <v>900</v>
      </c>
      <c r="K3090" s="14">
        <f>Data_input!$F3090-Data_input!$G3090-Data_input!$H3090-Data_input!$I3090</f>
        <v>100</v>
      </c>
      <c r="L3090" s="15" t="s">
        <v>2943</v>
      </c>
      <c r="M3090" s="16" t="str">
        <f>TEXT(Table1[[#This Row],[DATE]],"mmm")</f>
        <v>Nov</v>
      </c>
      <c r="N3090" s="7">
        <f t="shared" si="150"/>
        <v>2022</v>
      </c>
      <c r="O3090" s="7">
        <f>IF(COUNTIF(B$4:$B3090,B3090)=1,1,0)</f>
        <v>0</v>
      </c>
      <c r="P3090" s="8" t="s">
        <v>2919</v>
      </c>
      <c r="Q3090" s="9"/>
    </row>
    <row r="3091" spans="1:17" x14ac:dyDescent="0.25">
      <c r="A3091" s="17">
        <v>44884</v>
      </c>
      <c r="B3091" s="11" t="str">
        <f>B3090</f>
        <v>DH02584</v>
      </c>
      <c r="C3091" s="11" t="s">
        <v>2924</v>
      </c>
      <c r="D3091" s="7">
        <v>2</v>
      </c>
      <c r="E3091" s="12">
        <f t="shared" si="148"/>
        <v>3500</v>
      </c>
      <c r="F3091" s="13">
        <f t="shared" si="149"/>
        <v>7000</v>
      </c>
      <c r="G3091" s="14">
        <f>Data_input!$F3091*IF(Data_input!$E3091&lt;3000,70%,60%)</f>
        <v>4200</v>
      </c>
      <c r="H3091" s="14">
        <f>Data_input!$F3091*10%</f>
        <v>700</v>
      </c>
      <c r="I3091" s="14">
        <f>Data_input!$F3091*10%</f>
        <v>700</v>
      </c>
      <c r="J3091" s="14">
        <f>SUM(Table1[[#This Row],[COGS]:[OPERATIONAL COST]])</f>
        <v>5600</v>
      </c>
      <c r="K3091" s="14">
        <f>Data_input!$F3091-Data_input!$G3091-Data_input!$H3091-Data_input!$I3091</f>
        <v>1400</v>
      </c>
      <c r="L3091" s="8" t="s">
        <v>2943</v>
      </c>
      <c r="M3091" s="16" t="str">
        <f>TEXT(Table1[[#This Row],[DATE]],"mmm")</f>
        <v>Nov</v>
      </c>
      <c r="N3091" s="7">
        <f t="shared" si="150"/>
        <v>2022</v>
      </c>
      <c r="O3091" s="7">
        <f>IF(COUNTIF(B$4:$B3091,B3091)=1,1,0)</f>
        <v>0</v>
      </c>
      <c r="P3091" s="8" t="s">
        <v>2919</v>
      </c>
      <c r="Q3091" s="9"/>
    </row>
    <row r="3092" spans="1:17" x14ac:dyDescent="0.25">
      <c r="A3092" s="17">
        <v>44885</v>
      </c>
      <c r="B3092" s="11" t="s">
        <v>2581</v>
      </c>
      <c r="C3092" s="11" t="s">
        <v>2923</v>
      </c>
      <c r="D3092" s="7">
        <v>1</v>
      </c>
      <c r="E3092" s="12">
        <f t="shared" si="148"/>
        <v>2500</v>
      </c>
      <c r="F3092" s="13">
        <f t="shared" si="149"/>
        <v>2500</v>
      </c>
      <c r="G3092" s="14">
        <f>Data_input!$F3092*IF(Data_input!$E3092&lt;3000,70%,60%)</f>
        <v>1750</v>
      </c>
      <c r="H3092" s="14">
        <f>Data_input!$F3092*10%</f>
        <v>250</v>
      </c>
      <c r="I3092" s="14">
        <f>Data_input!$F3092*10%</f>
        <v>250</v>
      </c>
      <c r="J3092" s="14">
        <f>SUM(Table1[[#This Row],[COGS]:[OPERATIONAL COST]])</f>
        <v>2250</v>
      </c>
      <c r="K3092" s="14">
        <f>Data_input!$F3092-Data_input!$G3092-Data_input!$H3092-Data_input!$I3092</f>
        <v>250</v>
      </c>
      <c r="L3092" s="15" t="s">
        <v>2948</v>
      </c>
      <c r="M3092" s="16" t="str">
        <f>TEXT(Table1[[#This Row],[DATE]],"mmm")</f>
        <v>Nov</v>
      </c>
      <c r="N3092" s="7">
        <f t="shared" si="150"/>
        <v>2022</v>
      </c>
      <c r="O3092" s="7">
        <f>IF(COUNTIF(B$4:$B3092,B3092)=1,1,0)</f>
        <v>1</v>
      </c>
      <c r="P3092" s="8" t="s">
        <v>2919</v>
      </c>
      <c r="Q3092" s="9"/>
    </row>
    <row r="3093" spans="1:17" x14ac:dyDescent="0.25">
      <c r="A3093" s="17">
        <v>44885</v>
      </c>
      <c r="B3093" s="11" t="s">
        <v>2582</v>
      </c>
      <c r="C3093" s="11" t="s">
        <v>2929</v>
      </c>
      <c r="D3093" s="7">
        <v>1</v>
      </c>
      <c r="E3093" s="12">
        <f t="shared" si="148"/>
        <v>3200</v>
      </c>
      <c r="F3093" s="13">
        <f t="shared" si="149"/>
        <v>3200</v>
      </c>
      <c r="G3093" s="14">
        <f>Data_input!$F3093*IF(Data_input!$E3093&lt;3000,70%,60%)</f>
        <v>1920</v>
      </c>
      <c r="H3093" s="14">
        <f>Data_input!$F3093*10%</f>
        <v>320</v>
      </c>
      <c r="I3093" s="14">
        <f>Data_input!$F3093*10%</f>
        <v>320</v>
      </c>
      <c r="J3093" s="14">
        <f>SUM(Table1[[#This Row],[COGS]:[OPERATIONAL COST]])</f>
        <v>2560</v>
      </c>
      <c r="K3093" s="14">
        <f>Data_input!$F3093-Data_input!$G3093-Data_input!$H3093-Data_input!$I3093</f>
        <v>640</v>
      </c>
      <c r="L3093" s="8" t="s">
        <v>2944</v>
      </c>
      <c r="M3093" s="16" t="str">
        <f>TEXT(Table1[[#This Row],[DATE]],"mmm")</f>
        <v>Nov</v>
      </c>
      <c r="N3093" s="7">
        <f t="shared" si="150"/>
        <v>2022</v>
      </c>
      <c r="O3093" s="7">
        <f>IF(COUNTIF(B$4:$B3093,B3093)=1,1,0)</f>
        <v>1</v>
      </c>
      <c r="P3093" s="8" t="s">
        <v>2918</v>
      </c>
      <c r="Q3093" s="9"/>
    </row>
    <row r="3094" spans="1:17" x14ac:dyDescent="0.25">
      <c r="A3094" s="17">
        <v>44885</v>
      </c>
      <c r="B3094" s="11" t="s">
        <v>2583</v>
      </c>
      <c r="C3094" s="11" t="s">
        <v>2929</v>
      </c>
      <c r="D3094" s="7">
        <v>2</v>
      </c>
      <c r="E3094" s="12">
        <f t="shared" si="148"/>
        <v>3200</v>
      </c>
      <c r="F3094" s="13">
        <f t="shared" si="149"/>
        <v>6400</v>
      </c>
      <c r="G3094" s="14">
        <f>Data_input!$F3094*IF(Data_input!$E3094&lt;3000,70%,60%)</f>
        <v>3840</v>
      </c>
      <c r="H3094" s="14">
        <f>Data_input!$F3094*10%</f>
        <v>640</v>
      </c>
      <c r="I3094" s="14">
        <f>Data_input!$F3094*10%</f>
        <v>640</v>
      </c>
      <c r="J3094" s="14">
        <f>SUM(Table1[[#This Row],[COGS]:[OPERATIONAL COST]])</f>
        <v>5120</v>
      </c>
      <c r="K3094" s="14">
        <f>Data_input!$F3094-Data_input!$G3094-Data_input!$H3094-Data_input!$I3094</f>
        <v>1280</v>
      </c>
      <c r="L3094" s="15" t="s">
        <v>2946</v>
      </c>
      <c r="M3094" s="16" t="str">
        <f>TEXT(Table1[[#This Row],[DATE]],"mmm")</f>
        <v>Nov</v>
      </c>
      <c r="N3094" s="7">
        <f t="shared" si="150"/>
        <v>2022</v>
      </c>
      <c r="O3094" s="7">
        <f>IF(COUNTIF(B$4:$B3094,B3094)=1,1,0)</f>
        <v>1</v>
      </c>
      <c r="P3094" s="8" t="s">
        <v>2919</v>
      </c>
      <c r="Q3094" s="9"/>
    </row>
    <row r="3095" spans="1:17" x14ac:dyDescent="0.25">
      <c r="A3095" s="17">
        <v>44885</v>
      </c>
      <c r="B3095" s="11" t="s">
        <v>2584</v>
      </c>
      <c r="C3095" s="11" t="s">
        <v>2924</v>
      </c>
      <c r="D3095" s="7">
        <v>1</v>
      </c>
      <c r="E3095" s="12">
        <f t="shared" si="148"/>
        <v>3500</v>
      </c>
      <c r="F3095" s="13">
        <f t="shared" si="149"/>
        <v>3500</v>
      </c>
      <c r="G3095" s="14">
        <f>Data_input!$F3095*IF(Data_input!$E3095&lt;3000,70%,60%)</f>
        <v>2100</v>
      </c>
      <c r="H3095" s="14">
        <f>Data_input!$F3095*10%</f>
        <v>350</v>
      </c>
      <c r="I3095" s="14">
        <f>Data_input!$F3095*10%</f>
        <v>350</v>
      </c>
      <c r="J3095" s="14">
        <f>SUM(Table1[[#This Row],[COGS]:[OPERATIONAL COST]])</f>
        <v>2800</v>
      </c>
      <c r="K3095" s="14">
        <f>Data_input!$F3095-Data_input!$G3095-Data_input!$H3095-Data_input!$I3095</f>
        <v>700</v>
      </c>
      <c r="L3095" s="8" t="s">
        <v>2947</v>
      </c>
      <c r="M3095" s="16" t="str">
        <f>TEXT(Table1[[#This Row],[DATE]],"mmm")</f>
        <v>Nov</v>
      </c>
      <c r="N3095" s="7">
        <f t="shared" si="150"/>
        <v>2022</v>
      </c>
      <c r="O3095" s="7">
        <f>IF(COUNTIF(B$4:$B3095,B3095)=1,1,0)</f>
        <v>1</v>
      </c>
      <c r="P3095" s="8" t="s">
        <v>2919</v>
      </c>
      <c r="Q3095" s="9"/>
    </row>
    <row r="3096" spans="1:17" x14ac:dyDescent="0.25">
      <c r="A3096" s="17">
        <v>44885</v>
      </c>
      <c r="B3096" s="11" t="s">
        <v>2585</v>
      </c>
      <c r="C3096" s="11" t="s">
        <v>2927</v>
      </c>
      <c r="D3096" s="7">
        <v>3</v>
      </c>
      <c r="E3096" s="12">
        <f t="shared" si="148"/>
        <v>500</v>
      </c>
      <c r="F3096" s="13">
        <f t="shared" si="149"/>
        <v>1500</v>
      </c>
      <c r="G3096" s="14">
        <f>Data_input!$F3096*IF(Data_input!$E3096&lt;3000,70%,60%)</f>
        <v>1050</v>
      </c>
      <c r="H3096" s="14">
        <f>Data_input!$F3096*10%</f>
        <v>150</v>
      </c>
      <c r="I3096" s="14">
        <f>Data_input!$F3096*10%</f>
        <v>150</v>
      </c>
      <c r="J3096" s="14">
        <f>SUM(Table1[[#This Row],[COGS]:[OPERATIONAL COST]])</f>
        <v>1350</v>
      </c>
      <c r="K3096" s="14">
        <f>Data_input!$F3096-Data_input!$G3096-Data_input!$H3096-Data_input!$I3096</f>
        <v>150</v>
      </c>
      <c r="L3096" s="15" t="s">
        <v>2945</v>
      </c>
      <c r="M3096" s="16" t="str">
        <f>TEXT(Table1[[#This Row],[DATE]],"mmm")</f>
        <v>Nov</v>
      </c>
      <c r="N3096" s="7">
        <f t="shared" si="150"/>
        <v>2022</v>
      </c>
      <c r="O3096" s="7">
        <f>IF(COUNTIF(B$4:$B3096,B3096)=1,1,0)</f>
        <v>1</v>
      </c>
      <c r="P3096" s="8" t="s">
        <v>2918</v>
      </c>
      <c r="Q3096" s="9"/>
    </row>
    <row r="3097" spans="1:17" x14ac:dyDescent="0.25">
      <c r="A3097" s="17">
        <v>44885</v>
      </c>
      <c r="B3097" s="11" t="s">
        <v>2586</v>
      </c>
      <c r="C3097" s="11" t="s">
        <v>2923</v>
      </c>
      <c r="D3097" s="7">
        <v>1</v>
      </c>
      <c r="E3097" s="12">
        <f t="shared" si="148"/>
        <v>2500</v>
      </c>
      <c r="F3097" s="13">
        <f t="shared" si="149"/>
        <v>2500</v>
      </c>
      <c r="G3097" s="14">
        <f>Data_input!$F3097*IF(Data_input!$E3097&lt;3000,70%,60%)</f>
        <v>1750</v>
      </c>
      <c r="H3097" s="14">
        <f>Data_input!$F3097*10%</f>
        <v>250</v>
      </c>
      <c r="I3097" s="14">
        <f>Data_input!$F3097*10%</f>
        <v>250</v>
      </c>
      <c r="J3097" s="14">
        <f>SUM(Table1[[#This Row],[COGS]:[OPERATIONAL COST]])</f>
        <v>2250</v>
      </c>
      <c r="K3097" s="14">
        <f>Data_input!$F3097-Data_input!$G3097-Data_input!$H3097-Data_input!$I3097</f>
        <v>250</v>
      </c>
      <c r="L3097" s="8" t="s">
        <v>2943</v>
      </c>
      <c r="M3097" s="16" t="str">
        <f>TEXT(Table1[[#This Row],[DATE]],"mmm")</f>
        <v>Nov</v>
      </c>
      <c r="N3097" s="7">
        <f t="shared" si="150"/>
        <v>2022</v>
      </c>
      <c r="O3097" s="7">
        <f>IF(COUNTIF(B$4:$B3097,B3097)=1,1,0)</f>
        <v>1</v>
      </c>
      <c r="P3097" s="8" t="s">
        <v>2919</v>
      </c>
      <c r="Q3097" s="9"/>
    </row>
    <row r="3098" spans="1:17" x14ac:dyDescent="0.25">
      <c r="A3098" s="17">
        <v>44885</v>
      </c>
      <c r="B3098" s="11" t="s">
        <v>2587</v>
      </c>
      <c r="C3098" s="11" t="s">
        <v>2925</v>
      </c>
      <c r="D3098" s="7">
        <v>2</v>
      </c>
      <c r="E3098" s="12">
        <f t="shared" si="148"/>
        <v>1200</v>
      </c>
      <c r="F3098" s="13">
        <f t="shared" si="149"/>
        <v>2400</v>
      </c>
      <c r="G3098" s="14">
        <f>Data_input!$F3098*IF(Data_input!$E3098&lt;3000,70%,60%)</f>
        <v>1680</v>
      </c>
      <c r="H3098" s="14">
        <f>Data_input!$F3098*10%</f>
        <v>240</v>
      </c>
      <c r="I3098" s="14">
        <f>Data_input!$F3098*10%</f>
        <v>240</v>
      </c>
      <c r="J3098" s="14">
        <f>SUM(Table1[[#This Row],[COGS]:[OPERATIONAL COST]])</f>
        <v>2160</v>
      </c>
      <c r="K3098" s="14">
        <f>Data_input!$F3098-Data_input!$G3098-Data_input!$H3098-Data_input!$I3098</f>
        <v>240</v>
      </c>
      <c r="L3098" s="15" t="s">
        <v>2948</v>
      </c>
      <c r="M3098" s="16" t="str">
        <f>TEXT(Table1[[#This Row],[DATE]],"mmm")</f>
        <v>Nov</v>
      </c>
      <c r="N3098" s="7">
        <f t="shared" si="150"/>
        <v>2022</v>
      </c>
      <c r="O3098" s="7">
        <f>IF(COUNTIF(B$4:$B3098,B3098)=1,1,0)</f>
        <v>1</v>
      </c>
      <c r="P3098" s="8" t="s">
        <v>2918</v>
      </c>
      <c r="Q3098" s="9"/>
    </row>
    <row r="3099" spans="1:17" x14ac:dyDescent="0.25">
      <c r="A3099" s="17">
        <v>44885</v>
      </c>
      <c r="B3099" s="11" t="s">
        <v>2588</v>
      </c>
      <c r="C3099" s="11" t="s">
        <v>2920</v>
      </c>
      <c r="D3099" s="7">
        <v>4</v>
      </c>
      <c r="E3099" s="12">
        <f t="shared" si="148"/>
        <v>1000</v>
      </c>
      <c r="F3099" s="13">
        <f t="shared" si="149"/>
        <v>4000</v>
      </c>
      <c r="G3099" s="14">
        <f>Data_input!$F3099*IF(Data_input!$E3099&lt;3000,70%,60%)</f>
        <v>2800</v>
      </c>
      <c r="H3099" s="14">
        <f>Data_input!$F3099*10%</f>
        <v>400</v>
      </c>
      <c r="I3099" s="14">
        <f>Data_input!$F3099*10%</f>
        <v>400</v>
      </c>
      <c r="J3099" s="14">
        <f>SUM(Table1[[#This Row],[COGS]:[OPERATIONAL COST]])</f>
        <v>3600</v>
      </c>
      <c r="K3099" s="14">
        <f>Data_input!$F3099-Data_input!$G3099-Data_input!$H3099-Data_input!$I3099</f>
        <v>400</v>
      </c>
      <c r="L3099" s="8" t="s">
        <v>2944</v>
      </c>
      <c r="M3099" s="16" t="str">
        <f>TEXT(Table1[[#This Row],[DATE]],"mmm")</f>
        <v>Nov</v>
      </c>
      <c r="N3099" s="7">
        <f t="shared" si="150"/>
        <v>2022</v>
      </c>
      <c r="O3099" s="7">
        <f>IF(COUNTIF(B$4:$B3099,B3099)=1,1,0)</f>
        <v>1</v>
      </c>
      <c r="P3099" s="8" t="s">
        <v>2919</v>
      </c>
      <c r="Q3099" s="9"/>
    </row>
    <row r="3100" spans="1:17" x14ac:dyDescent="0.25">
      <c r="A3100" s="17">
        <v>44886</v>
      </c>
      <c r="B3100" s="11" t="s">
        <v>2589</v>
      </c>
      <c r="C3100" s="11" t="s">
        <v>2930</v>
      </c>
      <c r="D3100" s="7">
        <v>1</v>
      </c>
      <c r="E3100" s="12">
        <f t="shared" si="148"/>
        <v>4000</v>
      </c>
      <c r="F3100" s="13">
        <f t="shared" si="149"/>
        <v>4000</v>
      </c>
      <c r="G3100" s="14">
        <f>Data_input!$F3100*IF(Data_input!$E3100&lt;3000,70%,60%)</f>
        <v>2400</v>
      </c>
      <c r="H3100" s="14">
        <f>Data_input!$F3100*10%</f>
        <v>400</v>
      </c>
      <c r="I3100" s="14">
        <f>Data_input!$F3100*10%</f>
        <v>400</v>
      </c>
      <c r="J3100" s="14">
        <f>SUM(Table1[[#This Row],[COGS]:[OPERATIONAL COST]])</f>
        <v>3200</v>
      </c>
      <c r="K3100" s="14">
        <f>Data_input!$F3100-Data_input!$G3100-Data_input!$H3100-Data_input!$I3100</f>
        <v>800</v>
      </c>
      <c r="L3100" s="15" t="s">
        <v>2945</v>
      </c>
      <c r="M3100" s="16" t="str">
        <f>TEXT(Table1[[#This Row],[DATE]],"mmm")</f>
        <v>Nov</v>
      </c>
      <c r="N3100" s="7">
        <f t="shared" si="150"/>
        <v>2022</v>
      </c>
      <c r="O3100" s="7">
        <f>IF(COUNTIF(B$4:$B3100,B3100)=1,1,0)</f>
        <v>1</v>
      </c>
      <c r="P3100" s="8" t="s">
        <v>2919</v>
      </c>
      <c r="Q3100" s="9"/>
    </row>
    <row r="3101" spans="1:17" x14ac:dyDescent="0.25">
      <c r="A3101" s="17">
        <v>44886</v>
      </c>
      <c r="B3101" s="11" t="s">
        <v>2590</v>
      </c>
      <c r="C3101" s="11" t="s">
        <v>2920</v>
      </c>
      <c r="D3101" s="7">
        <v>1</v>
      </c>
      <c r="E3101" s="12">
        <f t="shared" si="148"/>
        <v>1000</v>
      </c>
      <c r="F3101" s="13">
        <f t="shared" si="149"/>
        <v>1000</v>
      </c>
      <c r="G3101" s="14">
        <f>Data_input!$F3101*IF(Data_input!$E3101&lt;3000,70%,60%)</f>
        <v>700</v>
      </c>
      <c r="H3101" s="14">
        <f>Data_input!$F3101*10%</f>
        <v>100</v>
      </c>
      <c r="I3101" s="14">
        <f>Data_input!$F3101*10%</f>
        <v>100</v>
      </c>
      <c r="J3101" s="14">
        <f>SUM(Table1[[#This Row],[COGS]:[OPERATIONAL COST]])</f>
        <v>900</v>
      </c>
      <c r="K3101" s="14">
        <f>Data_input!$F3101-Data_input!$G3101-Data_input!$H3101-Data_input!$I3101</f>
        <v>100</v>
      </c>
      <c r="L3101" s="8" t="s">
        <v>2943</v>
      </c>
      <c r="M3101" s="16" t="str">
        <f>TEXT(Table1[[#This Row],[DATE]],"mmm")</f>
        <v>Nov</v>
      </c>
      <c r="N3101" s="7">
        <f t="shared" si="150"/>
        <v>2022</v>
      </c>
      <c r="O3101" s="7">
        <f>IF(COUNTIF(B$4:$B3101,B3101)=1,1,0)</f>
        <v>1</v>
      </c>
      <c r="P3101" s="8" t="s">
        <v>2919</v>
      </c>
      <c r="Q3101" s="9"/>
    </row>
    <row r="3102" spans="1:17" x14ac:dyDescent="0.25">
      <c r="A3102" s="17">
        <v>44886</v>
      </c>
      <c r="B3102" s="11" t="s">
        <v>2591</v>
      </c>
      <c r="C3102" s="11" t="s">
        <v>2923</v>
      </c>
      <c r="D3102" s="7">
        <v>2</v>
      </c>
      <c r="E3102" s="12">
        <f t="shared" si="148"/>
        <v>2500</v>
      </c>
      <c r="F3102" s="13">
        <f t="shared" si="149"/>
        <v>5000</v>
      </c>
      <c r="G3102" s="14">
        <f>Data_input!$F3102*IF(Data_input!$E3102&lt;3000,70%,60%)</f>
        <v>3500</v>
      </c>
      <c r="H3102" s="14">
        <f>Data_input!$F3102*10%</f>
        <v>500</v>
      </c>
      <c r="I3102" s="14">
        <f>Data_input!$F3102*10%</f>
        <v>500</v>
      </c>
      <c r="J3102" s="14">
        <f>SUM(Table1[[#This Row],[COGS]:[OPERATIONAL COST]])</f>
        <v>4500</v>
      </c>
      <c r="K3102" s="14">
        <f>Data_input!$F3102-Data_input!$G3102-Data_input!$H3102-Data_input!$I3102</f>
        <v>500</v>
      </c>
      <c r="L3102" s="15" t="s">
        <v>2948</v>
      </c>
      <c r="M3102" s="16" t="str">
        <f>TEXT(Table1[[#This Row],[DATE]],"mmm")</f>
        <v>Nov</v>
      </c>
      <c r="N3102" s="7">
        <f t="shared" si="150"/>
        <v>2022</v>
      </c>
      <c r="O3102" s="7">
        <f>IF(COUNTIF(B$4:$B3102,B3102)=1,1,0)</f>
        <v>1</v>
      </c>
      <c r="P3102" s="8" t="s">
        <v>2919</v>
      </c>
      <c r="Q3102" s="9"/>
    </row>
    <row r="3103" spans="1:17" x14ac:dyDescent="0.25">
      <c r="A3103" s="17">
        <v>44886</v>
      </c>
      <c r="B3103" s="11" t="s">
        <v>2592</v>
      </c>
      <c r="C3103" s="11" t="s">
        <v>2924</v>
      </c>
      <c r="D3103" s="7">
        <v>4</v>
      </c>
      <c r="E3103" s="12">
        <f t="shared" si="148"/>
        <v>3500</v>
      </c>
      <c r="F3103" s="13">
        <f t="shared" si="149"/>
        <v>14000</v>
      </c>
      <c r="G3103" s="14">
        <f>Data_input!$F3103*IF(Data_input!$E3103&lt;3000,70%,60%)</f>
        <v>8400</v>
      </c>
      <c r="H3103" s="14">
        <f>Data_input!$F3103*10%</f>
        <v>1400</v>
      </c>
      <c r="I3103" s="14">
        <f>Data_input!$F3103*10%</f>
        <v>1400</v>
      </c>
      <c r="J3103" s="14">
        <f>SUM(Table1[[#This Row],[COGS]:[OPERATIONAL COST]])</f>
        <v>11200</v>
      </c>
      <c r="K3103" s="14">
        <f>Data_input!$F3103-Data_input!$G3103-Data_input!$H3103-Data_input!$I3103</f>
        <v>2800</v>
      </c>
      <c r="L3103" s="8" t="s">
        <v>2944</v>
      </c>
      <c r="M3103" s="16" t="str">
        <f>TEXT(Table1[[#This Row],[DATE]],"mmm")</f>
        <v>Nov</v>
      </c>
      <c r="N3103" s="7">
        <f t="shared" si="150"/>
        <v>2022</v>
      </c>
      <c r="O3103" s="7">
        <f>IF(COUNTIF(B$4:$B3103,B3103)=1,1,0)</f>
        <v>1</v>
      </c>
      <c r="P3103" s="8" t="s">
        <v>2919</v>
      </c>
      <c r="Q3103" s="9"/>
    </row>
    <row r="3104" spans="1:17" x14ac:dyDescent="0.25">
      <c r="A3104" s="17">
        <v>44886</v>
      </c>
      <c r="B3104" s="11" t="s">
        <v>2593</v>
      </c>
      <c r="C3104" s="11" t="s">
        <v>2925</v>
      </c>
      <c r="D3104" s="7">
        <v>5</v>
      </c>
      <c r="E3104" s="12">
        <f t="shared" si="148"/>
        <v>1200</v>
      </c>
      <c r="F3104" s="13">
        <f t="shared" si="149"/>
        <v>6000</v>
      </c>
      <c r="G3104" s="14">
        <f>Data_input!$F3104*IF(Data_input!$E3104&lt;3000,70%,60%)</f>
        <v>4200</v>
      </c>
      <c r="H3104" s="14">
        <f>Data_input!$F3104*10%</f>
        <v>600</v>
      </c>
      <c r="I3104" s="14">
        <f>Data_input!$F3104*10%</f>
        <v>600</v>
      </c>
      <c r="J3104" s="14">
        <f>SUM(Table1[[#This Row],[COGS]:[OPERATIONAL COST]])</f>
        <v>5400</v>
      </c>
      <c r="K3104" s="14">
        <f>Data_input!$F3104-Data_input!$G3104-Data_input!$H3104-Data_input!$I3104</f>
        <v>600</v>
      </c>
      <c r="L3104" s="15" t="s">
        <v>2948</v>
      </c>
      <c r="M3104" s="16" t="str">
        <f>TEXT(Table1[[#This Row],[DATE]],"mmm")</f>
        <v>Nov</v>
      </c>
      <c r="N3104" s="7">
        <f t="shared" si="150"/>
        <v>2022</v>
      </c>
      <c r="O3104" s="7">
        <f>IF(COUNTIF(B$4:$B3104,B3104)=1,1,0)</f>
        <v>1</v>
      </c>
      <c r="P3104" s="8" t="s">
        <v>2919</v>
      </c>
      <c r="Q3104" s="9"/>
    </row>
    <row r="3105" spans="1:17" x14ac:dyDescent="0.25">
      <c r="A3105" s="17">
        <v>44886</v>
      </c>
      <c r="B3105" s="11" t="s">
        <v>2594</v>
      </c>
      <c r="C3105" s="11" t="s">
        <v>2926</v>
      </c>
      <c r="D3105" s="7">
        <v>8</v>
      </c>
      <c r="E3105" s="12">
        <f t="shared" si="148"/>
        <v>450</v>
      </c>
      <c r="F3105" s="13">
        <f t="shared" si="149"/>
        <v>3600</v>
      </c>
      <c r="G3105" s="14">
        <f>Data_input!$F3105*IF(Data_input!$E3105&lt;3000,70%,60%)</f>
        <v>2520</v>
      </c>
      <c r="H3105" s="14">
        <f>Data_input!$F3105*10%</f>
        <v>360</v>
      </c>
      <c r="I3105" s="14">
        <f>Data_input!$F3105*10%</f>
        <v>360</v>
      </c>
      <c r="J3105" s="14">
        <f>SUM(Table1[[#This Row],[COGS]:[OPERATIONAL COST]])</f>
        <v>3240</v>
      </c>
      <c r="K3105" s="14">
        <f>Data_input!$F3105-Data_input!$G3105-Data_input!$H3105-Data_input!$I3105</f>
        <v>360</v>
      </c>
      <c r="L3105" s="8" t="s">
        <v>2944</v>
      </c>
      <c r="M3105" s="16" t="str">
        <f>TEXT(Table1[[#This Row],[DATE]],"mmm")</f>
        <v>Nov</v>
      </c>
      <c r="N3105" s="7">
        <f t="shared" si="150"/>
        <v>2022</v>
      </c>
      <c r="O3105" s="7">
        <f>IF(COUNTIF(B$4:$B3105,B3105)=1,1,0)</f>
        <v>1</v>
      </c>
      <c r="P3105" s="8" t="s">
        <v>2919</v>
      </c>
      <c r="Q3105" s="9"/>
    </row>
    <row r="3106" spans="1:17" x14ac:dyDescent="0.25">
      <c r="A3106" s="17">
        <v>44886</v>
      </c>
      <c r="B3106" s="11" t="s">
        <v>2595</v>
      </c>
      <c r="C3106" s="11" t="s">
        <v>2927</v>
      </c>
      <c r="D3106" s="7">
        <v>2</v>
      </c>
      <c r="E3106" s="12">
        <f t="shared" si="148"/>
        <v>500</v>
      </c>
      <c r="F3106" s="13">
        <f t="shared" si="149"/>
        <v>1000</v>
      </c>
      <c r="G3106" s="14">
        <f>Data_input!$F3106*IF(Data_input!$E3106&lt;3000,70%,60%)</f>
        <v>700</v>
      </c>
      <c r="H3106" s="14">
        <f>Data_input!$F3106*10%</f>
        <v>100</v>
      </c>
      <c r="I3106" s="14">
        <f>Data_input!$F3106*10%</f>
        <v>100</v>
      </c>
      <c r="J3106" s="14">
        <f>SUM(Table1[[#This Row],[COGS]:[OPERATIONAL COST]])</f>
        <v>900</v>
      </c>
      <c r="K3106" s="14">
        <f>Data_input!$F3106-Data_input!$G3106-Data_input!$H3106-Data_input!$I3106</f>
        <v>100</v>
      </c>
      <c r="L3106" s="15" t="s">
        <v>2946</v>
      </c>
      <c r="M3106" s="16" t="str">
        <f>TEXT(Table1[[#This Row],[DATE]],"mmm")</f>
        <v>Nov</v>
      </c>
      <c r="N3106" s="7">
        <f t="shared" si="150"/>
        <v>2022</v>
      </c>
      <c r="O3106" s="7">
        <f>IF(COUNTIF(B$4:$B3106,B3106)=1,1,0)</f>
        <v>1</v>
      </c>
      <c r="P3106" s="8" t="s">
        <v>2918</v>
      </c>
      <c r="Q3106" s="9"/>
    </row>
    <row r="3107" spans="1:17" x14ac:dyDescent="0.25">
      <c r="A3107" s="17">
        <v>44886</v>
      </c>
      <c r="B3107" s="11" t="s">
        <v>2596</v>
      </c>
      <c r="C3107" s="11" t="s">
        <v>2928</v>
      </c>
      <c r="D3107" s="7">
        <v>1</v>
      </c>
      <c r="E3107" s="12">
        <f t="shared" si="148"/>
        <v>1000</v>
      </c>
      <c r="F3107" s="13">
        <f t="shared" si="149"/>
        <v>1000</v>
      </c>
      <c r="G3107" s="14">
        <f>Data_input!$F3107*IF(Data_input!$E3107&lt;3000,70%,60%)</f>
        <v>700</v>
      </c>
      <c r="H3107" s="14">
        <f>Data_input!$F3107*10%</f>
        <v>100</v>
      </c>
      <c r="I3107" s="14">
        <f>Data_input!$F3107*10%</f>
        <v>100</v>
      </c>
      <c r="J3107" s="14">
        <f>SUM(Table1[[#This Row],[COGS]:[OPERATIONAL COST]])</f>
        <v>900</v>
      </c>
      <c r="K3107" s="14">
        <f>Data_input!$F3107-Data_input!$G3107-Data_input!$H3107-Data_input!$I3107</f>
        <v>100</v>
      </c>
      <c r="L3107" s="8" t="s">
        <v>2947</v>
      </c>
      <c r="M3107" s="16" t="str">
        <f>TEXT(Table1[[#This Row],[DATE]],"mmm")</f>
        <v>Nov</v>
      </c>
      <c r="N3107" s="7">
        <f t="shared" si="150"/>
        <v>2022</v>
      </c>
      <c r="O3107" s="7">
        <f>IF(COUNTIF(B$4:$B3107,B3107)=1,1,0)</f>
        <v>1</v>
      </c>
      <c r="P3107" s="8" t="s">
        <v>2919</v>
      </c>
      <c r="Q3107" s="9"/>
    </row>
    <row r="3108" spans="1:17" x14ac:dyDescent="0.25">
      <c r="A3108" s="17">
        <v>44886</v>
      </c>
      <c r="B3108" s="11" t="str">
        <f t="shared" ref="B3108:B3114" si="151">B3107</f>
        <v>DH02600</v>
      </c>
      <c r="C3108" s="11" t="s">
        <v>2929</v>
      </c>
      <c r="D3108" s="7">
        <v>7</v>
      </c>
      <c r="E3108" s="12">
        <f t="shared" si="148"/>
        <v>3200</v>
      </c>
      <c r="F3108" s="13">
        <f t="shared" si="149"/>
        <v>22400</v>
      </c>
      <c r="G3108" s="14">
        <f>Data_input!$F3108*IF(Data_input!$E3108&lt;3000,70%,60%)</f>
        <v>13440</v>
      </c>
      <c r="H3108" s="14">
        <f>Data_input!$F3108*10%</f>
        <v>2240</v>
      </c>
      <c r="I3108" s="14">
        <f>Data_input!$F3108*10%</f>
        <v>2240</v>
      </c>
      <c r="J3108" s="14">
        <f>SUM(Table1[[#This Row],[COGS]:[OPERATIONAL COST]])</f>
        <v>17920</v>
      </c>
      <c r="K3108" s="14">
        <f>Data_input!$F3108-Data_input!$G3108-Data_input!$H3108-Data_input!$I3108</f>
        <v>4480</v>
      </c>
      <c r="L3108" s="15" t="s">
        <v>2947</v>
      </c>
      <c r="M3108" s="16" t="str">
        <f>TEXT(Table1[[#This Row],[DATE]],"mmm")</f>
        <v>Nov</v>
      </c>
      <c r="N3108" s="7">
        <f t="shared" si="150"/>
        <v>2022</v>
      </c>
      <c r="O3108" s="7">
        <f>IF(COUNTIF(B$4:$B3108,B3108)=1,1,0)</f>
        <v>0</v>
      </c>
      <c r="P3108" s="8" t="s">
        <v>2919</v>
      </c>
      <c r="Q3108" s="9"/>
    </row>
    <row r="3109" spans="1:17" x14ac:dyDescent="0.25">
      <c r="A3109" s="17">
        <v>44886</v>
      </c>
      <c r="B3109" s="11" t="str">
        <f t="shared" si="151"/>
        <v>DH02600</v>
      </c>
      <c r="C3109" s="11" t="s">
        <v>2930</v>
      </c>
      <c r="D3109" s="7">
        <v>1</v>
      </c>
      <c r="E3109" s="12">
        <f t="shared" si="148"/>
        <v>4000</v>
      </c>
      <c r="F3109" s="13">
        <f t="shared" si="149"/>
        <v>4000</v>
      </c>
      <c r="G3109" s="14">
        <f>Data_input!$F3109*IF(Data_input!$E3109&lt;3000,70%,60%)</f>
        <v>2400</v>
      </c>
      <c r="H3109" s="14">
        <f>Data_input!$F3109*10%</f>
        <v>400</v>
      </c>
      <c r="I3109" s="14">
        <f>Data_input!$F3109*10%</f>
        <v>400</v>
      </c>
      <c r="J3109" s="14">
        <f>SUM(Table1[[#This Row],[COGS]:[OPERATIONAL COST]])</f>
        <v>3200</v>
      </c>
      <c r="K3109" s="14">
        <f>Data_input!$F3109-Data_input!$G3109-Data_input!$H3109-Data_input!$I3109</f>
        <v>800</v>
      </c>
      <c r="L3109" s="8" t="s">
        <v>2947</v>
      </c>
      <c r="M3109" s="16" t="str">
        <f>TEXT(Table1[[#This Row],[DATE]],"mmm")</f>
        <v>Nov</v>
      </c>
      <c r="N3109" s="7">
        <f t="shared" si="150"/>
        <v>2022</v>
      </c>
      <c r="O3109" s="7">
        <f>IF(COUNTIF(B$4:$B3109,B3109)=1,1,0)</f>
        <v>0</v>
      </c>
      <c r="P3109" s="8" t="s">
        <v>2919</v>
      </c>
      <c r="Q3109" s="9"/>
    </row>
    <row r="3110" spans="1:17" x14ac:dyDescent="0.25">
      <c r="A3110" s="17">
        <v>44886</v>
      </c>
      <c r="B3110" s="11" t="str">
        <f t="shared" si="151"/>
        <v>DH02600</v>
      </c>
      <c r="C3110" s="11" t="s">
        <v>2930</v>
      </c>
      <c r="D3110" s="7">
        <v>1</v>
      </c>
      <c r="E3110" s="12">
        <f t="shared" si="148"/>
        <v>4000</v>
      </c>
      <c r="F3110" s="13">
        <f t="shared" si="149"/>
        <v>4000</v>
      </c>
      <c r="G3110" s="14">
        <f>Data_input!$F3110*IF(Data_input!$E3110&lt;3000,70%,60%)</f>
        <v>2400</v>
      </c>
      <c r="H3110" s="14">
        <f>Data_input!$F3110*10%</f>
        <v>400</v>
      </c>
      <c r="I3110" s="14">
        <f>Data_input!$F3110*10%</f>
        <v>400</v>
      </c>
      <c r="J3110" s="14">
        <f>SUM(Table1[[#This Row],[COGS]:[OPERATIONAL COST]])</f>
        <v>3200</v>
      </c>
      <c r="K3110" s="14">
        <f>Data_input!$F3110-Data_input!$G3110-Data_input!$H3110-Data_input!$I3110</f>
        <v>800</v>
      </c>
      <c r="L3110" s="15" t="s">
        <v>2947</v>
      </c>
      <c r="M3110" s="16" t="str">
        <f>TEXT(Table1[[#This Row],[DATE]],"mmm")</f>
        <v>Nov</v>
      </c>
      <c r="N3110" s="7">
        <f t="shared" si="150"/>
        <v>2022</v>
      </c>
      <c r="O3110" s="7">
        <f>IF(COUNTIF(B$4:$B3110,B3110)=1,1,0)</f>
        <v>0</v>
      </c>
      <c r="P3110" s="8" t="s">
        <v>2919</v>
      </c>
      <c r="Q3110" s="9"/>
    </row>
    <row r="3111" spans="1:17" x14ac:dyDescent="0.25">
      <c r="A3111" s="17">
        <v>44886</v>
      </c>
      <c r="B3111" s="11" t="str">
        <f t="shared" si="151"/>
        <v>DH02600</v>
      </c>
      <c r="C3111" s="11" t="s">
        <v>2930</v>
      </c>
      <c r="D3111" s="7">
        <v>1</v>
      </c>
      <c r="E3111" s="12">
        <f t="shared" si="148"/>
        <v>4000</v>
      </c>
      <c r="F3111" s="13">
        <f t="shared" si="149"/>
        <v>4000</v>
      </c>
      <c r="G3111" s="14">
        <f>Data_input!$F3111*IF(Data_input!$E3111&lt;3000,70%,60%)</f>
        <v>2400</v>
      </c>
      <c r="H3111" s="14">
        <f>Data_input!$F3111*10%</f>
        <v>400</v>
      </c>
      <c r="I3111" s="14">
        <f>Data_input!$F3111*10%</f>
        <v>400</v>
      </c>
      <c r="J3111" s="14">
        <f>SUM(Table1[[#This Row],[COGS]:[OPERATIONAL COST]])</f>
        <v>3200</v>
      </c>
      <c r="K3111" s="14">
        <f>Data_input!$F3111-Data_input!$G3111-Data_input!$H3111-Data_input!$I3111</f>
        <v>800</v>
      </c>
      <c r="L3111" s="8" t="s">
        <v>2947</v>
      </c>
      <c r="M3111" s="16" t="str">
        <f>TEXT(Table1[[#This Row],[DATE]],"mmm")</f>
        <v>Nov</v>
      </c>
      <c r="N3111" s="7">
        <f t="shared" si="150"/>
        <v>2022</v>
      </c>
      <c r="O3111" s="7">
        <f>IF(COUNTIF(B$4:$B3111,B3111)=1,1,0)</f>
        <v>0</v>
      </c>
      <c r="P3111" s="8" t="s">
        <v>2919</v>
      </c>
      <c r="Q3111" s="9"/>
    </row>
    <row r="3112" spans="1:17" x14ac:dyDescent="0.25">
      <c r="A3112" s="17">
        <v>44886</v>
      </c>
      <c r="B3112" s="11" t="str">
        <f t="shared" si="151"/>
        <v>DH02600</v>
      </c>
      <c r="C3112" s="11" t="s">
        <v>2924</v>
      </c>
      <c r="D3112" s="7">
        <v>4</v>
      </c>
      <c r="E3112" s="12">
        <f t="shared" si="148"/>
        <v>3500</v>
      </c>
      <c r="F3112" s="13">
        <f t="shared" si="149"/>
        <v>14000</v>
      </c>
      <c r="G3112" s="14">
        <f>Data_input!$F3112*IF(Data_input!$E3112&lt;3000,70%,60%)</f>
        <v>8400</v>
      </c>
      <c r="H3112" s="14">
        <f>Data_input!$F3112*10%</f>
        <v>1400</v>
      </c>
      <c r="I3112" s="14">
        <f>Data_input!$F3112*10%</f>
        <v>1400</v>
      </c>
      <c r="J3112" s="14">
        <f>SUM(Table1[[#This Row],[COGS]:[OPERATIONAL COST]])</f>
        <v>11200</v>
      </c>
      <c r="K3112" s="14">
        <f>Data_input!$F3112-Data_input!$G3112-Data_input!$H3112-Data_input!$I3112</f>
        <v>2800</v>
      </c>
      <c r="L3112" s="15" t="s">
        <v>2947</v>
      </c>
      <c r="M3112" s="16" t="str">
        <f>TEXT(Table1[[#This Row],[DATE]],"mmm")</f>
        <v>Nov</v>
      </c>
      <c r="N3112" s="7">
        <f t="shared" si="150"/>
        <v>2022</v>
      </c>
      <c r="O3112" s="7">
        <f>IF(COUNTIF(B$4:$B3112,B3112)=1,1,0)</f>
        <v>0</v>
      </c>
      <c r="P3112" s="8" t="s">
        <v>2919</v>
      </c>
      <c r="Q3112" s="9"/>
    </row>
    <row r="3113" spans="1:17" x14ac:dyDescent="0.25">
      <c r="A3113" s="17">
        <v>44886</v>
      </c>
      <c r="B3113" s="11" t="str">
        <f t="shared" si="151"/>
        <v>DH02600</v>
      </c>
      <c r="C3113" s="11" t="s">
        <v>2925</v>
      </c>
      <c r="D3113" s="7">
        <v>6</v>
      </c>
      <c r="E3113" s="12">
        <f t="shared" si="148"/>
        <v>1200</v>
      </c>
      <c r="F3113" s="13">
        <f t="shared" si="149"/>
        <v>7200</v>
      </c>
      <c r="G3113" s="14">
        <f>Data_input!$F3113*IF(Data_input!$E3113&lt;3000,70%,60%)</f>
        <v>5040</v>
      </c>
      <c r="H3113" s="14">
        <f>Data_input!$F3113*10%</f>
        <v>720</v>
      </c>
      <c r="I3113" s="14">
        <f>Data_input!$F3113*10%</f>
        <v>720</v>
      </c>
      <c r="J3113" s="14">
        <f>SUM(Table1[[#This Row],[COGS]:[OPERATIONAL COST]])</f>
        <v>6480</v>
      </c>
      <c r="K3113" s="14">
        <f>Data_input!$F3113-Data_input!$G3113-Data_input!$H3113-Data_input!$I3113</f>
        <v>720</v>
      </c>
      <c r="L3113" s="8" t="s">
        <v>2947</v>
      </c>
      <c r="M3113" s="16" t="str">
        <f>TEXT(Table1[[#This Row],[DATE]],"mmm")</f>
        <v>Nov</v>
      </c>
      <c r="N3113" s="7">
        <f t="shared" si="150"/>
        <v>2022</v>
      </c>
      <c r="O3113" s="7">
        <f>IF(COUNTIF(B$4:$B3113,B3113)=1,1,0)</f>
        <v>0</v>
      </c>
      <c r="P3113" s="8" t="s">
        <v>2919</v>
      </c>
      <c r="Q3113" s="9"/>
    </row>
    <row r="3114" spans="1:17" x14ac:dyDescent="0.25">
      <c r="A3114" s="17">
        <v>44886</v>
      </c>
      <c r="B3114" s="11" t="str">
        <f t="shared" si="151"/>
        <v>DH02600</v>
      </c>
      <c r="C3114" s="11" t="s">
        <v>2926</v>
      </c>
      <c r="D3114" s="7">
        <v>7</v>
      </c>
      <c r="E3114" s="12">
        <f t="shared" si="148"/>
        <v>450</v>
      </c>
      <c r="F3114" s="13">
        <f t="shared" si="149"/>
        <v>3150</v>
      </c>
      <c r="G3114" s="14">
        <f>Data_input!$F3114*IF(Data_input!$E3114&lt;3000,70%,60%)</f>
        <v>2205</v>
      </c>
      <c r="H3114" s="14">
        <f>Data_input!$F3114*10%</f>
        <v>315</v>
      </c>
      <c r="I3114" s="14">
        <f>Data_input!$F3114*10%</f>
        <v>315</v>
      </c>
      <c r="J3114" s="14">
        <f>SUM(Table1[[#This Row],[COGS]:[OPERATIONAL COST]])</f>
        <v>2835</v>
      </c>
      <c r="K3114" s="14">
        <f>Data_input!$F3114-Data_input!$G3114-Data_input!$H3114-Data_input!$I3114</f>
        <v>315</v>
      </c>
      <c r="L3114" s="15" t="s">
        <v>2947</v>
      </c>
      <c r="M3114" s="16" t="str">
        <f>TEXT(Table1[[#This Row],[DATE]],"mmm")</f>
        <v>Nov</v>
      </c>
      <c r="N3114" s="7">
        <f t="shared" si="150"/>
        <v>2022</v>
      </c>
      <c r="O3114" s="7">
        <f>IF(COUNTIF(B$4:$B3114,B3114)=1,1,0)</f>
        <v>0</v>
      </c>
      <c r="P3114" s="8" t="s">
        <v>2919</v>
      </c>
      <c r="Q3114" s="9"/>
    </row>
    <row r="3115" spans="1:17" x14ac:dyDescent="0.25">
      <c r="A3115" s="17">
        <v>44887</v>
      </c>
      <c r="B3115" s="11" t="s">
        <v>2597</v>
      </c>
      <c r="C3115" s="11" t="s">
        <v>2927</v>
      </c>
      <c r="D3115" s="7">
        <v>4</v>
      </c>
      <c r="E3115" s="12">
        <f t="shared" si="148"/>
        <v>500</v>
      </c>
      <c r="F3115" s="13">
        <f t="shared" si="149"/>
        <v>2000</v>
      </c>
      <c r="G3115" s="14">
        <f>Data_input!$F3115*IF(Data_input!$E3115&lt;3000,70%,60%)</f>
        <v>1400</v>
      </c>
      <c r="H3115" s="14">
        <f>Data_input!$F3115*10%</f>
        <v>200</v>
      </c>
      <c r="I3115" s="14">
        <f>Data_input!$F3115*10%</f>
        <v>200</v>
      </c>
      <c r="J3115" s="14">
        <f>SUM(Table1[[#This Row],[COGS]:[OPERATIONAL COST]])</f>
        <v>1800</v>
      </c>
      <c r="K3115" s="14">
        <f>Data_input!$F3115-Data_input!$G3115-Data_input!$H3115-Data_input!$I3115</f>
        <v>200</v>
      </c>
      <c r="L3115" s="8" t="s">
        <v>2944</v>
      </c>
      <c r="M3115" s="16" t="str">
        <f>TEXT(Table1[[#This Row],[DATE]],"mmm")</f>
        <v>Nov</v>
      </c>
      <c r="N3115" s="7">
        <f t="shared" si="150"/>
        <v>2022</v>
      </c>
      <c r="O3115" s="7">
        <f>IF(COUNTIF(B$4:$B3115,B3115)=1,1,0)</f>
        <v>1</v>
      </c>
      <c r="P3115" s="8" t="s">
        <v>2919</v>
      </c>
      <c r="Q3115" s="9"/>
    </row>
    <row r="3116" spans="1:17" x14ac:dyDescent="0.25">
      <c r="A3116" s="17">
        <v>44887</v>
      </c>
      <c r="B3116" s="11" t="s">
        <v>2598</v>
      </c>
      <c r="C3116" s="11" t="s">
        <v>2928</v>
      </c>
      <c r="D3116" s="7">
        <v>1</v>
      </c>
      <c r="E3116" s="12">
        <f t="shared" si="148"/>
        <v>1000</v>
      </c>
      <c r="F3116" s="13">
        <f t="shared" si="149"/>
        <v>1000</v>
      </c>
      <c r="G3116" s="14">
        <f>Data_input!$F3116*IF(Data_input!$E3116&lt;3000,70%,60%)</f>
        <v>700</v>
      </c>
      <c r="H3116" s="14">
        <f>Data_input!$F3116*10%</f>
        <v>100</v>
      </c>
      <c r="I3116" s="14">
        <f>Data_input!$F3116*10%</f>
        <v>100</v>
      </c>
      <c r="J3116" s="14">
        <f>SUM(Table1[[#This Row],[COGS]:[OPERATIONAL COST]])</f>
        <v>900</v>
      </c>
      <c r="K3116" s="14">
        <f>Data_input!$F3116-Data_input!$G3116-Data_input!$H3116-Data_input!$I3116</f>
        <v>100</v>
      </c>
      <c r="L3116" s="15" t="s">
        <v>2945</v>
      </c>
      <c r="M3116" s="16" t="str">
        <f>TEXT(Table1[[#This Row],[DATE]],"mmm")</f>
        <v>Nov</v>
      </c>
      <c r="N3116" s="7">
        <f t="shared" si="150"/>
        <v>2022</v>
      </c>
      <c r="O3116" s="7">
        <f>IF(COUNTIF(B$4:$B3116,B3116)=1,1,0)</f>
        <v>1</v>
      </c>
      <c r="P3116" s="8" t="s">
        <v>2919</v>
      </c>
      <c r="Q3116" s="9"/>
    </row>
    <row r="3117" spans="1:17" x14ac:dyDescent="0.25">
      <c r="A3117" s="17">
        <v>44887</v>
      </c>
      <c r="B3117" s="11" t="s">
        <v>2599</v>
      </c>
      <c r="C3117" s="11" t="s">
        <v>2928</v>
      </c>
      <c r="D3117" s="7">
        <v>2</v>
      </c>
      <c r="E3117" s="12">
        <f t="shared" si="148"/>
        <v>1000</v>
      </c>
      <c r="F3117" s="13">
        <f t="shared" si="149"/>
        <v>2000</v>
      </c>
      <c r="G3117" s="14">
        <f>Data_input!$F3117*IF(Data_input!$E3117&lt;3000,70%,60%)</f>
        <v>1400</v>
      </c>
      <c r="H3117" s="14">
        <f>Data_input!$F3117*10%</f>
        <v>200</v>
      </c>
      <c r="I3117" s="14">
        <f>Data_input!$F3117*10%</f>
        <v>200</v>
      </c>
      <c r="J3117" s="14">
        <f>SUM(Table1[[#This Row],[COGS]:[OPERATIONAL COST]])</f>
        <v>1800</v>
      </c>
      <c r="K3117" s="14">
        <f>Data_input!$F3117-Data_input!$G3117-Data_input!$H3117-Data_input!$I3117</f>
        <v>200</v>
      </c>
      <c r="L3117" s="8" t="s">
        <v>2943</v>
      </c>
      <c r="M3117" s="16" t="str">
        <f>TEXT(Table1[[#This Row],[DATE]],"mmm")</f>
        <v>Nov</v>
      </c>
      <c r="N3117" s="7">
        <f t="shared" si="150"/>
        <v>2022</v>
      </c>
      <c r="O3117" s="7">
        <f>IF(COUNTIF(B$4:$B3117,B3117)=1,1,0)</f>
        <v>1</v>
      </c>
      <c r="P3117" s="8" t="s">
        <v>2919</v>
      </c>
      <c r="Q3117" s="9"/>
    </row>
    <row r="3118" spans="1:17" x14ac:dyDescent="0.25">
      <c r="A3118" s="17">
        <v>44887</v>
      </c>
      <c r="B3118" s="11" t="s">
        <v>2600</v>
      </c>
      <c r="C3118" s="11" t="s">
        <v>2930</v>
      </c>
      <c r="D3118" s="7">
        <v>1</v>
      </c>
      <c r="E3118" s="12">
        <f t="shared" si="148"/>
        <v>4000</v>
      </c>
      <c r="F3118" s="13">
        <f t="shared" si="149"/>
        <v>4000</v>
      </c>
      <c r="G3118" s="14">
        <f>Data_input!$F3118*IF(Data_input!$E3118&lt;3000,70%,60%)</f>
        <v>2400</v>
      </c>
      <c r="H3118" s="14">
        <f>Data_input!$F3118*10%</f>
        <v>400</v>
      </c>
      <c r="I3118" s="14">
        <f>Data_input!$F3118*10%</f>
        <v>400</v>
      </c>
      <c r="J3118" s="14">
        <f>SUM(Table1[[#This Row],[COGS]:[OPERATIONAL COST]])</f>
        <v>3200</v>
      </c>
      <c r="K3118" s="14">
        <f>Data_input!$F3118-Data_input!$G3118-Data_input!$H3118-Data_input!$I3118</f>
        <v>800</v>
      </c>
      <c r="L3118" s="15" t="s">
        <v>2948</v>
      </c>
      <c r="M3118" s="16" t="str">
        <f>TEXT(Table1[[#This Row],[DATE]],"mmm")</f>
        <v>Nov</v>
      </c>
      <c r="N3118" s="7">
        <f t="shared" si="150"/>
        <v>2022</v>
      </c>
      <c r="O3118" s="7">
        <f>IF(COUNTIF(B$4:$B3118,B3118)=1,1,0)</f>
        <v>1</v>
      </c>
      <c r="P3118" s="8" t="s">
        <v>2919</v>
      </c>
      <c r="Q3118" s="9"/>
    </row>
    <row r="3119" spans="1:17" x14ac:dyDescent="0.25">
      <c r="A3119" s="17">
        <v>44887</v>
      </c>
      <c r="B3119" s="11" t="s">
        <v>2601</v>
      </c>
      <c r="C3119" s="11" t="s">
        <v>2920</v>
      </c>
      <c r="D3119" s="7">
        <v>6</v>
      </c>
      <c r="E3119" s="12">
        <f t="shared" si="148"/>
        <v>1000</v>
      </c>
      <c r="F3119" s="13">
        <f t="shared" si="149"/>
        <v>6000</v>
      </c>
      <c r="G3119" s="14">
        <f>Data_input!$F3119*IF(Data_input!$E3119&lt;3000,70%,60%)</f>
        <v>4200</v>
      </c>
      <c r="H3119" s="14">
        <f>Data_input!$F3119*10%</f>
        <v>600</v>
      </c>
      <c r="I3119" s="14">
        <f>Data_input!$F3119*10%</f>
        <v>600</v>
      </c>
      <c r="J3119" s="14">
        <f>SUM(Table1[[#This Row],[COGS]:[OPERATIONAL COST]])</f>
        <v>5400</v>
      </c>
      <c r="K3119" s="14">
        <f>Data_input!$F3119-Data_input!$G3119-Data_input!$H3119-Data_input!$I3119</f>
        <v>600</v>
      </c>
      <c r="L3119" s="8" t="s">
        <v>2944</v>
      </c>
      <c r="M3119" s="16" t="str">
        <f>TEXT(Table1[[#This Row],[DATE]],"mmm")</f>
        <v>Nov</v>
      </c>
      <c r="N3119" s="7">
        <f t="shared" si="150"/>
        <v>2022</v>
      </c>
      <c r="O3119" s="7">
        <f>IF(COUNTIF(B$4:$B3119,B3119)=1,1,0)</f>
        <v>1</v>
      </c>
      <c r="P3119" s="8" t="s">
        <v>2919</v>
      </c>
      <c r="Q3119" s="9"/>
    </row>
    <row r="3120" spans="1:17" x14ac:dyDescent="0.25">
      <c r="A3120" s="17">
        <v>44887</v>
      </c>
      <c r="B3120" s="11" t="s">
        <v>2602</v>
      </c>
      <c r="C3120" s="11" t="s">
        <v>2923</v>
      </c>
      <c r="D3120" s="7">
        <v>1</v>
      </c>
      <c r="E3120" s="12">
        <f t="shared" si="148"/>
        <v>2500</v>
      </c>
      <c r="F3120" s="13">
        <f t="shared" si="149"/>
        <v>2500</v>
      </c>
      <c r="G3120" s="14">
        <f>Data_input!$F3120*IF(Data_input!$E3120&lt;3000,70%,60%)</f>
        <v>1750</v>
      </c>
      <c r="H3120" s="14">
        <f>Data_input!$F3120*10%</f>
        <v>250</v>
      </c>
      <c r="I3120" s="14">
        <f>Data_input!$F3120*10%</f>
        <v>250</v>
      </c>
      <c r="J3120" s="14">
        <f>SUM(Table1[[#This Row],[COGS]:[OPERATIONAL COST]])</f>
        <v>2250</v>
      </c>
      <c r="K3120" s="14">
        <f>Data_input!$F3120-Data_input!$G3120-Data_input!$H3120-Data_input!$I3120</f>
        <v>250</v>
      </c>
      <c r="L3120" s="15" t="s">
        <v>2946</v>
      </c>
      <c r="M3120" s="16" t="str">
        <f>TEXT(Table1[[#This Row],[DATE]],"mmm")</f>
        <v>Nov</v>
      </c>
      <c r="N3120" s="7">
        <f t="shared" si="150"/>
        <v>2022</v>
      </c>
      <c r="O3120" s="7">
        <f>IF(COUNTIF(B$4:$B3120,B3120)=1,1,0)</f>
        <v>1</v>
      </c>
      <c r="P3120" s="8" t="s">
        <v>2919</v>
      </c>
      <c r="Q3120" s="9"/>
    </row>
    <row r="3121" spans="1:17" x14ac:dyDescent="0.25">
      <c r="A3121" s="17">
        <v>44887</v>
      </c>
      <c r="B3121" s="11" t="s">
        <v>2603</v>
      </c>
      <c r="C3121" s="11" t="s">
        <v>2920</v>
      </c>
      <c r="D3121" s="7">
        <v>1</v>
      </c>
      <c r="E3121" s="12">
        <f t="shared" si="148"/>
        <v>1000</v>
      </c>
      <c r="F3121" s="13">
        <f t="shared" si="149"/>
        <v>1000</v>
      </c>
      <c r="G3121" s="14">
        <f>Data_input!$F3121*IF(Data_input!$E3121&lt;3000,70%,60%)</f>
        <v>700</v>
      </c>
      <c r="H3121" s="14">
        <f>Data_input!$F3121*10%</f>
        <v>100</v>
      </c>
      <c r="I3121" s="14">
        <f>Data_input!$F3121*10%</f>
        <v>100</v>
      </c>
      <c r="J3121" s="14">
        <f>SUM(Table1[[#This Row],[COGS]:[OPERATIONAL COST]])</f>
        <v>900</v>
      </c>
      <c r="K3121" s="14">
        <f>Data_input!$F3121-Data_input!$G3121-Data_input!$H3121-Data_input!$I3121</f>
        <v>100</v>
      </c>
      <c r="L3121" s="8" t="s">
        <v>2947</v>
      </c>
      <c r="M3121" s="16" t="str">
        <f>TEXT(Table1[[#This Row],[DATE]],"mmm")</f>
        <v>Nov</v>
      </c>
      <c r="N3121" s="7">
        <f t="shared" si="150"/>
        <v>2022</v>
      </c>
      <c r="O3121" s="7">
        <f>IF(COUNTIF(B$4:$B3121,B3121)=1,1,0)</f>
        <v>1</v>
      </c>
      <c r="P3121" s="8" t="s">
        <v>2919</v>
      </c>
      <c r="Q3121" s="9"/>
    </row>
    <row r="3122" spans="1:17" x14ac:dyDescent="0.25">
      <c r="A3122" s="17">
        <v>44887</v>
      </c>
      <c r="B3122" s="11" t="s">
        <v>2604</v>
      </c>
      <c r="C3122" s="11" t="s">
        <v>2923</v>
      </c>
      <c r="D3122" s="7">
        <v>1</v>
      </c>
      <c r="E3122" s="12">
        <f t="shared" si="148"/>
        <v>2500</v>
      </c>
      <c r="F3122" s="13">
        <f t="shared" si="149"/>
        <v>2500</v>
      </c>
      <c r="G3122" s="14">
        <f>Data_input!$F3122*IF(Data_input!$E3122&lt;3000,70%,60%)</f>
        <v>1750</v>
      </c>
      <c r="H3122" s="14">
        <f>Data_input!$F3122*10%</f>
        <v>250</v>
      </c>
      <c r="I3122" s="14">
        <f>Data_input!$F3122*10%</f>
        <v>250</v>
      </c>
      <c r="J3122" s="14">
        <f>SUM(Table1[[#This Row],[COGS]:[OPERATIONAL COST]])</f>
        <v>2250</v>
      </c>
      <c r="K3122" s="14">
        <f>Data_input!$F3122-Data_input!$G3122-Data_input!$H3122-Data_input!$I3122</f>
        <v>250</v>
      </c>
      <c r="L3122" s="15" t="s">
        <v>2945</v>
      </c>
      <c r="M3122" s="16" t="str">
        <f>TEXT(Table1[[#This Row],[DATE]],"mmm")</f>
        <v>Nov</v>
      </c>
      <c r="N3122" s="7">
        <f t="shared" si="150"/>
        <v>2022</v>
      </c>
      <c r="O3122" s="7">
        <f>IF(COUNTIF(B$4:$B3122,B3122)=1,1,0)</f>
        <v>1</v>
      </c>
      <c r="P3122" s="8" t="s">
        <v>2919</v>
      </c>
      <c r="Q3122" s="9"/>
    </row>
    <row r="3123" spans="1:17" x14ac:dyDescent="0.25">
      <c r="A3123" s="17">
        <v>44888</v>
      </c>
      <c r="B3123" s="11" t="s">
        <v>2605</v>
      </c>
      <c r="C3123" s="11" t="s">
        <v>2930</v>
      </c>
      <c r="D3123" s="7">
        <v>1</v>
      </c>
      <c r="E3123" s="12">
        <f t="shared" si="148"/>
        <v>4000</v>
      </c>
      <c r="F3123" s="13">
        <f t="shared" si="149"/>
        <v>4000</v>
      </c>
      <c r="G3123" s="14">
        <f>Data_input!$F3123*IF(Data_input!$E3123&lt;3000,70%,60%)</f>
        <v>2400</v>
      </c>
      <c r="H3123" s="14">
        <f>Data_input!$F3123*10%</f>
        <v>400</v>
      </c>
      <c r="I3123" s="14">
        <f>Data_input!$F3123*10%</f>
        <v>400</v>
      </c>
      <c r="J3123" s="14">
        <f>SUM(Table1[[#This Row],[COGS]:[OPERATIONAL COST]])</f>
        <v>3200</v>
      </c>
      <c r="K3123" s="14">
        <f>Data_input!$F3123-Data_input!$G3123-Data_input!$H3123-Data_input!$I3123</f>
        <v>800</v>
      </c>
      <c r="L3123" s="8" t="s">
        <v>2943</v>
      </c>
      <c r="M3123" s="16" t="str">
        <f>TEXT(Table1[[#This Row],[DATE]],"mmm")</f>
        <v>Nov</v>
      </c>
      <c r="N3123" s="7">
        <f t="shared" si="150"/>
        <v>2022</v>
      </c>
      <c r="O3123" s="7">
        <f>IF(COUNTIF(B$4:$B3123,B3123)=1,1,0)</f>
        <v>1</v>
      </c>
      <c r="P3123" s="8" t="s">
        <v>2918</v>
      </c>
      <c r="Q3123" s="9"/>
    </row>
    <row r="3124" spans="1:17" x14ac:dyDescent="0.25">
      <c r="A3124" s="17">
        <v>44888</v>
      </c>
      <c r="B3124" s="11" t="s">
        <v>2606</v>
      </c>
      <c r="C3124" s="11" t="s">
        <v>2924</v>
      </c>
      <c r="D3124" s="7">
        <v>4</v>
      </c>
      <c r="E3124" s="12">
        <f t="shared" si="148"/>
        <v>3500</v>
      </c>
      <c r="F3124" s="13">
        <f t="shared" si="149"/>
        <v>14000</v>
      </c>
      <c r="G3124" s="14">
        <f>Data_input!$F3124*IF(Data_input!$E3124&lt;3000,70%,60%)</f>
        <v>8400</v>
      </c>
      <c r="H3124" s="14">
        <f>Data_input!$F3124*10%</f>
        <v>1400</v>
      </c>
      <c r="I3124" s="14">
        <f>Data_input!$F3124*10%</f>
        <v>1400</v>
      </c>
      <c r="J3124" s="14">
        <f>SUM(Table1[[#This Row],[COGS]:[OPERATIONAL COST]])</f>
        <v>11200</v>
      </c>
      <c r="K3124" s="14">
        <f>Data_input!$F3124-Data_input!$G3124-Data_input!$H3124-Data_input!$I3124</f>
        <v>2800</v>
      </c>
      <c r="L3124" s="15" t="s">
        <v>2948</v>
      </c>
      <c r="M3124" s="16" t="str">
        <f>TEXT(Table1[[#This Row],[DATE]],"mmm")</f>
        <v>Nov</v>
      </c>
      <c r="N3124" s="7">
        <f t="shared" si="150"/>
        <v>2022</v>
      </c>
      <c r="O3124" s="7">
        <f>IF(COUNTIF(B$4:$B3124,B3124)=1,1,0)</f>
        <v>1</v>
      </c>
      <c r="P3124" s="8" t="s">
        <v>2919</v>
      </c>
      <c r="Q3124" s="9"/>
    </row>
    <row r="3125" spans="1:17" x14ac:dyDescent="0.25">
      <c r="A3125" s="17">
        <v>44888</v>
      </c>
      <c r="B3125" s="11" t="s">
        <v>2607</v>
      </c>
      <c r="C3125" s="11" t="s">
        <v>2925</v>
      </c>
      <c r="D3125" s="7">
        <v>1</v>
      </c>
      <c r="E3125" s="12">
        <f t="shared" si="148"/>
        <v>1200</v>
      </c>
      <c r="F3125" s="13">
        <f t="shared" si="149"/>
        <v>1200</v>
      </c>
      <c r="G3125" s="14">
        <f>Data_input!$F3125*IF(Data_input!$E3125&lt;3000,70%,60%)</f>
        <v>840</v>
      </c>
      <c r="H3125" s="14">
        <f>Data_input!$F3125*10%</f>
        <v>120</v>
      </c>
      <c r="I3125" s="14">
        <f>Data_input!$F3125*10%</f>
        <v>120</v>
      </c>
      <c r="J3125" s="14">
        <f>SUM(Table1[[#This Row],[COGS]:[OPERATIONAL COST]])</f>
        <v>1080</v>
      </c>
      <c r="K3125" s="14">
        <f>Data_input!$F3125-Data_input!$G3125-Data_input!$H3125-Data_input!$I3125</f>
        <v>120</v>
      </c>
      <c r="L3125" s="8" t="s">
        <v>2944</v>
      </c>
      <c r="M3125" s="16" t="str">
        <f>TEXT(Table1[[#This Row],[DATE]],"mmm")</f>
        <v>Nov</v>
      </c>
      <c r="N3125" s="7">
        <f t="shared" si="150"/>
        <v>2022</v>
      </c>
      <c r="O3125" s="7">
        <f>IF(COUNTIF(B$4:$B3125,B3125)=1,1,0)</f>
        <v>1</v>
      </c>
      <c r="P3125" s="8" t="s">
        <v>2918</v>
      </c>
      <c r="Q3125" s="9"/>
    </row>
    <row r="3126" spans="1:17" x14ac:dyDescent="0.25">
      <c r="A3126" s="17">
        <v>44888</v>
      </c>
      <c r="B3126" s="11" t="s">
        <v>2608</v>
      </c>
      <c r="C3126" s="11" t="s">
        <v>2926</v>
      </c>
      <c r="D3126" s="7">
        <v>2</v>
      </c>
      <c r="E3126" s="12">
        <f t="shared" si="148"/>
        <v>450</v>
      </c>
      <c r="F3126" s="13">
        <f t="shared" si="149"/>
        <v>900</v>
      </c>
      <c r="G3126" s="14">
        <f>Data_input!$F3126*IF(Data_input!$E3126&lt;3000,70%,60%)</f>
        <v>630</v>
      </c>
      <c r="H3126" s="14">
        <f>Data_input!$F3126*10%</f>
        <v>90</v>
      </c>
      <c r="I3126" s="14">
        <f>Data_input!$F3126*10%</f>
        <v>90</v>
      </c>
      <c r="J3126" s="14">
        <f>SUM(Table1[[#This Row],[COGS]:[OPERATIONAL COST]])</f>
        <v>810</v>
      </c>
      <c r="K3126" s="14">
        <f>Data_input!$F3126-Data_input!$G3126-Data_input!$H3126-Data_input!$I3126</f>
        <v>90</v>
      </c>
      <c r="L3126" s="15" t="s">
        <v>2946</v>
      </c>
      <c r="M3126" s="16" t="str">
        <f>TEXT(Table1[[#This Row],[DATE]],"mmm")</f>
        <v>Nov</v>
      </c>
      <c r="N3126" s="7">
        <f t="shared" si="150"/>
        <v>2022</v>
      </c>
      <c r="O3126" s="7">
        <f>IF(COUNTIF(B$4:$B3126,B3126)=1,1,0)</f>
        <v>1</v>
      </c>
      <c r="P3126" s="8" t="s">
        <v>2919</v>
      </c>
      <c r="Q3126" s="9"/>
    </row>
    <row r="3127" spans="1:17" x14ac:dyDescent="0.25">
      <c r="A3127" s="17">
        <v>44888</v>
      </c>
      <c r="B3127" s="11" t="s">
        <v>2609</v>
      </c>
      <c r="C3127" s="11" t="s">
        <v>2920</v>
      </c>
      <c r="D3127" s="7">
        <v>4</v>
      </c>
      <c r="E3127" s="12">
        <f t="shared" si="148"/>
        <v>1000</v>
      </c>
      <c r="F3127" s="13">
        <f t="shared" si="149"/>
        <v>4000</v>
      </c>
      <c r="G3127" s="14">
        <f>Data_input!$F3127*IF(Data_input!$E3127&lt;3000,70%,60%)</f>
        <v>2800</v>
      </c>
      <c r="H3127" s="14">
        <f>Data_input!$F3127*10%</f>
        <v>400</v>
      </c>
      <c r="I3127" s="14">
        <f>Data_input!$F3127*10%</f>
        <v>400</v>
      </c>
      <c r="J3127" s="14">
        <f>SUM(Table1[[#This Row],[COGS]:[OPERATIONAL COST]])</f>
        <v>3600</v>
      </c>
      <c r="K3127" s="14">
        <f>Data_input!$F3127-Data_input!$G3127-Data_input!$H3127-Data_input!$I3127</f>
        <v>400</v>
      </c>
      <c r="L3127" s="8" t="s">
        <v>2947</v>
      </c>
      <c r="M3127" s="16" t="str">
        <f>TEXT(Table1[[#This Row],[DATE]],"mmm")</f>
        <v>Nov</v>
      </c>
      <c r="N3127" s="7">
        <f t="shared" si="150"/>
        <v>2022</v>
      </c>
      <c r="O3127" s="7">
        <f>IF(COUNTIF(B$4:$B3127,B3127)=1,1,0)</f>
        <v>1</v>
      </c>
      <c r="P3127" s="8" t="s">
        <v>2918</v>
      </c>
      <c r="Q3127" s="9"/>
    </row>
    <row r="3128" spans="1:17" x14ac:dyDescent="0.25">
      <c r="A3128" s="17">
        <v>44888</v>
      </c>
      <c r="B3128" s="11" t="s">
        <v>2610</v>
      </c>
      <c r="C3128" s="11" t="s">
        <v>2930</v>
      </c>
      <c r="D3128" s="7">
        <v>1</v>
      </c>
      <c r="E3128" s="12">
        <f t="shared" si="148"/>
        <v>4000</v>
      </c>
      <c r="F3128" s="13">
        <f t="shared" si="149"/>
        <v>4000</v>
      </c>
      <c r="G3128" s="14">
        <f>Data_input!$F3128*IF(Data_input!$E3128&lt;3000,70%,60%)</f>
        <v>2400</v>
      </c>
      <c r="H3128" s="14">
        <f>Data_input!$F3128*10%</f>
        <v>400</v>
      </c>
      <c r="I3128" s="14">
        <f>Data_input!$F3128*10%</f>
        <v>400</v>
      </c>
      <c r="J3128" s="14">
        <f>SUM(Table1[[#This Row],[COGS]:[OPERATIONAL COST]])</f>
        <v>3200</v>
      </c>
      <c r="K3128" s="14">
        <f>Data_input!$F3128-Data_input!$G3128-Data_input!$H3128-Data_input!$I3128</f>
        <v>800</v>
      </c>
      <c r="L3128" s="15" t="s">
        <v>2946</v>
      </c>
      <c r="M3128" s="16" t="str">
        <f>TEXT(Table1[[#This Row],[DATE]],"mmm")</f>
        <v>Nov</v>
      </c>
      <c r="N3128" s="7">
        <f t="shared" si="150"/>
        <v>2022</v>
      </c>
      <c r="O3128" s="7">
        <f>IF(COUNTIF(B$4:$B3128,B3128)=1,1,0)</f>
        <v>1</v>
      </c>
      <c r="P3128" s="8" t="s">
        <v>2918</v>
      </c>
      <c r="Q3128" s="9"/>
    </row>
    <row r="3129" spans="1:17" x14ac:dyDescent="0.25">
      <c r="A3129" s="17">
        <v>44888</v>
      </c>
      <c r="B3129" s="11" t="s">
        <v>2611</v>
      </c>
      <c r="C3129" s="11" t="s">
        <v>2923</v>
      </c>
      <c r="D3129" s="7">
        <v>1</v>
      </c>
      <c r="E3129" s="12">
        <f t="shared" si="148"/>
        <v>2500</v>
      </c>
      <c r="F3129" s="13">
        <f t="shared" si="149"/>
        <v>2500</v>
      </c>
      <c r="G3129" s="14">
        <f>Data_input!$F3129*IF(Data_input!$E3129&lt;3000,70%,60%)</f>
        <v>1750</v>
      </c>
      <c r="H3129" s="14">
        <f>Data_input!$F3129*10%</f>
        <v>250</v>
      </c>
      <c r="I3129" s="14">
        <f>Data_input!$F3129*10%</f>
        <v>250</v>
      </c>
      <c r="J3129" s="14">
        <f>SUM(Table1[[#This Row],[COGS]:[OPERATIONAL COST]])</f>
        <v>2250</v>
      </c>
      <c r="K3129" s="14">
        <f>Data_input!$F3129-Data_input!$G3129-Data_input!$H3129-Data_input!$I3129</f>
        <v>250</v>
      </c>
      <c r="L3129" s="8" t="s">
        <v>2947</v>
      </c>
      <c r="M3129" s="16" t="str">
        <f>TEXT(Table1[[#This Row],[DATE]],"mmm")</f>
        <v>Nov</v>
      </c>
      <c r="N3129" s="7">
        <f t="shared" si="150"/>
        <v>2022</v>
      </c>
      <c r="O3129" s="7">
        <f>IF(COUNTIF(B$4:$B3129,B3129)=1,1,0)</f>
        <v>1</v>
      </c>
      <c r="P3129" s="8" t="s">
        <v>2918</v>
      </c>
      <c r="Q3129" s="9"/>
    </row>
    <row r="3130" spans="1:17" x14ac:dyDescent="0.25">
      <c r="A3130" s="17">
        <v>44888</v>
      </c>
      <c r="B3130" s="11" t="s">
        <v>2612</v>
      </c>
      <c r="C3130" s="11" t="s">
        <v>2924</v>
      </c>
      <c r="D3130" s="7">
        <v>3</v>
      </c>
      <c r="E3130" s="12">
        <f t="shared" si="148"/>
        <v>3500</v>
      </c>
      <c r="F3130" s="13">
        <f t="shared" si="149"/>
        <v>10500</v>
      </c>
      <c r="G3130" s="14">
        <f>Data_input!$F3130*IF(Data_input!$E3130&lt;3000,70%,60%)</f>
        <v>6300</v>
      </c>
      <c r="H3130" s="14">
        <f>Data_input!$F3130*10%</f>
        <v>1050</v>
      </c>
      <c r="I3130" s="14">
        <f>Data_input!$F3130*10%</f>
        <v>1050</v>
      </c>
      <c r="J3130" s="14">
        <f>SUM(Table1[[#This Row],[COGS]:[OPERATIONAL COST]])</f>
        <v>8400</v>
      </c>
      <c r="K3130" s="14">
        <f>Data_input!$F3130-Data_input!$G3130-Data_input!$H3130-Data_input!$I3130</f>
        <v>2100</v>
      </c>
      <c r="L3130" s="15" t="s">
        <v>2945</v>
      </c>
      <c r="M3130" s="16" t="str">
        <f>TEXT(Table1[[#This Row],[DATE]],"mmm")</f>
        <v>Nov</v>
      </c>
      <c r="N3130" s="7">
        <f t="shared" si="150"/>
        <v>2022</v>
      </c>
      <c r="O3130" s="7">
        <f>IF(COUNTIF(B$4:$B3130,B3130)=1,1,0)</f>
        <v>1</v>
      </c>
      <c r="P3130" s="8" t="s">
        <v>2919</v>
      </c>
      <c r="Q3130" s="9"/>
    </row>
    <row r="3131" spans="1:17" x14ac:dyDescent="0.25">
      <c r="A3131" s="17">
        <v>44888</v>
      </c>
      <c r="B3131" s="11" t="str">
        <f>B3130</f>
        <v>DH02616</v>
      </c>
      <c r="C3131" s="11" t="s">
        <v>2928</v>
      </c>
      <c r="D3131" s="7">
        <v>2</v>
      </c>
      <c r="E3131" s="12">
        <f t="shared" si="148"/>
        <v>1000</v>
      </c>
      <c r="F3131" s="13">
        <f t="shared" si="149"/>
        <v>2000</v>
      </c>
      <c r="G3131" s="14">
        <f>Data_input!$F3131*IF(Data_input!$E3131&lt;3000,70%,60%)</f>
        <v>1400</v>
      </c>
      <c r="H3131" s="14">
        <f>Data_input!$F3131*10%</f>
        <v>200</v>
      </c>
      <c r="I3131" s="14">
        <f>Data_input!$F3131*10%</f>
        <v>200</v>
      </c>
      <c r="J3131" s="14">
        <f>SUM(Table1[[#This Row],[COGS]:[OPERATIONAL COST]])</f>
        <v>1800</v>
      </c>
      <c r="K3131" s="14">
        <f>Data_input!$F3131-Data_input!$G3131-Data_input!$H3131-Data_input!$I3131</f>
        <v>200</v>
      </c>
      <c r="L3131" s="8" t="s">
        <v>2945</v>
      </c>
      <c r="M3131" s="16" t="str">
        <f>TEXT(Table1[[#This Row],[DATE]],"mmm")</f>
        <v>Nov</v>
      </c>
      <c r="N3131" s="7">
        <f t="shared" si="150"/>
        <v>2022</v>
      </c>
      <c r="O3131" s="7">
        <f>IF(COUNTIF(B$4:$B3131,B3131)=1,1,0)</f>
        <v>0</v>
      </c>
      <c r="P3131" s="8" t="s">
        <v>2919</v>
      </c>
      <c r="Q3131" s="9"/>
    </row>
    <row r="3132" spans="1:17" x14ac:dyDescent="0.25">
      <c r="A3132" s="17">
        <v>44888</v>
      </c>
      <c r="B3132" s="11" t="str">
        <f>B3131</f>
        <v>DH02616</v>
      </c>
      <c r="C3132" s="11" t="s">
        <v>2926</v>
      </c>
      <c r="D3132" s="7">
        <v>3</v>
      </c>
      <c r="E3132" s="12">
        <f t="shared" si="148"/>
        <v>450</v>
      </c>
      <c r="F3132" s="13">
        <f t="shared" si="149"/>
        <v>1350</v>
      </c>
      <c r="G3132" s="14">
        <f>Data_input!$F3132*IF(Data_input!$E3132&lt;3000,70%,60%)</f>
        <v>944.99999999999989</v>
      </c>
      <c r="H3132" s="14">
        <f>Data_input!$F3132*10%</f>
        <v>135</v>
      </c>
      <c r="I3132" s="14">
        <f>Data_input!$F3132*10%</f>
        <v>135</v>
      </c>
      <c r="J3132" s="14">
        <f>SUM(Table1[[#This Row],[COGS]:[OPERATIONAL COST]])</f>
        <v>1215</v>
      </c>
      <c r="K3132" s="14">
        <f>Data_input!$F3132-Data_input!$G3132-Data_input!$H3132-Data_input!$I3132</f>
        <v>135.00000000000011</v>
      </c>
      <c r="L3132" s="15" t="s">
        <v>2945</v>
      </c>
      <c r="M3132" s="16" t="str">
        <f>TEXT(Table1[[#This Row],[DATE]],"mmm")</f>
        <v>Nov</v>
      </c>
      <c r="N3132" s="7">
        <f t="shared" si="150"/>
        <v>2022</v>
      </c>
      <c r="O3132" s="7">
        <f>IF(COUNTIF(B$4:$B3132,B3132)=1,1,0)</f>
        <v>0</v>
      </c>
      <c r="P3132" s="8" t="s">
        <v>2919</v>
      </c>
      <c r="Q3132" s="9"/>
    </row>
    <row r="3133" spans="1:17" x14ac:dyDescent="0.25">
      <c r="A3133" s="17">
        <v>44889</v>
      </c>
      <c r="B3133" s="11" t="s">
        <v>2613</v>
      </c>
      <c r="C3133" s="11" t="s">
        <v>2927</v>
      </c>
      <c r="D3133" s="7">
        <v>4</v>
      </c>
      <c r="E3133" s="12">
        <f t="shared" si="148"/>
        <v>500</v>
      </c>
      <c r="F3133" s="13">
        <f t="shared" si="149"/>
        <v>2000</v>
      </c>
      <c r="G3133" s="14">
        <f>Data_input!$F3133*IF(Data_input!$E3133&lt;3000,70%,60%)</f>
        <v>1400</v>
      </c>
      <c r="H3133" s="14">
        <f>Data_input!$F3133*10%</f>
        <v>200</v>
      </c>
      <c r="I3133" s="14">
        <f>Data_input!$F3133*10%</f>
        <v>200</v>
      </c>
      <c r="J3133" s="14">
        <f>SUM(Table1[[#This Row],[COGS]:[OPERATIONAL COST]])</f>
        <v>1800</v>
      </c>
      <c r="K3133" s="14">
        <f>Data_input!$F3133-Data_input!$G3133-Data_input!$H3133-Data_input!$I3133</f>
        <v>200</v>
      </c>
      <c r="L3133" s="8" t="s">
        <v>2944</v>
      </c>
      <c r="M3133" s="16" t="str">
        <f>TEXT(Table1[[#This Row],[DATE]],"mmm")</f>
        <v>Nov</v>
      </c>
      <c r="N3133" s="7">
        <f t="shared" si="150"/>
        <v>2022</v>
      </c>
      <c r="O3133" s="7">
        <f>IF(COUNTIF(B$4:$B3133,B3133)=1,1,0)</f>
        <v>1</v>
      </c>
      <c r="P3133" s="8" t="s">
        <v>2918</v>
      </c>
      <c r="Q3133" s="9"/>
    </row>
    <row r="3134" spans="1:17" x14ac:dyDescent="0.25">
      <c r="A3134" s="17">
        <v>44889</v>
      </c>
      <c r="B3134" s="11" t="s">
        <v>2614</v>
      </c>
      <c r="C3134" s="11" t="s">
        <v>2927</v>
      </c>
      <c r="D3134" s="7">
        <v>6</v>
      </c>
      <c r="E3134" s="12">
        <f t="shared" si="148"/>
        <v>500</v>
      </c>
      <c r="F3134" s="13">
        <f t="shared" si="149"/>
        <v>3000</v>
      </c>
      <c r="G3134" s="14">
        <f>Data_input!$F3134*IF(Data_input!$E3134&lt;3000,70%,60%)</f>
        <v>2100</v>
      </c>
      <c r="H3134" s="14">
        <f>Data_input!$F3134*10%</f>
        <v>300</v>
      </c>
      <c r="I3134" s="14">
        <f>Data_input!$F3134*10%</f>
        <v>300</v>
      </c>
      <c r="J3134" s="14">
        <f>SUM(Table1[[#This Row],[COGS]:[OPERATIONAL COST]])</f>
        <v>2700</v>
      </c>
      <c r="K3134" s="14">
        <f>Data_input!$F3134-Data_input!$G3134-Data_input!$H3134-Data_input!$I3134</f>
        <v>300</v>
      </c>
      <c r="L3134" s="15" t="s">
        <v>2945</v>
      </c>
      <c r="M3134" s="16" t="str">
        <f>TEXT(Table1[[#This Row],[DATE]],"mmm")</f>
        <v>Nov</v>
      </c>
      <c r="N3134" s="7">
        <f t="shared" si="150"/>
        <v>2022</v>
      </c>
      <c r="O3134" s="7">
        <f>IF(COUNTIF(B$4:$B3134,B3134)=1,1,0)</f>
        <v>1</v>
      </c>
      <c r="P3134" s="8" t="s">
        <v>2919</v>
      </c>
      <c r="Q3134" s="9"/>
    </row>
    <row r="3135" spans="1:17" x14ac:dyDescent="0.25">
      <c r="A3135" s="17">
        <v>44889</v>
      </c>
      <c r="B3135" s="11" t="s">
        <v>2615</v>
      </c>
      <c r="C3135" s="11" t="s">
        <v>2920</v>
      </c>
      <c r="D3135" s="7">
        <v>8</v>
      </c>
      <c r="E3135" s="12">
        <f t="shared" si="148"/>
        <v>1000</v>
      </c>
      <c r="F3135" s="13">
        <f t="shared" si="149"/>
        <v>8000</v>
      </c>
      <c r="G3135" s="14">
        <f>Data_input!$F3135*IF(Data_input!$E3135&lt;3000,70%,60%)</f>
        <v>5600</v>
      </c>
      <c r="H3135" s="14">
        <f>Data_input!$F3135*10%</f>
        <v>800</v>
      </c>
      <c r="I3135" s="14">
        <f>Data_input!$F3135*10%</f>
        <v>800</v>
      </c>
      <c r="J3135" s="14">
        <f>SUM(Table1[[#This Row],[COGS]:[OPERATIONAL COST]])</f>
        <v>7200</v>
      </c>
      <c r="K3135" s="14">
        <f>Data_input!$F3135-Data_input!$G3135-Data_input!$H3135-Data_input!$I3135</f>
        <v>800</v>
      </c>
      <c r="L3135" s="8" t="s">
        <v>2943</v>
      </c>
      <c r="M3135" s="16" t="str">
        <f>TEXT(Table1[[#This Row],[DATE]],"mmm")</f>
        <v>Nov</v>
      </c>
      <c r="N3135" s="7">
        <f t="shared" si="150"/>
        <v>2022</v>
      </c>
      <c r="O3135" s="7">
        <f>IF(COUNTIF(B$4:$B3135,B3135)=1,1,0)</f>
        <v>1</v>
      </c>
      <c r="P3135" s="8" t="s">
        <v>2919</v>
      </c>
      <c r="Q3135" s="9"/>
    </row>
    <row r="3136" spans="1:17" x14ac:dyDescent="0.25">
      <c r="A3136" s="17">
        <v>44889</v>
      </c>
      <c r="B3136" s="11" t="s">
        <v>2616</v>
      </c>
      <c r="C3136" s="11" t="s">
        <v>2924</v>
      </c>
      <c r="D3136" s="7">
        <v>9</v>
      </c>
      <c r="E3136" s="12">
        <f t="shared" si="148"/>
        <v>3500</v>
      </c>
      <c r="F3136" s="13">
        <f t="shared" si="149"/>
        <v>31500</v>
      </c>
      <c r="G3136" s="14">
        <f>Data_input!$F3136*IF(Data_input!$E3136&lt;3000,70%,60%)</f>
        <v>18900</v>
      </c>
      <c r="H3136" s="14">
        <f>Data_input!$F3136*10%</f>
        <v>3150</v>
      </c>
      <c r="I3136" s="14">
        <f>Data_input!$F3136*10%</f>
        <v>3150</v>
      </c>
      <c r="J3136" s="14">
        <f>SUM(Table1[[#This Row],[COGS]:[OPERATIONAL COST]])</f>
        <v>25200</v>
      </c>
      <c r="K3136" s="14">
        <f>Data_input!$F3136-Data_input!$G3136-Data_input!$H3136-Data_input!$I3136</f>
        <v>6300</v>
      </c>
      <c r="L3136" s="15" t="s">
        <v>2948</v>
      </c>
      <c r="M3136" s="16" t="str">
        <f>TEXT(Table1[[#This Row],[DATE]],"mmm")</f>
        <v>Nov</v>
      </c>
      <c r="N3136" s="7">
        <f t="shared" si="150"/>
        <v>2022</v>
      </c>
      <c r="O3136" s="7">
        <f>IF(COUNTIF(B$4:$B3136,B3136)=1,1,0)</f>
        <v>1</v>
      </c>
      <c r="P3136" s="8" t="s">
        <v>2918</v>
      </c>
      <c r="Q3136" s="9"/>
    </row>
    <row r="3137" spans="1:17" x14ac:dyDescent="0.25">
      <c r="A3137" s="17">
        <v>44889</v>
      </c>
      <c r="B3137" s="11" t="s">
        <v>2617</v>
      </c>
      <c r="C3137" s="11" t="s">
        <v>2923</v>
      </c>
      <c r="D3137" s="7">
        <v>10</v>
      </c>
      <c r="E3137" s="12">
        <f t="shared" si="148"/>
        <v>2500</v>
      </c>
      <c r="F3137" s="13">
        <f t="shared" si="149"/>
        <v>25000</v>
      </c>
      <c r="G3137" s="14">
        <f>Data_input!$F3137*IF(Data_input!$E3137&lt;3000,70%,60%)</f>
        <v>17500</v>
      </c>
      <c r="H3137" s="14">
        <f>Data_input!$F3137*10%</f>
        <v>2500</v>
      </c>
      <c r="I3137" s="14">
        <f>Data_input!$F3137*10%</f>
        <v>2500</v>
      </c>
      <c r="J3137" s="14">
        <f>SUM(Table1[[#This Row],[COGS]:[OPERATIONAL COST]])</f>
        <v>22500</v>
      </c>
      <c r="K3137" s="14">
        <f>Data_input!$F3137-Data_input!$G3137-Data_input!$H3137-Data_input!$I3137</f>
        <v>2500</v>
      </c>
      <c r="L3137" s="8" t="s">
        <v>2944</v>
      </c>
      <c r="M3137" s="16" t="str">
        <f>TEXT(Table1[[#This Row],[DATE]],"mmm")</f>
        <v>Nov</v>
      </c>
      <c r="N3137" s="7">
        <f t="shared" si="150"/>
        <v>2022</v>
      </c>
      <c r="O3137" s="7">
        <f>IF(COUNTIF(B$4:$B3137,B3137)=1,1,0)</f>
        <v>1</v>
      </c>
      <c r="P3137" s="8" t="s">
        <v>2919</v>
      </c>
      <c r="Q3137" s="9"/>
    </row>
    <row r="3138" spans="1:17" x14ac:dyDescent="0.25">
      <c r="A3138" s="17">
        <v>44889</v>
      </c>
      <c r="B3138" s="11" t="s">
        <v>2618</v>
      </c>
      <c r="C3138" s="11" t="s">
        <v>2929</v>
      </c>
      <c r="D3138" s="7">
        <v>12</v>
      </c>
      <c r="E3138" s="12">
        <f t="shared" si="148"/>
        <v>3200</v>
      </c>
      <c r="F3138" s="13">
        <f t="shared" si="149"/>
        <v>38400</v>
      </c>
      <c r="G3138" s="14">
        <f>Data_input!$F3138*IF(Data_input!$E3138&lt;3000,70%,60%)</f>
        <v>23040</v>
      </c>
      <c r="H3138" s="14">
        <f>Data_input!$F3138*10%</f>
        <v>3840</v>
      </c>
      <c r="I3138" s="14">
        <f>Data_input!$F3138*10%</f>
        <v>3840</v>
      </c>
      <c r="J3138" s="14">
        <f>SUM(Table1[[#This Row],[COGS]:[OPERATIONAL COST]])</f>
        <v>30720</v>
      </c>
      <c r="K3138" s="14">
        <f>Data_input!$F3138-Data_input!$G3138-Data_input!$H3138-Data_input!$I3138</f>
        <v>7680</v>
      </c>
      <c r="L3138" s="15" t="s">
        <v>2946</v>
      </c>
      <c r="M3138" s="16" t="str">
        <f>TEXT(Table1[[#This Row],[DATE]],"mmm")</f>
        <v>Nov</v>
      </c>
      <c r="N3138" s="7">
        <f t="shared" si="150"/>
        <v>2022</v>
      </c>
      <c r="O3138" s="7">
        <f>IF(COUNTIF(B$4:$B3138,B3138)=1,1,0)</f>
        <v>1</v>
      </c>
      <c r="P3138" s="8" t="s">
        <v>2919</v>
      </c>
      <c r="Q3138" s="9"/>
    </row>
    <row r="3139" spans="1:17" x14ac:dyDescent="0.25">
      <c r="A3139" s="17">
        <v>44889</v>
      </c>
      <c r="B3139" s="11" t="s">
        <v>2619</v>
      </c>
      <c r="C3139" s="11" t="s">
        <v>2929</v>
      </c>
      <c r="D3139" s="7">
        <v>5</v>
      </c>
      <c r="E3139" s="12">
        <f t="shared" si="148"/>
        <v>3200</v>
      </c>
      <c r="F3139" s="13">
        <f t="shared" si="149"/>
        <v>16000</v>
      </c>
      <c r="G3139" s="14">
        <f>Data_input!$F3139*IF(Data_input!$E3139&lt;3000,70%,60%)</f>
        <v>9600</v>
      </c>
      <c r="H3139" s="14">
        <f>Data_input!$F3139*10%</f>
        <v>1600</v>
      </c>
      <c r="I3139" s="14">
        <f>Data_input!$F3139*10%</f>
        <v>1600</v>
      </c>
      <c r="J3139" s="14">
        <f>SUM(Table1[[#This Row],[COGS]:[OPERATIONAL COST]])</f>
        <v>12800</v>
      </c>
      <c r="K3139" s="14">
        <f>Data_input!$F3139-Data_input!$G3139-Data_input!$H3139-Data_input!$I3139</f>
        <v>3200</v>
      </c>
      <c r="L3139" s="8" t="s">
        <v>2947</v>
      </c>
      <c r="M3139" s="16" t="str">
        <f>TEXT(Table1[[#This Row],[DATE]],"mmm")</f>
        <v>Nov</v>
      </c>
      <c r="N3139" s="7">
        <f t="shared" si="150"/>
        <v>2022</v>
      </c>
      <c r="O3139" s="7">
        <f>IF(COUNTIF(B$4:$B3139,B3139)=1,1,0)</f>
        <v>1</v>
      </c>
      <c r="P3139" s="8" t="s">
        <v>2919</v>
      </c>
      <c r="Q3139" s="9"/>
    </row>
    <row r="3140" spans="1:17" x14ac:dyDescent="0.25">
      <c r="A3140" s="17">
        <v>44889</v>
      </c>
      <c r="B3140" s="11" t="s">
        <v>2620</v>
      </c>
      <c r="C3140" s="11" t="s">
        <v>2924</v>
      </c>
      <c r="D3140" s="7">
        <v>16</v>
      </c>
      <c r="E3140" s="12">
        <f t="shared" ref="E3140:E3203" si="152">VLOOKUP(C3140,$R$4:$S$12,2,FALSE)</f>
        <v>3500</v>
      </c>
      <c r="F3140" s="13">
        <f t="shared" ref="F3140:F3203" si="153">D3140*E3140</f>
        <v>56000</v>
      </c>
      <c r="G3140" s="14">
        <f>Data_input!$F3140*IF(Data_input!$E3140&lt;3000,70%,60%)</f>
        <v>33600</v>
      </c>
      <c r="H3140" s="14">
        <f>Data_input!$F3140*10%</f>
        <v>5600</v>
      </c>
      <c r="I3140" s="14">
        <f>Data_input!$F3140*10%</f>
        <v>5600</v>
      </c>
      <c r="J3140" s="14">
        <f>SUM(Table1[[#This Row],[COGS]:[OPERATIONAL COST]])</f>
        <v>44800</v>
      </c>
      <c r="K3140" s="14">
        <f>Data_input!$F3140-Data_input!$G3140-Data_input!$H3140-Data_input!$I3140</f>
        <v>11200</v>
      </c>
      <c r="L3140" s="15" t="s">
        <v>2945</v>
      </c>
      <c r="M3140" s="16" t="str">
        <f>TEXT(Table1[[#This Row],[DATE]],"mmm")</f>
        <v>Nov</v>
      </c>
      <c r="N3140" s="7">
        <f t="shared" ref="N3140:N3203" si="154">YEAR(A3140)</f>
        <v>2022</v>
      </c>
      <c r="O3140" s="7">
        <f>IF(COUNTIF(B$4:$B3140,B3140)=1,1,0)</f>
        <v>1</v>
      </c>
      <c r="P3140" s="8" t="s">
        <v>2918</v>
      </c>
      <c r="Q3140" s="9"/>
    </row>
    <row r="3141" spans="1:17" x14ac:dyDescent="0.25">
      <c r="A3141" s="17">
        <v>44890</v>
      </c>
      <c r="B3141" s="11" t="s">
        <v>2621</v>
      </c>
      <c r="C3141" s="11" t="s">
        <v>2927</v>
      </c>
      <c r="D3141" s="7">
        <v>1</v>
      </c>
      <c r="E3141" s="12">
        <f t="shared" si="152"/>
        <v>500</v>
      </c>
      <c r="F3141" s="13">
        <f t="shared" si="153"/>
        <v>500</v>
      </c>
      <c r="G3141" s="14">
        <f>Data_input!$F3141*IF(Data_input!$E3141&lt;3000,70%,60%)</f>
        <v>350</v>
      </c>
      <c r="H3141" s="14">
        <f>Data_input!$F3141*10%</f>
        <v>50</v>
      </c>
      <c r="I3141" s="14">
        <f>Data_input!$F3141*10%</f>
        <v>50</v>
      </c>
      <c r="J3141" s="14">
        <f>SUM(Table1[[#This Row],[COGS]:[OPERATIONAL COST]])</f>
        <v>450</v>
      </c>
      <c r="K3141" s="14">
        <f>Data_input!$F3141-Data_input!$G3141-Data_input!$H3141-Data_input!$I3141</f>
        <v>50</v>
      </c>
      <c r="L3141" s="8" t="s">
        <v>2943</v>
      </c>
      <c r="M3141" s="16" t="str">
        <f>TEXT(Table1[[#This Row],[DATE]],"mmm")</f>
        <v>Nov</v>
      </c>
      <c r="N3141" s="7">
        <f t="shared" si="154"/>
        <v>2022</v>
      </c>
      <c r="O3141" s="7">
        <f>IF(COUNTIF(B$4:$B3141,B3141)=1,1,0)</f>
        <v>1</v>
      </c>
      <c r="P3141" s="8" t="s">
        <v>2919</v>
      </c>
      <c r="Q3141" s="9"/>
    </row>
    <row r="3142" spans="1:17" x14ac:dyDescent="0.25">
      <c r="A3142" s="17">
        <v>44890</v>
      </c>
      <c r="B3142" s="11" t="s">
        <v>2622</v>
      </c>
      <c r="C3142" s="11" t="s">
        <v>2923</v>
      </c>
      <c r="D3142" s="7">
        <v>1</v>
      </c>
      <c r="E3142" s="12">
        <f t="shared" si="152"/>
        <v>2500</v>
      </c>
      <c r="F3142" s="13">
        <f t="shared" si="153"/>
        <v>2500</v>
      </c>
      <c r="G3142" s="14">
        <f>Data_input!$F3142*IF(Data_input!$E3142&lt;3000,70%,60%)</f>
        <v>1750</v>
      </c>
      <c r="H3142" s="14">
        <f>Data_input!$F3142*10%</f>
        <v>250</v>
      </c>
      <c r="I3142" s="14">
        <f>Data_input!$F3142*10%</f>
        <v>250</v>
      </c>
      <c r="J3142" s="14">
        <f>SUM(Table1[[#This Row],[COGS]:[OPERATIONAL COST]])</f>
        <v>2250</v>
      </c>
      <c r="K3142" s="14">
        <f>Data_input!$F3142-Data_input!$G3142-Data_input!$H3142-Data_input!$I3142</f>
        <v>250</v>
      </c>
      <c r="L3142" s="15" t="s">
        <v>2948</v>
      </c>
      <c r="M3142" s="16" t="str">
        <f>TEXT(Table1[[#This Row],[DATE]],"mmm")</f>
        <v>Nov</v>
      </c>
      <c r="N3142" s="7">
        <f t="shared" si="154"/>
        <v>2022</v>
      </c>
      <c r="O3142" s="7">
        <f>IF(COUNTIF(B$4:$B3142,B3142)=1,1,0)</f>
        <v>1</v>
      </c>
      <c r="P3142" s="8" t="s">
        <v>2919</v>
      </c>
      <c r="Q3142" s="9"/>
    </row>
    <row r="3143" spans="1:17" x14ac:dyDescent="0.25">
      <c r="A3143" s="17">
        <v>44890</v>
      </c>
      <c r="B3143" s="11" t="s">
        <v>2623</v>
      </c>
      <c r="C3143" s="11" t="s">
        <v>2925</v>
      </c>
      <c r="D3143" s="7">
        <v>2</v>
      </c>
      <c r="E3143" s="12">
        <f t="shared" si="152"/>
        <v>1200</v>
      </c>
      <c r="F3143" s="13">
        <f t="shared" si="153"/>
        <v>2400</v>
      </c>
      <c r="G3143" s="14">
        <f>Data_input!$F3143*IF(Data_input!$E3143&lt;3000,70%,60%)</f>
        <v>1680</v>
      </c>
      <c r="H3143" s="14">
        <f>Data_input!$F3143*10%</f>
        <v>240</v>
      </c>
      <c r="I3143" s="14">
        <f>Data_input!$F3143*10%</f>
        <v>240</v>
      </c>
      <c r="J3143" s="14">
        <f>SUM(Table1[[#This Row],[COGS]:[OPERATIONAL COST]])</f>
        <v>2160</v>
      </c>
      <c r="K3143" s="14">
        <f>Data_input!$F3143-Data_input!$G3143-Data_input!$H3143-Data_input!$I3143</f>
        <v>240</v>
      </c>
      <c r="L3143" s="8" t="s">
        <v>2944</v>
      </c>
      <c r="M3143" s="16" t="str">
        <f>TEXT(Table1[[#This Row],[DATE]],"mmm")</f>
        <v>Nov</v>
      </c>
      <c r="N3143" s="7">
        <f t="shared" si="154"/>
        <v>2022</v>
      </c>
      <c r="O3143" s="7">
        <f>IF(COUNTIF(B$4:$B3143,B3143)=1,1,0)</f>
        <v>1</v>
      </c>
      <c r="P3143" s="8" t="s">
        <v>2919</v>
      </c>
      <c r="Q3143" s="9"/>
    </row>
    <row r="3144" spans="1:17" x14ac:dyDescent="0.25">
      <c r="A3144" s="17">
        <v>44890</v>
      </c>
      <c r="B3144" s="11" t="s">
        <v>2624</v>
      </c>
      <c r="C3144" s="11" t="s">
        <v>2920</v>
      </c>
      <c r="D3144" s="7">
        <v>5</v>
      </c>
      <c r="E3144" s="12">
        <f t="shared" si="152"/>
        <v>1000</v>
      </c>
      <c r="F3144" s="13">
        <f t="shared" si="153"/>
        <v>5000</v>
      </c>
      <c r="G3144" s="14">
        <f>Data_input!$F3144*IF(Data_input!$E3144&lt;3000,70%,60%)</f>
        <v>3500</v>
      </c>
      <c r="H3144" s="14">
        <f>Data_input!$F3144*10%</f>
        <v>500</v>
      </c>
      <c r="I3144" s="14">
        <f>Data_input!$F3144*10%</f>
        <v>500</v>
      </c>
      <c r="J3144" s="14">
        <f>SUM(Table1[[#This Row],[COGS]:[OPERATIONAL COST]])</f>
        <v>4500</v>
      </c>
      <c r="K3144" s="14">
        <f>Data_input!$F3144-Data_input!$G3144-Data_input!$H3144-Data_input!$I3144</f>
        <v>500</v>
      </c>
      <c r="L3144" s="15" t="s">
        <v>2946</v>
      </c>
      <c r="M3144" s="16" t="str">
        <f>TEXT(Table1[[#This Row],[DATE]],"mmm")</f>
        <v>Nov</v>
      </c>
      <c r="N3144" s="7">
        <f t="shared" si="154"/>
        <v>2022</v>
      </c>
      <c r="O3144" s="7">
        <f>IF(COUNTIF(B$4:$B3144,B3144)=1,1,0)</f>
        <v>1</v>
      </c>
      <c r="P3144" s="8" t="s">
        <v>2918</v>
      </c>
      <c r="Q3144" s="9"/>
    </row>
    <row r="3145" spans="1:17" x14ac:dyDescent="0.25">
      <c r="A3145" s="17">
        <v>44890</v>
      </c>
      <c r="B3145" s="11" t="s">
        <v>2625</v>
      </c>
      <c r="C3145" s="11" t="s">
        <v>2930</v>
      </c>
      <c r="D3145" s="7">
        <v>1</v>
      </c>
      <c r="E3145" s="12">
        <f t="shared" si="152"/>
        <v>4000</v>
      </c>
      <c r="F3145" s="13">
        <f t="shared" si="153"/>
        <v>4000</v>
      </c>
      <c r="G3145" s="14">
        <f>Data_input!$F3145*IF(Data_input!$E3145&lt;3000,70%,60%)</f>
        <v>2400</v>
      </c>
      <c r="H3145" s="14">
        <f>Data_input!$F3145*10%</f>
        <v>400</v>
      </c>
      <c r="I3145" s="14">
        <f>Data_input!$F3145*10%</f>
        <v>400</v>
      </c>
      <c r="J3145" s="14">
        <f>SUM(Table1[[#This Row],[COGS]:[OPERATIONAL COST]])</f>
        <v>3200</v>
      </c>
      <c r="K3145" s="14">
        <f>Data_input!$F3145-Data_input!$G3145-Data_input!$H3145-Data_input!$I3145</f>
        <v>800</v>
      </c>
      <c r="L3145" s="8" t="s">
        <v>2947</v>
      </c>
      <c r="M3145" s="16" t="str">
        <f>TEXT(Table1[[#This Row],[DATE]],"mmm")</f>
        <v>Nov</v>
      </c>
      <c r="N3145" s="7">
        <f t="shared" si="154"/>
        <v>2022</v>
      </c>
      <c r="O3145" s="7">
        <f>IF(COUNTIF(B$4:$B3145,B3145)=1,1,0)</f>
        <v>1</v>
      </c>
      <c r="P3145" s="8" t="s">
        <v>2919</v>
      </c>
      <c r="Q3145" s="9"/>
    </row>
    <row r="3146" spans="1:17" x14ac:dyDescent="0.25">
      <c r="A3146" s="17">
        <v>44890</v>
      </c>
      <c r="B3146" s="11" t="s">
        <v>2626</v>
      </c>
      <c r="C3146" s="11" t="s">
        <v>2920</v>
      </c>
      <c r="D3146" s="7">
        <v>8</v>
      </c>
      <c r="E3146" s="12">
        <f t="shared" si="152"/>
        <v>1000</v>
      </c>
      <c r="F3146" s="13">
        <f t="shared" si="153"/>
        <v>8000</v>
      </c>
      <c r="G3146" s="14">
        <f>Data_input!$F3146*IF(Data_input!$E3146&lt;3000,70%,60%)</f>
        <v>5600</v>
      </c>
      <c r="H3146" s="14">
        <f>Data_input!$F3146*10%</f>
        <v>800</v>
      </c>
      <c r="I3146" s="14">
        <f>Data_input!$F3146*10%</f>
        <v>800</v>
      </c>
      <c r="J3146" s="14">
        <f>SUM(Table1[[#This Row],[COGS]:[OPERATIONAL COST]])</f>
        <v>7200</v>
      </c>
      <c r="K3146" s="14">
        <f>Data_input!$F3146-Data_input!$G3146-Data_input!$H3146-Data_input!$I3146</f>
        <v>800</v>
      </c>
      <c r="L3146" s="15" t="s">
        <v>2948</v>
      </c>
      <c r="M3146" s="16" t="str">
        <f>TEXT(Table1[[#This Row],[DATE]],"mmm")</f>
        <v>Nov</v>
      </c>
      <c r="N3146" s="7">
        <f t="shared" si="154"/>
        <v>2022</v>
      </c>
      <c r="O3146" s="7">
        <f>IF(COUNTIF(B$4:$B3146,B3146)=1,1,0)</f>
        <v>1</v>
      </c>
      <c r="P3146" s="8" t="s">
        <v>2919</v>
      </c>
      <c r="Q3146" s="9"/>
    </row>
    <row r="3147" spans="1:17" x14ac:dyDescent="0.25">
      <c r="A3147" s="17">
        <v>44890</v>
      </c>
      <c r="B3147" s="11" t="s">
        <v>2627</v>
      </c>
      <c r="C3147" s="11" t="s">
        <v>2924</v>
      </c>
      <c r="D3147" s="7">
        <v>1</v>
      </c>
      <c r="E3147" s="12">
        <f t="shared" si="152"/>
        <v>3500</v>
      </c>
      <c r="F3147" s="13">
        <f t="shared" si="153"/>
        <v>3500</v>
      </c>
      <c r="G3147" s="14">
        <f>Data_input!$F3147*IF(Data_input!$E3147&lt;3000,70%,60%)</f>
        <v>2100</v>
      </c>
      <c r="H3147" s="14">
        <f>Data_input!$F3147*10%</f>
        <v>350</v>
      </c>
      <c r="I3147" s="14">
        <f>Data_input!$F3147*10%</f>
        <v>350</v>
      </c>
      <c r="J3147" s="14">
        <f>SUM(Table1[[#This Row],[COGS]:[OPERATIONAL COST]])</f>
        <v>2800</v>
      </c>
      <c r="K3147" s="14">
        <f>Data_input!$F3147-Data_input!$G3147-Data_input!$H3147-Data_input!$I3147</f>
        <v>700</v>
      </c>
      <c r="L3147" s="8" t="s">
        <v>2944</v>
      </c>
      <c r="M3147" s="16" t="str">
        <f>TEXT(Table1[[#This Row],[DATE]],"mmm")</f>
        <v>Nov</v>
      </c>
      <c r="N3147" s="7">
        <f t="shared" si="154"/>
        <v>2022</v>
      </c>
      <c r="O3147" s="7">
        <f>IF(COUNTIF(B$4:$B3147,B3147)=1,1,0)</f>
        <v>1</v>
      </c>
      <c r="P3147" s="8" t="s">
        <v>2919</v>
      </c>
      <c r="Q3147" s="9"/>
    </row>
    <row r="3148" spans="1:17" x14ac:dyDescent="0.25">
      <c r="A3148" s="17">
        <v>44890</v>
      </c>
      <c r="B3148" s="11" t="s">
        <v>2628</v>
      </c>
      <c r="C3148" s="11" t="s">
        <v>2923</v>
      </c>
      <c r="D3148" s="7">
        <v>1</v>
      </c>
      <c r="E3148" s="12">
        <f t="shared" si="152"/>
        <v>2500</v>
      </c>
      <c r="F3148" s="13">
        <f t="shared" si="153"/>
        <v>2500</v>
      </c>
      <c r="G3148" s="14">
        <f>Data_input!$F3148*IF(Data_input!$E3148&lt;3000,70%,60%)</f>
        <v>1750</v>
      </c>
      <c r="H3148" s="14">
        <f>Data_input!$F3148*10%</f>
        <v>250</v>
      </c>
      <c r="I3148" s="14">
        <f>Data_input!$F3148*10%</f>
        <v>250</v>
      </c>
      <c r="J3148" s="14">
        <f>SUM(Table1[[#This Row],[COGS]:[OPERATIONAL COST]])</f>
        <v>2250</v>
      </c>
      <c r="K3148" s="14">
        <f>Data_input!$F3148-Data_input!$G3148-Data_input!$H3148-Data_input!$I3148</f>
        <v>250</v>
      </c>
      <c r="L3148" s="15" t="s">
        <v>2944</v>
      </c>
      <c r="M3148" s="16" t="str">
        <f>TEXT(Table1[[#This Row],[DATE]],"mmm")</f>
        <v>Nov</v>
      </c>
      <c r="N3148" s="7">
        <f t="shared" si="154"/>
        <v>2022</v>
      </c>
      <c r="O3148" s="7">
        <f>IF(COUNTIF(B$4:$B3148,B3148)=1,1,0)</f>
        <v>1</v>
      </c>
      <c r="P3148" s="8" t="s">
        <v>2919</v>
      </c>
      <c r="Q3148" s="9"/>
    </row>
    <row r="3149" spans="1:17" x14ac:dyDescent="0.25">
      <c r="A3149" s="17">
        <v>44890</v>
      </c>
      <c r="B3149" s="11" t="str">
        <f>B3148</f>
        <v>DH02632</v>
      </c>
      <c r="C3149" s="11" t="s">
        <v>2923</v>
      </c>
      <c r="D3149" s="7">
        <v>2</v>
      </c>
      <c r="E3149" s="12">
        <f t="shared" si="152"/>
        <v>2500</v>
      </c>
      <c r="F3149" s="13">
        <f t="shared" si="153"/>
        <v>5000</v>
      </c>
      <c r="G3149" s="14">
        <f>Data_input!$F3149*IF(Data_input!$E3149&lt;3000,70%,60%)</f>
        <v>3500</v>
      </c>
      <c r="H3149" s="14">
        <f>Data_input!$F3149*10%</f>
        <v>500</v>
      </c>
      <c r="I3149" s="14">
        <f>Data_input!$F3149*10%</f>
        <v>500</v>
      </c>
      <c r="J3149" s="14">
        <f>SUM(Table1[[#This Row],[COGS]:[OPERATIONAL COST]])</f>
        <v>4500</v>
      </c>
      <c r="K3149" s="14">
        <f>Data_input!$F3149-Data_input!$G3149-Data_input!$H3149-Data_input!$I3149</f>
        <v>500</v>
      </c>
      <c r="L3149" s="8" t="s">
        <v>2944</v>
      </c>
      <c r="M3149" s="16" t="str">
        <f>TEXT(Table1[[#This Row],[DATE]],"mmm")</f>
        <v>Nov</v>
      </c>
      <c r="N3149" s="7">
        <f t="shared" si="154"/>
        <v>2022</v>
      </c>
      <c r="O3149" s="7">
        <f>IF(COUNTIF(B$4:$B3149,B3149)=1,1,0)</f>
        <v>0</v>
      </c>
      <c r="P3149" s="8" t="s">
        <v>2919</v>
      </c>
      <c r="Q3149" s="9"/>
    </row>
    <row r="3150" spans="1:17" x14ac:dyDescent="0.25">
      <c r="A3150" s="17">
        <v>44890</v>
      </c>
      <c r="B3150" s="11" t="str">
        <f>B3149</f>
        <v>DH02632</v>
      </c>
      <c r="C3150" s="11" t="s">
        <v>2920</v>
      </c>
      <c r="D3150" s="7">
        <v>3</v>
      </c>
      <c r="E3150" s="12">
        <f t="shared" si="152"/>
        <v>1000</v>
      </c>
      <c r="F3150" s="13">
        <f t="shared" si="153"/>
        <v>3000</v>
      </c>
      <c r="G3150" s="14">
        <f>Data_input!$F3150*IF(Data_input!$E3150&lt;3000,70%,60%)</f>
        <v>2100</v>
      </c>
      <c r="H3150" s="14">
        <f>Data_input!$F3150*10%</f>
        <v>300</v>
      </c>
      <c r="I3150" s="14">
        <f>Data_input!$F3150*10%</f>
        <v>300</v>
      </c>
      <c r="J3150" s="14">
        <f>SUM(Table1[[#This Row],[COGS]:[OPERATIONAL COST]])</f>
        <v>2700</v>
      </c>
      <c r="K3150" s="14">
        <f>Data_input!$F3150-Data_input!$G3150-Data_input!$H3150-Data_input!$I3150</f>
        <v>300</v>
      </c>
      <c r="L3150" s="15" t="s">
        <v>2944</v>
      </c>
      <c r="M3150" s="16" t="str">
        <f>TEXT(Table1[[#This Row],[DATE]],"mmm")</f>
        <v>Nov</v>
      </c>
      <c r="N3150" s="7">
        <f t="shared" si="154"/>
        <v>2022</v>
      </c>
      <c r="O3150" s="7">
        <f>IF(COUNTIF(B$4:$B3150,B3150)=1,1,0)</f>
        <v>0</v>
      </c>
      <c r="P3150" s="8" t="s">
        <v>2919</v>
      </c>
      <c r="Q3150" s="9"/>
    </row>
    <row r="3151" spans="1:17" x14ac:dyDescent="0.25">
      <c r="A3151" s="17">
        <v>44891</v>
      </c>
      <c r="B3151" s="11" t="s">
        <v>2629</v>
      </c>
      <c r="C3151" s="11" t="s">
        <v>2923</v>
      </c>
      <c r="D3151" s="7">
        <v>4</v>
      </c>
      <c r="E3151" s="12">
        <f t="shared" si="152"/>
        <v>2500</v>
      </c>
      <c r="F3151" s="13">
        <f t="shared" si="153"/>
        <v>10000</v>
      </c>
      <c r="G3151" s="14">
        <f>Data_input!$F3151*IF(Data_input!$E3151&lt;3000,70%,60%)</f>
        <v>7000</v>
      </c>
      <c r="H3151" s="14">
        <f>Data_input!$F3151*10%</f>
        <v>1000</v>
      </c>
      <c r="I3151" s="14">
        <f>Data_input!$F3151*10%</f>
        <v>1000</v>
      </c>
      <c r="J3151" s="14">
        <f>SUM(Table1[[#This Row],[COGS]:[OPERATIONAL COST]])</f>
        <v>9000</v>
      </c>
      <c r="K3151" s="14">
        <f>Data_input!$F3151-Data_input!$G3151-Data_input!$H3151-Data_input!$I3151</f>
        <v>1000</v>
      </c>
      <c r="L3151" s="8" t="s">
        <v>2943</v>
      </c>
      <c r="M3151" s="16" t="str">
        <f>TEXT(Table1[[#This Row],[DATE]],"mmm")</f>
        <v>Nov</v>
      </c>
      <c r="N3151" s="7">
        <f t="shared" si="154"/>
        <v>2022</v>
      </c>
      <c r="O3151" s="7">
        <f>IF(COUNTIF(B$4:$B3151,B3151)=1,1,0)</f>
        <v>1</v>
      </c>
      <c r="P3151" s="8" t="s">
        <v>2919</v>
      </c>
      <c r="Q3151" s="9"/>
    </row>
    <row r="3152" spans="1:17" x14ac:dyDescent="0.25">
      <c r="A3152" s="17">
        <v>44891</v>
      </c>
      <c r="B3152" s="11" t="s">
        <v>2630</v>
      </c>
      <c r="C3152" s="11" t="s">
        <v>2924</v>
      </c>
      <c r="D3152" s="7">
        <v>4</v>
      </c>
      <c r="E3152" s="12">
        <f t="shared" si="152"/>
        <v>3500</v>
      </c>
      <c r="F3152" s="13">
        <f t="shared" si="153"/>
        <v>14000</v>
      </c>
      <c r="G3152" s="14">
        <f>Data_input!$F3152*IF(Data_input!$E3152&lt;3000,70%,60%)</f>
        <v>8400</v>
      </c>
      <c r="H3152" s="14">
        <f>Data_input!$F3152*10%</f>
        <v>1400</v>
      </c>
      <c r="I3152" s="14">
        <f>Data_input!$F3152*10%</f>
        <v>1400</v>
      </c>
      <c r="J3152" s="14">
        <f>SUM(Table1[[#This Row],[COGS]:[OPERATIONAL COST]])</f>
        <v>11200</v>
      </c>
      <c r="K3152" s="14">
        <f>Data_input!$F3152-Data_input!$G3152-Data_input!$H3152-Data_input!$I3152</f>
        <v>2800</v>
      </c>
      <c r="L3152" s="15" t="s">
        <v>2948</v>
      </c>
      <c r="M3152" s="16" t="str">
        <f>TEXT(Table1[[#This Row],[DATE]],"mmm")</f>
        <v>Nov</v>
      </c>
      <c r="N3152" s="7">
        <f t="shared" si="154"/>
        <v>2022</v>
      </c>
      <c r="O3152" s="7">
        <f>IF(COUNTIF(B$4:$B3152,B3152)=1,1,0)</f>
        <v>1</v>
      </c>
      <c r="P3152" s="8" t="s">
        <v>2919</v>
      </c>
      <c r="Q3152" s="9"/>
    </row>
    <row r="3153" spans="1:17" x14ac:dyDescent="0.25">
      <c r="A3153" s="17">
        <v>44891</v>
      </c>
      <c r="B3153" s="11" t="s">
        <v>2631</v>
      </c>
      <c r="C3153" s="11" t="s">
        <v>2925</v>
      </c>
      <c r="D3153" s="7">
        <v>1</v>
      </c>
      <c r="E3153" s="12">
        <f t="shared" si="152"/>
        <v>1200</v>
      </c>
      <c r="F3153" s="13">
        <f t="shared" si="153"/>
        <v>1200</v>
      </c>
      <c r="G3153" s="14">
        <f>Data_input!$F3153*IF(Data_input!$E3153&lt;3000,70%,60%)</f>
        <v>840</v>
      </c>
      <c r="H3153" s="14">
        <f>Data_input!$F3153*10%</f>
        <v>120</v>
      </c>
      <c r="I3153" s="14">
        <f>Data_input!$F3153*10%</f>
        <v>120</v>
      </c>
      <c r="J3153" s="14">
        <f>SUM(Table1[[#This Row],[COGS]:[OPERATIONAL COST]])</f>
        <v>1080</v>
      </c>
      <c r="K3153" s="14">
        <f>Data_input!$F3153-Data_input!$G3153-Data_input!$H3153-Data_input!$I3153</f>
        <v>120</v>
      </c>
      <c r="L3153" s="8" t="s">
        <v>2944</v>
      </c>
      <c r="M3153" s="16" t="str">
        <f>TEXT(Table1[[#This Row],[DATE]],"mmm")</f>
        <v>Nov</v>
      </c>
      <c r="N3153" s="7">
        <f t="shared" si="154"/>
        <v>2022</v>
      </c>
      <c r="O3153" s="7">
        <f>IF(COUNTIF(B$4:$B3153,B3153)=1,1,0)</f>
        <v>1</v>
      </c>
      <c r="P3153" s="8" t="s">
        <v>2919</v>
      </c>
      <c r="Q3153" s="9"/>
    </row>
    <row r="3154" spans="1:17" x14ac:dyDescent="0.25">
      <c r="A3154" s="17">
        <v>44891</v>
      </c>
      <c r="B3154" s="11" t="s">
        <v>2632</v>
      </c>
      <c r="C3154" s="11" t="s">
        <v>2926</v>
      </c>
      <c r="D3154" s="7">
        <v>1</v>
      </c>
      <c r="E3154" s="12">
        <f t="shared" si="152"/>
        <v>450</v>
      </c>
      <c r="F3154" s="13">
        <f t="shared" si="153"/>
        <v>450</v>
      </c>
      <c r="G3154" s="14">
        <f>Data_input!$F3154*IF(Data_input!$E3154&lt;3000,70%,60%)</f>
        <v>315</v>
      </c>
      <c r="H3154" s="14">
        <f>Data_input!$F3154*10%</f>
        <v>45</v>
      </c>
      <c r="I3154" s="14">
        <f>Data_input!$F3154*10%</f>
        <v>45</v>
      </c>
      <c r="J3154" s="14">
        <f>SUM(Table1[[#This Row],[COGS]:[OPERATIONAL COST]])</f>
        <v>405</v>
      </c>
      <c r="K3154" s="14">
        <f>Data_input!$F3154-Data_input!$G3154-Data_input!$H3154-Data_input!$I3154</f>
        <v>45</v>
      </c>
      <c r="L3154" s="15" t="s">
        <v>2945</v>
      </c>
      <c r="M3154" s="16" t="str">
        <f>TEXT(Table1[[#This Row],[DATE]],"mmm")</f>
        <v>Nov</v>
      </c>
      <c r="N3154" s="7">
        <f t="shared" si="154"/>
        <v>2022</v>
      </c>
      <c r="O3154" s="7">
        <f>IF(COUNTIF(B$4:$B3154,B3154)=1,1,0)</f>
        <v>1</v>
      </c>
      <c r="P3154" s="8" t="s">
        <v>2919</v>
      </c>
      <c r="Q3154" s="9"/>
    </row>
    <row r="3155" spans="1:17" x14ac:dyDescent="0.25">
      <c r="A3155" s="17">
        <v>44891</v>
      </c>
      <c r="B3155" s="11" t="s">
        <v>2633</v>
      </c>
      <c r="C3155" s="11" t="s">
        <v>2927</v>
      </c>
      <c r="D3155" s="7">
        <v>1</v>
      </c>
      <c r="E3155" s="12">
        <f t="shared" si="152"/>
        <v>500</v>
      </c>
      <c r="F3155" s="13">
        <f t="shared" si="153"/>
        <v>500</v>
      </c>
      <c r="G3155" s="14">
        <f>Data_input!$F3155*IF(Data_input!$E3155&lt;3000,70%,60%)</f>
        <v>350</v>
      </c>
      <c r="H3155" s="14">
        <f>Data_input!$F3155*10%</f>
        <v>50</v>
      </c>
      <c r="I3155" s="14">
        <f>Data_input!$F3155*10%</f>
        <v>50</v>
      </c>
      <c r="J3155" s="14">
        <f>SUM(Table1[[#This Row],[COGS]:[OPERATIONAL COST]])</f>
        <v>450</v>
      </c>
      <c r="K3155" s="14">
        <f>Data_input!$F3155-Data_input!$G3155-Data_input!$H3155-Data_input!$I3155</f>
        <v>50</v>
      </c>
      <c r="L3155" s="8" t="s">
        <v>2943</v>
      </c>
      <c r="M3155" s="16" t="str">
        <f>TEXT(Table1[[#This Row],[DATE]],"mmm")</f>
        <v>Nov</v>
      </c>
      <c r="N3155" s="7">
        <f t="shared" si="154"/>
        <v>2022</v>
      </c>
      <c r="O3155" s="7">
        <f>IF(COUNTIF(B$4:$B3155,B3155)=1,1,0)</f>
        <v>1</v>
      </c>
      <c r="P3155" s="8" t="s">
        <v>2919</v>
      </c>
      <c r="Q3155" s="9"/>
    </row>
    <row r="3156" spans="1:17" x14ac:dyDescent="0.25">
      <c r="A3156" s="17">
        <v>44891</v>
      </c>
      <c r="B3156" s="11" t="s">
        <v>2634</v>
      </c>
      <c r="C3156" s="11" t="s">
        <v>2928</v>
      </c>
      <c r="D3156" s="7">
        <v>2</v>
      </c>
      <c r="E3156" s="12">
        <f t="shared" si="152"/>
        <v>1000</v>
      </c>
      <c r="F3156" s="13">
        <f t="shared" si="153"/>
        <v>2000</v>
      </c>
      <c r="G3156" s="14">
        <f>Data_input!$F3156*IF(Data_input!$E3156&lt;3000,70%,60%)</f>
        <v>1400</v>
      </c>
      <c r="H3156" s="14">
        <f>Data_input!$F3156*10%</f>
        <v>200</v>
      </c>
      <c r="I3156" s="14">
        <f>Data_input!$F3156*10%</f>
        <v>200</v>
      </c>
      <c r="J3156" s="14">
        <f>SUM(Table1[[#This Row],[COGS]:[OPERATIONAL COST]])</f>
        <v>1800</v>
      </c>
      <c r="K3156" s="14">
        <f>Data_input!$F3156-Data_input!$G3156-Data_input!$H3156-Data_input!$I3156</f>
        <v>200</v>
      </c>
      <c r="L3156" s="15" t="s">
        <v>2948</v>
      </c>
      <c r="M3156" s="16" t="str">
        <f>TEXT(Table1[[#This Row],[DATE]],"mmm")</f>
        <v>Nov</v>
      </c>
      <c r="N3156" s="7">
        <f t="shared" si="154"/>
        <v>2022</v>
      </c>
      <c r="O3156" s="7">
        <f>IF(COUNTIF(B$4:$B3156,B3156)=1,1,0)</f>
        <v>1</v>
      </c>
      <c r="P3156" s="8" t="s">
        <v>2919</v>
      </c>
      <c r="Q3156" s="9"/>
    </row>
    <row r="3157" spans="1:17" x14ac:dyDescent="0.25">
      <c r="A3157" s="17">
        <v>44891</v>
      </c>
      <c r="B3157" s="11" t="s">
        <v>2635</v>
      </c>
      <c r="C3157" s="11" t="s">
        <v>2929</v>
      </c>
      <c r="D3157" s="7">
        <v>2</v>
      </c>
      <c r="E3157" s="12">
        <f t="shared" si="152"/>
        <v>3200</v>
      </c>
      <c r="F3157" s="13">
        <f t="shared" si="153"/>
        <v>6400</v>
      </c>
      <c r="G3157" s="14">
        <f>Data_input!$F3157*IF(Data_input!$E3157&lt;3000,70%,60%)</f>
        <v>3840</v>
      </c>
      <c r="H3157" s="14">
        <f>Data_input!$F3157*10%</f>
        <v>640</v>
      </c>
      <c r="I3157" s="14">
        <f>Data_input!$F3157*10%</f>
        <v>640</v>
      </c>
      <c r="J3157" s="14">
        <f>SUM(Table1[[#This Row],[COGS]:[OPERATIONAL COST]])</f>
        <v>5120</v>
      </c>
      <c r="K3157" s="14">
        <f>Data_input!$F3157-Data_input!$G3157-Data_input!$H3157-Data_input!$I3157</f>
        <v>1280</v>
      </c>
      <c r="L3157" s="8" t="s">
        <v>2948</v>
      </c>
      <c r="M3157" s="16" t="str">
        <f>TEXT(Table1[[#This Row],[DATE]],"mmm")</f>
        <v>Nov</v>
      </c>
      <c r="N3157" s="7">
        <f t="shared" si="154"/>
        <v>2022</v>
      </c>
      <c r="O3157" s="7">
        <f>IF(COUNTIF(B$4:$B3157,B3157)=1,1,0)</f>
        <v>1</v>
      </c>
      <c r="P3157" s="8" t="s">
        <v>2918</v>
      </c>
      <c r="Q3157" s="9"/>
    </row>
    <row r="3158" spans="1:17" x14ac:dyDescent="0.25">
      <c r="A3158" s="17">
        <v>44891</v>
      </c>
      <c r="B3158" s="11" t="s">
        <v>2636</v>
      </c>
      <c r="C3158" s="11" t="s">
        <v>2930</v>
      </c>
      <c r="D3158" s="7">
        <v>1</v>
      </c>
      <c r="E3158" s="12">
        <f t="shared" si="152"/>
        <v>4000</v>
      </c>
      <c r="F3158" s="13">
        <f t="shared" si="153"/>
        <v>4000</v>
      </c>
      <c r="G3158" s="14">
        <f>Data_input!$F3158*IF(Data_input!$E3158&lt;3000,70%,60%)</f>
        <v>2400</v>
      </c>
      <c r="H3158" s="14">
        <f>Data_input!$F3158*10%</f>
        <v>400</v>
      </c>
      <c r="I3158" s="14">
        <f>Data_input!$F3158*10%</f>
        <v>400</v>
      </c>
      <c r="J3158" s="14">
        <f>SUM(Table1[[#This Row],[COGS]:[OPERATIONAL COST]])</f>
        <v>3200</v>
      </c>
      <c r="K3158" s="14">
        <f>Data_input!$F3158-Data_input!$G3158-Data_input!$H3158-Data_input!$I3158</f>
        <v>800</v>
      </c>
      <c r="L3158" s="15" t="s">
        <v>2944</v>
      </c>
      <c r="M3158" s="16" t="str">
        <f>TEXT(Table1[[#This Row],[DATE]],"mmm")</f>
        <v>Nov</v>
      </c>
      <c r="N3158" s="7">
        <f t="shared" si="154"/>
        <v>2022</v>
      </c>
      <c r="O3158" s="7">
        <f>IF(COUNTIF(B$4:$B3158,B3158)=1,1,0)</f>
        <v>1</v>
      </c>
      <c r="P3158" s="8" t="s">
        <v>2919</v>
      </c>
      <c r="Q3158" s="9"/>
    </row>
    <row r="3159" spans="1:17" x14ac:dyDescent="0.25">
      <c r="A3159" s="17">
        <v>44892</v>
      </c>
      <c r="B3159" s="11" t="s">
        <v>2637</v>
      </c>
      <c r="C3159" s="11" t="s">
        <v>2930</v>
      </c>
      <c r="D3159" s="7">
        <v>1</v>
      </c>
      <c r="E3159" s="12">
        <f t="shared" si="152"/>
        <v>4000</v>
      </c>
      <c r="F3159" s="13">
        <f t="shared" si="153"/>
        <v>4000</v>
      </c>
      <c r="G3159" s="14">
        <f>Data_input!$F3159*IF(Data_input!$E3159&lt;3000,70%,60%)</f>
        <v>2400</v>
      </c>
      <c r="H3159" s="14">
        <f>Data_input!$F3159*10%</f>
        <v>400</v>
      </c>
      <c r="I3159" s="14">
        <f>Data_input!$F3159*10%</f>
        <v>400</v>
      </c>
      <c r="J3159" s="14">
        <f>SUM(Table1[[#This Row],[COGS]:[OPERATIONAL COST]])</f>
        <v>3200</v>
      </c>
      <c r="K3159" s="14">
        <f>Data_input!$F3159-Data_input!$G3159-Data_input!$H3159-Data_input!$I3159</f>
        <v>800</v>
      </c>
      <c r="L3159" s="8" t="s">
        <v>2946</v>
      </c>
      <c r="M3159" s="16" t="str">
        <f>TEXT(Table1[[#This Row],[DATE]],"mmm")</f>
        <v>Nov</v>
      </c>
      <c r="N3159" s="7">
        <f t="shared" si="154"/>
        <v>2022</v>
      </c>
      <c r="O3159" s="7">
        <f>IF(COUNTIF(B$4:$B3159,B3159)=1,1,0)</f>
        <v>1</v>
      </c>
      <c r="P3159" s="8" t="s">
        <v>2919</v>
      </c>
      <c r="Q3159" s="9"/>
    </row>
    <row r="3160" spans="1:17" x14ac:dyDescent="0.25">
      <c r="A3160" s="17">
        <v>44892</v>
      </c>
      <c r="B3160" s="11" t="s">
        <v>2638</v>
      </c>
      <c r="C3160" s="11" t="s">
        <v>2930</v>
      </c>
      <c r="D3160" s="7">
        <v>1</v>
      </c>
      <c r="E3160" s="12">
        <f t="shared" si="152"/>
        <v>4000</v>
      </c>
      <c r="F3160" s="13">
        <f t="shared" si="153"/>
        <v>4000</v>
      </c>
      <c r="G3160" s="14">
        <f>Data_input!$F3160*IF(Data_input!$E3160&lt;3000,70%,60%)</f>
        <v>2400</v>
      </c>
      <c r="H3160" s="14">
        <f>Data_input!$F3160*10%</f>
        <v>400</v>
      </c>
      <c r="I3160" s="14">
        <f>Data_input!$F3160*10%</f>
        <v>400</v>
      </c>
      <c r="J3160" s="14">
        <f>SUM(Table1[[#This Row],[COGS]:[OPERATIONAL COST]])</f>
        <v>3200</v>
      </c>
      <c r="K3160" s="14">
        <f>Data_input!$F3160-Data_input!$G3160-Data_input!$H3160-Data_input!$I3160</f>
        <v>800</v>
      </c>
      <c r="L3160" s="15" t="s">
        <v>2947</v>
      </c>
      <c r="M3160" s="16" t="str">
        <f>TEXT(Table1[[#This Row],[DATE]],"mmm")</f>
        <v>Nov</v>
      </c>
      <c r="N3160" s="7">
        <f t="shared" si="154"/>
        <v>2022</v>
      </c>
      <c r="O3160" s="7">
        <f>IF(COUNTIF(B$4:$B3160,B3160)=1,1,0)</f>
        <v>1</v>
      </c>
      <c r="P3160" s="8" t="s">
        <v>2918</v>
      </c>
      <c r="Q3160" s="9"/>
    </row>
    <row r="3161" spans="1:17" x14ac:dyDescent="0.25">
      <c r="A3161" s="17">
        <v>44892</v>
      </c>
      <c r="B3161" s="11" t="s">
        <v>2639</v>
      </c>
      <c r="C3161" s="11" t="s">
        <v>2924</v>
      </c>
      <c r="D3161" s="7">
        <v>1</v>
      </c>
      <c r="E3161" s="12">
        <f t="shared" si="152"/>
        <v>3500</v>
      </c>
      <c r="F3161" s="13">
        <f t="shared" si="153"/>
        <v>3500</v>
      </c>
      <c r="G3161" s="14">
        <f>Data_input!$F3161*IF(Data_input!$E3161&lt;3000,70%,60%)</f>
        <v>2100</v>
      </c>
      <c r="H3161" s="14">
        <f>Data_input!$F3161*10%</f>
        <v>350</v>
      </c>
      <c r="I3161" s="14">
        <f>Data_input!$F3161*10%</f>
        <v>350</v>
      </c>
      <c r="J3161" s="14">
        <f>SUM(Table1[[#This Row],[COGS]:[OPERATIONAL COST]])</f>
        <v>2800</v>
      </c>
      <c r="K3161" s="14">
        <f>Data_input!$F3161-Data_input!$G3161-Data_input!$H3161-Data_input!$I3161</f>
        <v>700</v>
      </c>
      <c r="L3161" s="8" t="s">
        <v>2948</v>
      </c>
      <c r="M3161" s="16" t="str">
        <f>TEXT(Table1[[#This Row],[DATE]],"mmm")</f>
        <v>Nov</v>
      </c>
      <c r="N3161" s="7">
        <f t="shared" si="154"/>
        <v>2022</v>
      </c>
      <c r="O3161" s="7">
        <f>IF(COUNTIF(B$4:$B3161,B3161)=1,1,0)</f>
        <v>1</v>
      </c>
      <c r="P3161" s="8" t="s">
        <v>2919</v>
      </c>
      <c r="Q3161" s="9"/>
    </row>
    <row r="3162" spans="1:17" x14ac:dyDescent="0.25">
      <c r="A3162" s="17">
        <v>44892</v>
      </c>
      <c r="B3162" s="11" t="s">
        <v>2640</v>
      </c>
      <c r="C3162" s="11" t="s">
        <v>2925</v>
      </c>
      <c r="D3162" s="7">
        <v>3</v>
      </c>
      <c r="E3162" s="12">
        <f t="shared" si="152"/>
        <v>1200</v>
      </c>
      <c r="F3162" s="13">
        <f t="shared" si="153"/>
        <v>3600</v>
      </c>
      <c r="G3162" s="14">
        <f>Data_input!$F3162*IF(Data_input!$E3162&lt;3000,70%,60%)</f>
        <v>2520</v>
      </c>
      <c r="H3162" s="14">
        <f>Data_input!$F3162*10%</f>
        <v>360</v>
      </c>
      <c r="I3162" s="14">
        <f>Data_input!$F3162*10%</f>
        <v>360</v>
      </c>
      <c r="J3162" s="14">
        <f>SUM(Table1[[#This Row],[COGS]:[OPERATIONAL COST]])</f>
        <v>3240</v>
      </c>
      <c r="K3162" s="14">
        <f>Data_input!$F3162-Data_input!$G3162-Data_input!$H3162-Data_input!$I3162</f>
        <v>360</v>
      </c>
      <c r="L3162" s="15" t="s">
        <v>2944</v>
      </c>
      <c r="M3162" s="16" t="str">
        <f>TEXT(Table1[[#This Row],[DATE]],"mmm")</f>
        <v>Nov</v>
      </c>
      <c r="N3162" s="7">
        <f t="shared" si="154"/>
        <v>2022</v>
      </c>
      <c r="O3162" s="7">
        <f>IF(COUNTIF(B$4:$B3162,B3162)=1,1,0)</f>
        <v>1</v>
      </c>
      <c r="P3162" s="8" t="s">
        <v>2918</v>
      </c>
      <c r="Q3162" s="9"/>
    </row>
    <row r="3163" spans="1:17" x14ac:dyDescent="0.25">
      <c r="A3163" s="17">
        <v>44892</v>
      </c>
      <c r="B3163" s="11" t="s">
        <v>2641</v>
      </c>
      <c r="C3163" s="11" t="s">
        <v>2926</v>
      </c>
      <c r="D3163" s="7">
        <v>6</v>
      </c>
      <c r="E3163" s="12">
        <f t="shared" si="152"/>
        <v>450</v>
      </c>
      <c r="F3163" s="13">
        <f t="shared" si="153"/>
        <v>2700</v>
      </c>
      <c r="G3163" s="14">
        <f>Data_input!$F3163*IF(Data_input!$E3163&lt;3000,70%,60%)</f>
        <v>1889.9999999999998</v>
      </c>
      <c r="H3163" s="14">
        <f>Data_input!$F3163*10%</f>
        <v>270</v>
      </c>
      <c r="I3163" s="14">
        <f>Data_input!$F3163*10%</f>
        <v>270</v>
      </c>
      <c r="J3163" s="14">
        <f>SUM(Table1[[#This Row],[COGS]:[OPERATIONAL COST]])</f>
        <v>2430</v>
      </c>
      <c r="K3163" s="14">
        <f>Data_input!$F3163-Data_input!$G3163-Data_input!$H3163-Data_input!$I3163</f>
        <v>270.00000000000023</v>
      </c>
      <c r="L3163" s="8" t="s">
        <v>2946</v>
      </c>
      <c r="M3163" s="16" t="str">
        <f>TEXT(Table1[[#This Row],[DATE]],"mmm")</f>
        <v>Nov</v>
      </c>
      <c r="N3163" s="7">
        <f t="shared" si="154"/>
        <v>2022</v>
      </c>
      <c r="O3163" s="7">
        <f>IF(COUNTIF(B$4:$B3163,B3163)=1,1,0)</f>
        <v>1</v>
      </c>
      <c r="P3163" s="8" t="s">
        <v>2919</v>
      </c>
      <c r="Q3163" s="9"/>
    </row>
    <row r="3164" spans="1:17" x14ac:dyDescent="0.25">
      <c r="A3164" s="17">
        <v>44892</v>
      </c>
      <c r="B3164" s="11" t="s">
        <v>2642</v>
      </c>
      <c r="C3164" s="11" t="s">
        <v>2927</v>
      </c>
      <c r="D3164" s="7">
        <v>15</v>
      </c>
      <c r="E3164" s="12">
        <f t="shared" si="152"/>
        <v>500</v>
      </c>
      <c r="F3164" s="13">
        <f t="shared" si="153"/>
        <v>7500</v>
      </c>
      <c r="G3164" s="14">
        <f>Data_input!$F3164*IF(Data_input!$E3164&lt;3000,70%,60%)</f>
        <v>5250</v>
      </c>
      <c r="H3164" s="14">
        <f>Data_input!$F3164*10%</f>
        <v>750</v>
      </c>
      <c r="I3164" s="14">
        <f>Data_input!$F3164*10%</f>
        <v>750</v>
      </c>
      <c r="J3164" s="14">
        <f>SUM(Table1[[#This Row],[COGS]:[OPERATIONAL COST]])</f>
        <v>6750</v>
      </c>
      <c r="K3164" s="14">
        <f>Data_input!$F3164-Data_input!$G3164-Data_input!$H3164-Data_input!$I3164</f>
        <v>750</v>
      </c>
      <c r="L3164" s="15" t="s">
        <v>2947</v>
      </c>
      <c r="M3164" s="16" t="str">
        <f>TEXT(Table1[[#This Row],[DATE]],"mmm")</f>
        <v>Nov</v>
      </c>
      <c r="N3164" s="7">
        <f t="shared" si="154"/>
        <v>2022</v>
      </c>
      <c r="O3164" s="7">
        <f>IF(COUNTIF(B$4:$B3164,B3164)=1,1,0)</f>
        <v>1</v>
      </c>
      <c r="P3164" s="8" t="s">
        <v>2918</v>
      </c>
      <c r="Q3164" s="9"/>
    </row>
    <row r="3165" spans="1:17" x14ac:dyDescent="0.25">
      <c r="A3165" s="17">
        <v>44892</v>
      </c>
      <c r="B3165" s="11" t="s">
        <v>2643</v>
      </c>
      <c r="C3165" s="11" t="s">
        <v>2928</v>
      </c>
      <c r="D3165" s="7">
        <v>10</v>
      </c>
      <c r="E3165" s="12">
        <f t="shared" si="152"/>
        <v>1000</v>
      </c>
      <c r="F3165" s="13">
        <f t="shared" si="153"/>
        <v>10000</v>
      </c>
      <c r="G3165" s="14">
        <f>Data_input!$F3165*IF(Data_input!$E3165&lt;3000,70%,60%)</f>
        <v>7000</v>
      </c>
      <c r="H3165" s="14">
        <f>Data_input!$F3165*10%</f>
        <v>1000</v>
      </c>
      <c r="I3165" s="14">
        <f>Data_input!$F3165*10%</f>
        <v>1000</v>
      </c>
      <c r="J3165" s="14">
        <f>SUM(Table1[[#This Row],[COGS]:[OPERATIONAL COST]])</f>
        <v>9000</v>
      </c>
      <c r="K3165" s="14">
        <f>Data_input!$F3165-Data_input!$G3165-Data_input!$H3165-Data_input!$I3165</f>
        <v>1000</v>
      </c>
      <c r="L3165" s="8" t="s">
        <v>2945</v>
      </c>
      <c r="M3165" s="16" t="str">
        <f>TEXT(Table1[[#This Row],[DATE]],"mmm")</f>
        <v>Nov</v>
      </c>
      <c r="N3165" s="7">
        <f t="shared" si="154"/>
        <v>2022</v>
      </c>
      <c r="O3165" s="7">
        <f>IF(COUNTIF(B$4:$B3165,B3165)=1,1,0)</f>
        <v>1</v>
      </c>
      <c r="P3165" s="8" t="s">
        <v>2919</v>
      </c>
      <c r="Q3165" s="9"/>
    </row>
    <row r="3166" spans="1:17" x14ac:dyDescent="0.25">
      <c r="A3166" s="17">
        <v>44892</v>
      </c>
      <c r="B3166" s="11" t="s">
        <v>2644</v>
      </c>
      <c r="C3166" s="11" t="s">
        <v>2928</v>
      </c>
      <c r="D3166" s="7">
        <v>7</v>
      </c>
      <c r="E3166" s="12">
        <f t="shared" si="152"/>
        <v>1000</v>
      </c>
      <c r="F3166" s="13">
        <f t="shared" si="153"/>
        <v>7000</v>
      </c>
      <c r="G3166" s="14">
        <f>Data_input!$F3166*IF(Data_input!$E3166&lt;3000,70%,60%)</f>
        <v>4900</v>
      </c>
      <c r="H3166" s="14">
        <f>Data_input!$F3166*10%</f>
        <v>700</v>
      </c>
      <c r="I3166" s="14">
        <f>Data_input!$F3166*10%</f>
        <v>700</v>
      </c>
      <c r="J3166" s="14">
        <f>SUM(Table1[[#This Row],[COGS]:[OPERATIONAL COST]])</f>
        <v>6300</v>
      </c>
      <c r="K3166" s="14">
        <f>Data_input!$F3166-Data_input!$G3166-Data_input!$H3166-Data_input!$I3166</f>
        <v>700</v>
      </c>
      <c r="L3166" s="15" t="s">
        <v>2943</v>
      </c>
      <c r="M3166" s="16" t="str">
        <f>TEXT(Table1[[#This Row],[DATE]],"mmm")</f>
        <v>Nov</v>
      </c>
      <c r="N3166" s="7">
        <f t="shared" si="154"/>
        <v>2022</v>
      </c>
      <c r="O3166" s="7">
        <f>IF(COUNTIF(B$4:$B3166,B3166)=1,1,0)</f>
        <v>1</v>
      </c>
      <c r="P3166" s="8" t="s">
        <v>2919</v>
      </c>
      <c r="Q3166" s="9"/>
    </row>
    <row r="3167" spans="1:17" x14ac:dyDescent="0.25">
      <c r="A3167" s="17">
        <v>44892</v>
      </c>
      <c r="B3167" s="11" t="str">
        <f>B3166</f>
        <v>DH02648</v>
      </c>
      <c r="C3167" s="11" t="s">
        <v>2920</v>
      </c>
      <c r="D3167" s="7">
        <v>4</v>
      </c>
      <c r="E3167" s="12">
        <f t="shared" si="152"/>
        <v>1000</v>
      </c>
      <c r="F3167" s="13">
        <f t="shared" si="153"/>
        <v>4000</v>
      </c>
      <c r="G3167" s="14">
        <f>Data_input!$F3167*IF(Data_input!$E3167&lt;3000,70%,60%)</f>
        <v>2800</v>
      </c>
      <c r="H3167" s="14">
        <f>Data_input!$F3167*10%</f>
        <v>400</v>
      </c>
      <c r="I3167" s="14">
        <f>Data_input!$F3167*10%</f>
        <v>400</v>
      </c>
      <c r="J3167" s="14">
        <f>SUM(Table1[[#This Row],[COGS]:[OPERATIONAL COST]])</f>
        <v>3600</v>
      </c>
      <c r="K3167" s="14">
        <f>Data_input!$F3167-Data_input!$G3167-Data_input!$H3167-Data_input!$I3167</f>
        <v>400</v>
      </c>
      <c r="L3167" s="8" t="s">
        <v>2943</v>
      </c>
      <c r="M3167" s="16" t="str">
        <f>TEXT(Table1[[#This Row],[DATE]],"mmm")</f>
        <v>Nov</v>
      </c>
      <c r="N3167" s="7">
        <f t="shared" si="154"/>
        <v>2022</v>
      </c>
      <c r="O3167" s="7">
        <f>IF(COUNTIF(B$4:$B3167,B3167)=1,1,0)</f>
        <v>0</v>
      </c>
      <c r="P3167" s="8" t="s">
        <v>2919</v>
      </c>
      <c r="Q3167" s="9"/>
    </row>
    <row r="3168" spans="1:17" x14ac:dyDescent="0.25">
      <c r="A3168" s="17">
        <v>44892</v>
      </c>
      <c r="B3168" s="11" t="str">
        <f>B3167</f>
        <v>DH02648</v>
      </c>
      <c r="C3168" s="11" t="s">
        <v>2923</v>
      </c>
      <c r="D3168" s="7">
        <v>1</v>
      </c>
      <c r="E3168" s="12">
        <f t="shared" si="152"/>
        <v>2500</v>
      </c>
      <c r="F3168" s="13">
        <f t="shared" si="153"/>
        <v>2500</v>
      </c>
      <c r="G3168" s="14">
        <f>Data_input!$F3168*IF(Data_input!$E3168&lt;3000,70%,60%)</f>
        <v>1750</v>
      </c>
      <c r="H3168" s="14">
        <f>Data_input!$F3168*10%</f>
        <v>250</v>
      </c>
      <c r="I3168" s="14">
        <f>Data_input!$F3168*10%</f>
        <v>250</v>
      </c>
      <c r="J3168" s="14">
        <f>SUM(Table1[[#This Row],[COGS]:[OPERATIONAL COST]])</f>
        <v>2250</v>
      </c>
      <c r="K3168" s="14">
        <f>Data_input!$F3168-Data_input!$G3168-Data_input!$H3168-Data_input!$I3168</f>
        <v>250</v>
      </c>
      <c r="L3168" s="15" t="s">
        <v>2943</v>
      </c>
      <c r="M3168" s="16" t="str">
        <f>TEXT(Table1[[#This Row],[DATE]],"mmm")</f>
        <v>Nov</v>
      </c>
      <c r="N3168" s="7">
        <f t="shared" si="154"/>
        <v>2022</v>
      </c>
      <c r="O3168" s="7">
        <f>IF(COUNTIF(B$4:$B3168,B3168)=1,1,0)</f>
        <v>0</v>
      </c>
      <c r="P3168" s="8" t="s">
        <v>2919</v>
      </c>
      <c r="Q3168" s="9"/>
    </row>
    <row r="3169" spans="1:17" x14ac:dyDescent="0.25">
      <c r="A3169" s="17">
        <v>44893</v>
      </c>
      <c r="B3169" s="11" t="s">
        <v>2645</v>
      </c>
      <c r="C3169" s="11" t="s">
        <v>2924</v>
      </c>
      <c r="D3169" s="7">
        <v>5</v>
      </c>
      <c r="E3169" s="12">
        <f t="shared" si="152"/>
        <v>3500</v>
      </c>
      <c r="F3169" s="13">
        <f t="shared" si="153"/>
        <v>17500</v>
      </c>
      <c r="G3169" s="14">
        <f>Data_input!$F3169*IF(Data_input!$E3169&lt;3000,70%,60%)</f>
        <v>10500</v>
      </c>
      <c r="H3169" s="14">
        <f>Data_input!$F3169*10%</f>
        <v>1750</v>
      </c>
      <c r="I3169" s="14">
        <f>Data_input!$F3169*10%</f>
        <v>1750</v>
      </c>
      <c r="J3169" s="14">
        <f>SUM(Table1[[#This Row],[COGS]:[OPERATIONAL COST]])</f>
        <v>14000</v>
      </c>
      <c r="K3169" s="14">
        <f>Data_input!$F3169-Data_input!$G3169-Data_input!$H3169-Data_input!$I3169</f>
        <v>3500</v>
      </c>
      <c r="L3169" s="8" t="s">
        <v>2945</v>
      </c>
      <c r="M3169" s="16" t="str">
        <f>TEXT(Table1[[#This Row],[DATE]],"mmm")</f>
        <v>Nov</v>
      </c>
      <c r="N3169" s="7">
        <f t="shared" si="154"/>
        <v>2022</v>
      </c>
      <c r="O3169" s="7">
        <f>IF(COUNTIF(B$4:$B3169,B3169)=1,1,0)</f>
        <v>1</v>
      </c>
      <c r="P3169" s="8" t="s">
        <v>2918</v>
      </c>
      <c r="Q3169" s="9"/>
    </row>
    <row r="3170" spans="1:17" x14ac:dyDescent="0.25">
      <c r="A3170" s="17">
        <v>44893</v>
      </c>
      <c r="B3170" s="11" t="s">
        <v>2646</v>
      </c>
      <c r="C3170" s="11" t="s">
        <v>2925</v>
      </c>
      <c r="D3170" s="7">
        <v>1</v>
      </c>
      <c r="E3170" s="12">
        <f t="shared" si="152"/>
        <v>1200</v>
      </c>
      <c r="F3170" s="13">
        <f t="shared" si="153"/>
        <v>1200</v>
      </c>
      <c r="G3170" s="14">
        <f>Data_input!$F3170*IF(Data_input!$E3170&lt;3000,70%,60%)</f>
        <v>840</v>
      </c>
      <c r="H3170" s="14">
        <f>Data_input!$F3170*10%</f>
        <v>120</v>
      </c>
      <c r="I3170" s="14">
        <f>Data_input!$F3170*10%</f>
        <v>120</v>
      </c>
      <c r="J3170" s="14">
        <f>SUM(Table1[[#This Row],[COGS]:[OPERATIONAL COST]])</f>
        <v>1080</v>
      </c>
      <c r="K3170" s="14">
        <f>Data_input!$F3170-Data_input!$G3170-Data_input!$H3170-Data_input!$I3170</f>
        <v>120</v>
      </c>
      <c r="L3170" s="15" t="s">
        <v>2943</v>
      </c>
      <c r="M3170" s="16" t="str">
        <f>TEXT(Table1[[#This Row],[DATE]],"mmm")</f>
        <v>Nov</v>
      </c>
      <c r="N3170" s="7">
        <f t="shared" si="154"/>
        <v>2022</v>
      </c>
      <c r="O3170" s="7">
        <f>IF(COUNTIF(B$4:$B3170,B3170)=1,1,0)</f>
        <v>1</v>
      </c>
      <c r="P3170" s="8" t="s">
        <v>2918</v>
      </c>
      <c r="Q3170" s="9"/>
    </row>
    <row r="3171" spans="1:17" x14ac:dyDescent="0.25">
      <c r="A3171" s="17">
        <v>44893</v>
      </c>
      <c r="B3171" s="11" t="s">
        <v>2647</v>
      </c>
      <c r="C3171" s="11" t="s">
        <v>2926</v>
      </c>
      <c r="D3171" s="7">
        <v>1</v>
      </c>
      <c r="E3171" s="12">
        <f t="shared" si="152"/>
        <v>450</v>
      </c>
      <c r="F3171" s="13">
        <f t="shared" si="153"/>
        <v>450</v>
      </c>
      <c r="G3171" s="14">
        <f>Data_input!$F3171*IF(Data_input!$E3171&lt;3000,70%,60%)</f>
        <v>315</v>
      </c>
      <c r="H3171" s="14">
        <f>Data_input!$F3171*10%</f>
        <v>45</v>
      </c>
      <c r="I3171" s="14">
        <f>Data_input!$F3171*10%</f>
        <v>45</v>
      </c>
      <c r="J3171" s="14">
        <f>SUM(Table1[[#This Row],[COGS]:[OPERATIONAL COST]])</f>
        <v>405</v>
      </c>
      <c r="K3171" s="14">
        <f>Data_input!$F3171-Data_input!$G3171-Data_input!$H3171-Data_input!$I3171</f>
        <v>45</v>
      </c>
      <c r="L3171" s="8" t="s">
        <v>2948</v>
      </c>
      <c r="M3171" s="16" t="str">
        <f>TEXT(Table1[[#This Row],[DATE]],"mmm")</f>
        <v>Nov</v>
      </c>
      <c r="N3171" s="7">
        <f t="shared" si="154"/>
        <v>2022</v>
      </c>
      <c r="O3171" s="7">
        <f>IF(COUNTIF(B$4:$B3171,B3171)=1,1,0)</f>
        <v>1</v>
      </c>
      <c r="P3171" s="8" t="s">
        <v>2918</v>
      </c>
      <c r="Q3171" s="9"/>
    </row>
    <row r="3172" spans="1:17" x14ac:dyDescent="0.25">
      <c r="A3172" s="17">
        <v>44893</v>
      </c>
      <c r="B3172" s="11" t="s">
        <v>2648</v>
      </c>
      <c r="C3172" s="11" t="s">
        <v>2927</v>
      </c>
      <c r="D3172" s="7">
        <v>1</v>
      </c>
      <c r="E3172" s="12">
        <f t="shared" si="152"/>
        <v>500</v>
      </c>
      <c r="F3172" s="13">
        <f t="shared" si="153"/>
        <v>500</v>
      </c>
      <c r="G3172" s="14">
        <f>Data_input!$F3172*IF(Data_input!$E3172&lt;3000,70%,60%)</f>
        <v>350</v>
      </c>
      <c r="H3172" s="14">
        <f>Data_input!$F3172*10%</f>
        <v>50</v>
      </c>
      <c r="I3172" s="14">
        <f>Data_input!$F3172*10%</f>
        <v>50</v>
      </c>
      <c r="J3172" s="14">
        <f>SUM(Table1[[#This Row],[COGS]:[OPERATIONAL COST]])</f>
        <v>450</v>
      </c>
      <c r="K3172" s="14">
        <f>Data_input!$F3172-Data_input!$G3172-Data_input!$H3172-Data_input!$I3172</f>
        <v>50</v>
      </c>
      <c r="L3172" s="15" t="s">
        <v>2944</v>
      </c>
      <c r="M3172" s="16" t="str">
        <f>TEXT(Table1[[#This Row],[DATE]],"mmm")</f>
        <v>Nov</v>
      </c>
      <c r="N3172" s="7">
        <f t="shared" si="154"/>
        <v>2022</v>
      </c>
      <c r="O3172" s="7">
        <f>IF(COUNTIF(B$4:$B3172,B3172)=1,1,0)</f>
        <v>1</v>
      </c>
      <c r="P3172" s="8" t="s">
        <v>2919</v>
      </c>
      <c r="Q3172" s="9"/>
    </row>
    <row r="3173" spans="1:17" x14ac:dyDescent="0.25">
      <c r="A3173" s="17">
        <v>44893</v>
      </c>
      <c r="B3173" s="11" t="s">
        <v>2649</v>
      </c>
      <c r="C3173" s="11" t="s">
        <v>2928</v>
      </c>
      <c r="D3173" s="7">
        <v>1</v>
      </c>
      <c r="E3173" s="12">
        <f t="shared" si="152"/>
        <v>1000</v>
      </c>
      <c r="F3173" s="13">
        <f t="shared" si="153"/>
        <v>1000</v>
      </c>
      <c r="G3173" s="14">
        <f>Data_input!$F3173*IF(Data_input!$E3173&lt;3000,70%,60%)</f>
        <v>700</v>
      </c>
      <c r="H3173" s="14">
        <f>Data_input!$F3173*10%</f>
        <v>100</v>
      </c>
      <c r="I3173" s="14">
        <f>Data_input!$F3173*10%</f>
        <v>100</v>
      </c>
      <c r="J3173" s="14">
        <f>SUM(Table1[[#This Row],[COGS]:[OPERATIONAL COST]])</f>
        <v>900</v>
      </c>
      <c r="K3173" s="14">
        <f>Data_input!$F3173-Data_input!$G3173-Data_input!$H3173-Data_input!$I3173</f>
        <v>100</v>
      </c>
      <c r="L3173" s="8" t="s">
        <v>2948</v>
      </c>
      <c r="M3173" s="16" t="str">
        <f>TEXT(Table1[[#This Row],[DATE]],"mmm")</f>
        <v>Nov</v>
      </c>
      <c r="N3173" s="7">
        <f t="shared" si="154"/>
        <v>2022</v>
      </c>
      <c r="O3173" s="7">
        <f>IF(COUNTIF(B$4:$B3173,B3173)=1,1,0)</f>
        <v>1</v>
      </c>
      <c r="P3173" s="8" t="s">
        <v>2919</v>
      </c>
      <c r="Q3173" s="9"/>
    </row>
    <row r="3174" spans="1:17" x14ac:dyDescent="0.25">
      <c r="A3174" s="17">
        <v>44893</v>
      </c>
      <c r="B3174" s="11" t="s">
        <v>2650</v>
      </c>
      <c r="C3174" s="11" t="s">
        <v>2929</v>
      </c>
      <c r="D3174" s="7">
        <v>5</v>
      </c>
      <c r="E3174" s="12">
        <f t="shared" si="152"/>
        <v>3200</v>
      </c>
      <c r="F3174" s="13">
        <f t="shared" si="153"/>
        <v>16000</v>
      </c>
      <c r="G3174" s="14">
        <f>Data_input!$F3174*IF(Data_input!$E3174&lt;3000,70%,60%)</f>
        <v>9600</v>
      </c>
      <c r="H3174" s="14">
        <f>Data_input!$F3174*10%</f>
        <v>1600</v>
      </c>
      <c r="I3174" s="14">
        <f>Data_input!$F3174*10%</f>
        <v>1600</v>
      </c>
      <c r="J3174" s="14">
        <f>SUM(Table1[[#This Row],[COGS]:[OPERATIONAL COST]])</f>
        <v>12800</v>
      </c>
      <c r="K3174" s="14">
        <f>Data_input!$F3174-Data_input!$G3174-Data_input!$H3174-Data_input!$I3174</f>
        <v>3200</v>
      </c>
      <c r="L3174" s="15" t="s">
        <v>2944</v>
      </c>
      <c r="M3174" s="16" t="str">
        <f>TEXT(Table1[[#This Row],[DATE]],"mmm")</f>
        <v>Nov</v>
      </c>
      <c r="N3174" s="7">
        <f t="shared" si="154"/>
        <v>2022</v>
      </c>
      <c r="O3174" s="7">
        <f>IF(COUNTIF(B$4:$B3174,B3174)=1,1,0)</f>
        <v>1</v>
      </c>
      <c r="P3174" s="8" t="s">
        <v>2919</v>
      </c>
      <c r="Q3174" s="9"/>
    </row>
    <row r="3175" spans="1:17" x14ac:dyDescent="0.25">
      <c r="A3175" s="17">
        <v>44893</v>
      </c>
      <c r="B3175" s="11" t="s">
        <v>2651</v>
      </c>
      <c r="C3175" s="11" t="s">
        <v>2930</v>
      </c>
      <c r="D3175" s="7">
        <v>1</v>
      </c>
      <c r="E3175" s="12">
        <f t="shared" si="152"/>
        <v>4000</v>
      </c>
      <c r="F3175" s="13">
        <f t="shared" si="153"/>
        <v>4000</v>
      </c>
      <c r="G3175" s="14">
        <f>Data_input!$F3175*IF(Data_input!$E3175&lt;3000,70%,60%)</f>
        <v>2400</v>
      </c>
      <c r="H3175" s="14">
        <f>Data_input!$F3175*10%</f>
        <v>400</v>
      </c>
      <c r="I3175" s="14">
        <f>Data_input!$F3175*10%</f>
        <v>400</v>
      </c>
      <c r="J3175" s="14">
        <f>SUM(Table1[[#This Row],[COGS]:[OPERATIONAL COST]])</f>
        <v>3200</v>
      </c>
      <c r="K3175" s="14">
        <f>Data_input!$F3175-Data_input!$G3175-Data_input!$H3175-Data_input!$I3175</f>
        <v>800</v>
      </c>
      <c r="L3175" s="8" t="s">
        <v>2946</v>
      </c>
      <c r="M3175" s="16" t="str">
        <f>TEXT(Table1[[#This Row],[DATE]],"mmm")</f>
        <v>Nov</v>
      </c>
      <c r="N3175" s="7">
        <f t="shared" si="154"/>
        <v>2022</v>
      </c>
      <c r="O3175" s="7">
        <f>IF(COUNTIF(B$4:$B3175,B3175)=1,1,0)</f>
        <v>1</v>
      </c>
      <c r="P3175" s="8" t="s">
        <v>2919</v>
      </c>
      <c r="Q3175" s="9"/>
    </row>
    <row r="3176" spans="1:17" x14ac:dyDescent="0.25">
      <c r="A3176" s="17">
        <v>44893</v>
      </c>
      <c r="B3176" s="11" t="s">
        <v>2652</v>
      </c>
      <c r="C3176" s="11" t="s">
        <v>2930</v>
      </c>
      <c r="D3176" s="7">
        <v>1</v>
      </c>
      <c r="E3176" s="12">
        <f t="shared" si="152"/>
        <v>4000</v>
      </c>
      <c r="F3176" s="13">
        <f t="shared" si="153"/>
        <v>4000</v>
      </c>
      <c r="G3176" s="14">
        <f>Data_input!$F3176*IF(Data_input!$E3176&lt;3000,70%,60%)</f>
        <v>2400</v>
      </c>
      <c r="H3176" s="14">
        <f>Data_input!$F3176*10%</f>
        <v>400</v>
      </c>
      <c r="I3176" s="14">
        <f>Data_input!$F3176*10%</f>
        <v>400</v>
      </c>
      <c r="J3176" s="14">
        <f>SUM(Table1[[#This Row],[COGS]:[OPERATIONAL COST]])</f>
        <v>3200</v>
      </c>
      <c r="K3176" s="14">
        <f>Data_input!$F3176-Data_input!$G3176-Data_input!$H3176-Data_input!$I3176</f>
        <v>800</v>
      </c>
      <c r="L3176" s="15" t="s">
        <v>2947</v>
      </c>
      <c r="M3176" s="16" t="str">
        <f>TEXT(Table1[[#This Row],[DATE]],"mmm")</f>
        <v>Nov</v>
      </c>
      <c r="N3176" s="7">
        <f t="shared" si="154"/>
        <v>2022</v>
      </c>
      <c r="O3176" s="7">
        <f>IF(COUNTIF(B$4:$B3176,B3176)=1,1,0)</f>
        <v>1</v>
      </c>
      <c r="P3176" s="8" t="s">
        <v>2919</v>
      </c>
      <c r="Q3176" s="9"/>
    </row>
    <row r="3177" spans="1:17" x14ac:dyDescent="0.25">
      <c r="A3177" s="17">
        <v>44894</v>
      </c>
      <c r="B3177" s="11" t="s">
        <v>2653</v>
      </c>
      <c r="C3177" s="11" t="s">
        <v>2930</v>
      </c>
      <c r="D3177" s="7">
        <v>1</v>
      </c>
      <c r="E3177" s="12">
        <f t="shared" si="152"/>
        <v>4000</v>
      </c>
      <c r="F3177" s="13">
        <f t="shared" si="153"/>
        <v>4000</v>
      </c>
      <c r="G3177" s="14">
        <f>Data_input!$F3177*IF(Data_input!$E3177&lt;3000,70%,60%)</f>
        <v>2400</v>
      </c>
      <c r="H3177" s="14">
        <f>Data_input!$F3177*10%</f>
        <v>400</v>
      </c>
      <c r="I3177" s="14">
        <f>Data_input!$F3177*10%</f>
        <v>400</v>
      </c>
      <c r="J3177" s="14">
        <f>SUM(Table1[[#This Row],[COGS]:[OPERATIONAL COST]])</f>
        <v>3200</v>
      </c>
      <c r="K3177" s="14">
        <f>Data_input!$F3177-Data_input!$G3177-Data_input!$H3177-Data_input!$I3177</f>
        <v>800</v>
      </c>
      <c r="L3177" s="8" t="s">
        <v>2945</v>
      </c>
      <c r="M3177" s="16" t="str">
        <f>TEXT(Table1[[#This Row],[DATE]],"mmm")</f>
        <v>Nov</v>
      </c>
      <c r="N3177" s="7">
        <f t="shared" si="154"/>
        <v>2022</v>
      </c>
      <c r="O3177" s="7">
        <f>IF(COUNTIF(B$4:$B3177,B3177)=1,1,0)</f>
        <v>1</v>
      </c>
      <c r="P3177" s="8" t="s">
        <v>2919</v>
      </c>
      <c r="Q3177" s="9"/>
    </row>
    <row r="3178" spans="1:17" x14ac:dyDescent="0.25">
      <c r="A3178" s="17">
        <v>44894</v>
      </c>
      <c r="B3178" s="11" t="s">
        <v>2654</v>
      </c>
      <c r="C3178" s="11" t="s">
        <v>2924</v>
      </c>
      <c r="D3178" s="7">
        <v>1</v>
      </c>
      <c r="E3178" s="12">
        <f t="shared" si="152"/>
        <v>3500</v>
      </c>
      <c r="F3178" s="13">
        <f t="shared" si="153"/>
        <v>3500</v>
      </c>
      <c r="G3178" s="14">
        <f>Data_input!$F3178*IF(Data_input!$E3178&lt;3000,70%,60%)</f>
        <v>2100</v>
      </c>
      <c r="H3178" s="14">
        <f>Data_input!$F3178*10%</f>
        <v>350</v>
      </c>
      <c r="I3178" s="14">
        <f>Data_input!$F3178*10%</f>
        <v>350</v>
      </c>
      <c r="J3178" s="14">
        <f>SUM(Table1[[#This Row],[COGS]:[OPERATIONAL COST]])</f>
        <v>2800</v>
      </c>
      <c r="K3178" s="14">
        <f>Data_input!$F3178-Data_input!$G3178-Data_input!$H3178-Data_input!$I3178</f>
        <v>700</v>
      </c>
      <c r="L3178" s="15" t="s">
        <v>2943</v>
      </c>
      <c r="M3178" s="16" t="str">
        <f>TEXT(Table1[[#This Row],[DATE]],"mmm")</f>
        <v>Nov</v>
      </c>
      <c r="N3178" s="7">
        <f t="shared" si="154"/>
        <v>2022</v>
      </c>
      <c r="O3178" s="7">
        <f>IF(COUNTIF(B$4:$B3178,B3178)=1,1,0)</f>
        <v>1</v>
      </c>
      <c r="P3178" s="8" t="s">
        <v>2919</v>
      </c>
      <c r="Q3178" s="9"/>
    </row>
    <row r="3179" spans="1:17" x14ac:dyDescent="0.25">
      <c r="A3179" s="17">
        <v>44894</v>
      </c>
      <c r="B3179" s="11" t="s">
        <v>2655</v>
      </c>
      <c r="C3179" s="11" t="s">
        <v>2925</v>
      </c>
      <c r="D3179" s="7">
        <v>1</v>
      </c>
      <c r="E3179" s="12">
        <f t="shared" si="152"/>
        <v>1200</v>
      </c>
      <c r="F3179" s="13">
        <f t="shared" si="153"/>
        <v>1200</v>
      </c>
      <c r="G3179" s="14">
        <f>Data_input!$F3179*IF(Data_input!$E3179&lt;3000,70%,60%)</f>
        <v>840</v>
      </c>
      <c r="H3179" s="14">
        <f>Data_input!$F3179*10%</f>
        <v>120</v>
      </c>
      <c r="I3179" s="14">
        <f>Data_input!$F3179*10%</f>
        <v>120</v>
      </c>
      <c r="J3179" s="14">
        <f>SUM(Table1[[#This Row],[COGS]:[OPERATIONAL COST]])</f>
        <v>1080</v>
      </c>
      <c r="K3179" s="14">
        <f>Data_input!$F3179-Data_input!$G3179-Data_input!$H3179-Data_input!$I3179</f>
        <v>120</v>
      </c>
      <c r="L3179" s="8" t="s">
        <v>2948</v>
      </c>
      <c r="M3179" s="16" t="str">
        <f>TEXT(Table1[[#This Row],[DATE]],"mmm")</f>
        <v>Nov</v>
      </c>
      <c r="N3179" s="7">
        <f t="shared" si="154"/>
        <v>2022</v>
      </c>
      <c r="O3179" s="7">
        <f>IF(COUNTIF(B$4:$B3179,B3179)=1,1,0)</f>
        <v>1</v>
      </c>
      <c r="P3179" s="8" t="s">
        <v>2919</v>
      </c>
      <c r="Q3179" s="9"/>
    </row>
    <row r="3180" spans="1:17" x14ac:dyDescent="0.25">
      <c r="A3180" s="17">
        <v>44894</v>
      </c>
      <c r="B3180" s="11" t="s">
        <v>2656</v>
      </c>
      <c r="C3180" s="11" t="s">
        <v>2926</v>
      </c>
      <c r="D3180" s="7">
        <v>3</v>
      </c>
      <c r="E3180" s="12">
        <f t="shared" si="152"/>
        <v>450</v>
      </c>
      <c r="F3180" s="13">
        <f t="shared" si="153"/>
        <v>1350</v>
      </c>
      <c r="G3180" s="14">
        <f>Data_input!$F3180*IF(Data_input!$E3180&lt;3000,70%,60%)</f>
        <v>944.99999999999989</v>
      </c>
      <c r="H3180" s="14">
        <f>Data_input!$F3180*10%</f>
        <v>135</v>
      </c>
      <c r="I3180" s="14">
        <f>Data_input!$F3180*10%</f>
        <v>135</v>
      </c>
      <c r="J3180" s="14">
        <f>SUM(Table1[[#This Row],[COGS]:[OPERATIONAL COST]])</f>
        <v>1215</v>
      </c>
      <c r="K3180" s="14">
        <f>Data_input!$F3180-Data_input!$G3180-Data_input!$H3180-Data_input!$I3180</f>
        <v>135.00000000000011</v>
      </c>
      <c r="L3180" s="15" t="s">
        <v>2944</v>
      </c>
      <c r="M3180" s="16" t="str">
        <f>TEXT(Table1[[#This Row],[DATE]],"mmm")</f>
        <v>Nov</v>
      </c>
      <c r="N3180" s="7">
        <f t="shared" si="154"/>
        <v>2022</v>
      </c>
      <c r="O3180" s="7">
        <f>IF(COUNTIF(B$4:$B3180,B3180)=1,1,0)</f>
        <v>1</v>
      </c>
      <c r="P3180" s="8" t="s">
        <v>2918</v>
      </c>
      <c r="Q3180" s="9"/>
    </row>
    <row r="3181" spans="1:17" x14ac:dyDescent="0.25">
      <c r="A3181" s="17">
        <v>44894</v>
      </c>
      <c r="B3181" s="11" t="s">
        <v>2657</v>
      </c>
      <c r="C3181" s="11" t="s">
        <v>2927</v>
      </c>
      <c r="D3181" s="7">
        <v>2</v>
      </c>
      <c r="E3181" s="12">
        <f t="shared" si="152"/>
        <v>500</v>
      </c>
      <c r="F3181" s="13">
        <f t="shared" si="153"/>
        <v>1000</v>
      </c>
      <c r="G3181" s="14">
        <f>Data_input!$F3181*IF(Data_input!$E3181&lt;3000,70%,60%)</f>
        <v>700</v>
      </c>
      <c r="H3181" s="14">
        <f>Data_input!$F3181*10%</f>
        <v>100</v>
      </c>
      <c r="I3181" s="14">
        <f>Data_input!$F3181*10%</f>
        <v>100</v>
      </c>
      <c r="J3181" s="14">
        <f>SUM(Table1[[#This Row],[COGS]:[OPERATIONAL COST]])</f>
        <v>900</v>
      </c>
      <c r="K3181" s="14">
        <f>Data_input!$F3181-Data_input!$G3181-Data_input!$H3181-Data_input!$I3181</f>
        <v>100</v>
      </c>
      <c r="L3181" s="8" t="s">
        <v>2945</v>
      </c>
      <c r="M3181" s="16" t="str">
        <f>TEXT(Table1[[#This Row],[DATE]],"mmm")</f>
        <v>Nov</v>
      </c>
      <c r="N3181" s="7">
        <f t="shared" si="154"/>
        <v>2022</v>
      </c>
      <c r="O3181" s="7">
        <f>IF(COUNTIF(B$4:$B3181,B3181)=1,1,0)</f>
        <v>1</v>
      </c>
      <c r="P3181" s="8" t="s">
        <v>2919</v>
      </c>
      <c r="Q3181" s="9"/>
    </row>
    <row r="3182" spans="1:17" x14ac:dyDescent="0.25">
      <c r="A3182" s="17">
        <v>44894</v>
      </c>
      <c r="B3182" s="11" t="s">
        <v>2658</v>
      </c>
      <c r="C3182" s="11" t="s">
        <v>2928</v>
      </c>
      <c r="D3182" s="7">
        <v>1</v>
      </c>
      <c r="E3182" s="12">
        <f t="shared" si="152"/>
        <v>1000</v>
      </c>
      <c r="F3182" s="13">
        <f t="shared" si="153"/>
        <v>1000</v>
      </c>
      <c r="G3182" s="14">
        <f>Data_input!$F3182*IF(Data_input!$E3182&lt;3000,70%,60%)</f>
        <v>700</v>
      </c>
      <c r="H3182" s="14">
        <f>Data_input!$F3182*10%</f>
        <v>100</v>
      </c>
      <c r="I3182" s="14">
        <f>Data_input!$F3182*10%</f>
        <v>100</v>
      </c>
      <c r="J3182" s="14">
        <f>SUM(Table1[[#This Row],[COGS]:[OPERATIONAL COST]])</f>
        <v>900</v>
      </c>
      <c r="K3182" s="14">
        <f>Data_input!$F3182-Data_input!$G3182-Data_input!$H3182-Data_input!$I3182</f>
        <v>100</v>
      </c>
      <c r="L3182" s="15" t="s">
        <v>2943</v>
      </c>
      <c r="M3182" s="16" t="str">
        <f>TEXT(Table1[[#This Row],[DATE]],"mmm")</f>
        <v>Nov</v>
      </c>
      <c r="N3182" s="7">
        <f t="shared" si="154"/>
        <v>2022</v>
      </c>
      <c r="O3182" s="7">
        <f>IF(COUNTIF(B$4:$B3182,B3182)=1,1,0)</f>
        <v>1</v>
      </c>
      <c r="P3182" s="8" t="s">
        <v>2919</v>
      </c>
      <c r="Q3182" s="9"/>
    </row>
    <row r="3183" spans="1:17" x14ac:dyDescent="0.25">
      <c r="A3183" s="17">
        <v>44894</v>
      </c>
      <c r="B3183" s="11" t="s">
        <v>2659</v>
      </c>
      <c r="C3183" s="11" t="s">
        <v>2928</v>
      </c>
      <c r="D3183" s="7">
        <v>4</v>
      </c>
      <c r="E3183" s="12">
        <f t="shared" si="152"/>
        <v>1000</v>
      </c>
      <c r="F3183" s="13">
        <f t="shared" si="153"/>
        <v>4000</v>
      </c>
      <c r="G3183" s="14">
        <f>Data_input!$F3183*IF(Data_input!$E3183&lt;3000,70%,60%)</f>
        <v>2800</v>
      </c>
      <c r="H3183" s="14">
        <f>Data_input!$F3183*10%</f>
        <v>400</v>
      </c>
      <c r="I3183" s="14">
        <f>Data_input!$F3183*10%</f>
        <v>400</v>
      </c>
      <c r="J3183" s="14">
        <f>SUM(Table1[[#This Row],[COGS]:[OPERATIONAL COST]])</f>
        <v>3600</v>
      </c>
      <c r="K3183" s="14">
        <f>Data_input!$F3183-Data_input!$G3183-Data_input!$H3183-Data_input!$I3183</f>
        <v>400</v>
      </c>
      <c r="L3183" s="8" t="s">
        <v>2948</v>
      </c>
      <c r="M3183" s="16" t="str">
        <f>TEXT(Table1[[#This Row],[DATE]],"mmm")</f>
        <v>Nov</v>
      </c>
      <c r="N3183" s="7">
        <f t="shared" si="154"/>
        <v>2022</v>
      </c>
      <c r="O3183" s="7">
        <f>IF(COUNTIF(B$4:$B3183,B3183)=1,1,0)</f>
        <v>1</v>
      </c>
      <c r="P3183" s="8" t="s">
        <v>2919</v>
      </c>
      <c r="Q3183" s="9"/>
    </row>
    <row r="3184" spans="1:17" x14ac:dyDescent="0.25">
      <c r="A3184" s="17">
        <v>44894</v>
      </c>
      <c r="B3184" s="11" t="s">
        <v>2660</v>
      </c>
      <c r="C3184" s="11" t="s">
        <v>2930</v>
      </c>
      <c r="D3184" s="7">
        <v>1</v>
      </c>
      <c r="E3184" s="12">
        <f t="shared" si="152"/>
        <v>4000</v>
      </c>
      <c r="F3184" s="13">
        <f t="shared" si="153"/>
        <v>4000</v>
      </c>
      <c r="G3184" s="14">
        <f>Data_input!$F3184*IF(Data_input!$E3184&lt;3000,70%,60%)</f>
        <v>2400</v>
      </c>
      <c r="H3184" s="14">
        <f>Data_input!$F3184*10%</f>
        <v>400</v>
      </c>
      <c r="I3184" s="14">
        <f>Data_input!$F3184*10%</f>
        <v>400</v>
      </c>
      <c r="J3184" s="14">
        <f>SUM(Table1[[#This Row],[COGS]:[OPERATIONAL COST]])</f>
        <v>3200</v>
      </c>
      <c r="K3184" s="14">
        <f>Data_input!$F3184-Data_input!$G3184-Data_input!$H3184-Data_input!$I3184</f>
        <v>800</v>
      </c>
      <c r="L3184" s="15" t="s">
        <v>2943</v>
      </c>
      <c r="M3184" s="16" t="str">
        <f>TEXT(Table1[[#This Row],[DATE]],"mmm")</f>
        <v>Nov</v>
      </c>
      <c r="N3184" s="7">
        <f t="shared" si="154"/>
        <v>2022</v>
      </c>
      <c r="O3184" s="7">
        <f>IF(COUNTIF(B$4:$B3184,B3184)=1,1,0)</f>
        <v>1</v>
      </c>
      <c r="P3184" s="8" t="s">
        <v>2919</v>
      </c>
      <c r="Q3184" s="9"/>
    </row>
    <row r="3185" spans="1:17" x14ac:dyDescent="0.25">
      <c r="A3185" s="17">
        <v>44894</v>
      </c>
      <c r="B3185" s="11" t="str">
        <f>B3184</f>
        <v>DH02664</v>
      </c>
      <c r="C3185" s="11" t="s">
        <v>2920</v>
      </c>
      <c r="D3185" s="7">
        <v>2</v>
      </c>
      <c r="E3185" s="12">
        <f t="shared" si="152"/>
        <v>1000</v>
      </c>
      <c r="F3185" s="13">
        <f t="shared" si="153"/>
        <v>2000</v>
      </c>
      <c r="G3185" s="14">
        <f>Data_input!$F3185*IF(Data_input!$E3185&lt;3000,70%,60%)</f>
        <v>1400</v>
      </c>
      <c r="H3185" s="14">
        <f>Data_input!$F3185*10%</f>
        <v>200</v>
      </c>
      <c r="I3185" s="14">
        <f>Data_input!$F3185*10%</f>
        <v>200</v>
      </c>
      <c r="J3185" s="14">
        <f>SUM(Table1[[#This Row],[COGS]:[OPERATIONAL COST]])</f>
        <v>1800</v>
      </c>
      <c r="K3185" s="14">
        <f>Data_input!$F3185-Data_input!$G3185-Data_input!$H3185-Data_input!$I3185</f>
        <v>200</v>
      </c>
      <c r="L3185" s="8" t="s">
        <v>2943</v>
      </c>
      <c r="M3185" s="16" t="str">
        <f>TEXT(Table1[[#This Row],[DATE]],"mmm")</f>
        <v>Nov</v>
      </c>
      <c r="N3185" s="7">
        <f t="shared" si="154"/>
        <v>2022</v>
      </c>
      <c r="O3185" s="7">
        <f>IF(COUNTIF(B$4:$B3185,B3185)=1,1,0)</f>
        <v>0</v>
      </c>
      <c r="P3185" s="8" t="s">
        <v>2919</v>
      </c>
      <c r="Q3185" s="9"/>
    </row>
    <row r="3186" spans="1:17" x14ac:dyDescent="0.25">
      <c r="A3186" s="17">
        <v>44894</v>
      </c>
      <c r="B3186" s="11" t="str">
        <f>B3185</f>
        <v>DH02664</v>
      </c>
      <c r="C3186" s="11" t="s">
        <v>2923</v>
      </c>
      <c r="D3186" s="7">
        <v>1</v>
      </c>
      <c r="E3186" s="12">
        <f t="shared" si="152"/>
        <v>2500</v>
      </c>
      <c r="F3186" s="13">
        <f t="shared" si="153"/>
        <v>2500</v>
      </c>
      <c r="G3186" s="14">
        <f>Data_input!$F3186*IF(Data_input!$E3186&lt;3000,70%,60%)</f>
        <v>1750</v>
      </c>
      <c r="H3186" s="14">
        <f>Data_input!$F3186*10%</f>
        <v>250</v>
      </c>
      <c r="I3186" s="14">
        <f>Data_input!$F3186*10%</f>
        <v>250</v>
      </c>
      <c r="J3186" s="14">
        <f>SUM(Table1[[#This Row],[COGS]:[OPERATIONAL COST]])</f>
        <v>2250</v>
      </c>
      <c r="K3186" s="14">
        <f>Data_input!$F3186-Data_input!$G3186-Data_input!$H3186-Data_input!$I3186</f>
        <v>250</v>
      </c>
      <c r="L3186" s="15" t="s">
        <v>2943</v>
      </c>
      <c r="M3186" s="16" t="str">
        <f>TEXT(Table1[[#This Row],[DATE]],"mmm")</f>
        <v>Nov</v>
      </c>
      <c r="N3186" s="7">
        <f t="shared" si="154"/>
        <v>2022</v>
      </c>
      <c r="O3186" s="7">
        <f>IF(COUNTIF(B$4:$B3186,B3186)=1,1,0)</f>
        <v>0</v>
      </c>
      <c r="P3186" s="8" t="s">
        <v>2919</v>
      </c>
      <c r="Q3186" s="9"/>
    </row>
    <row r="3187" spans="1:17" x14ac:dyDescent="0.25">
      <c r="A3187" s="17">
        <v>44895</v>
      </c>
      <c r="B3187" s="11" t="s">
        <v>2661</v>
      </c>
      <c r="C3187" s="11" t="s">
        <v>2920</v>
      </c>
      <c r="D3187" s="7">
        <v>2</v>
      </c>
      <c r="E3187" s="12">
        <f t="shared" si="152"/>
        <v>1000</v>
      </c>
      <c r="F3187" s="13">
        <f t="shared" si="153"/>
        <v>2000</v>
      </c>
      <c r="G3187" s="14">
        <f>Data_input!$F3187*IF(Data_input!$E3187&lt;3000,70%,60%)</f>
        <v>1400</v>
      </c>
      <c r="H3187" s="14">
        <f>Data_input!$F3187*10%</f>
        <v>200</v>
      </c>
      <c r="I3187" s="14">
        <f>Data_input!$F3187*10%</f>
        <v>200</v>
      </c>
      <c r="J3187" s="14">
        <f>SUM(Table1[[#This Row],[COGS]:[OPERATIONAL COST]])</f>
        <v>1800</v>
      </c>
      <c r="K3187" s="14">
        <f>Data_input!$F3187-Data_input!$G3187-Data_input!$H3187-Data_input!$I3187</f>
        <v>200</v>
      </c>
      <c r="L3187" s="8" t="s">
        <v>2948</v>
      </c>
      <c r="M3187" s="16" t="str">
        <f>TEXT(Table1[[#This Row],[DATE]],"mmm")</f>
        <v>Nov</v>
      </c>
      <c r="N3187" s="7">
        <f t="shared" si="154"/>
        <v>2022</v>
      </c>
      <c r="O3187" s="7">
        <f>IF(COUNTIF(B$4:$B3187,B3187)=1,1,0)</f>
        <v>1</v>
      </c>
      <c r="P3187" s="8" t="s">
        <v>2919</v>
      </c>
      <c r="Q3187" s="9"/>
    </row>
    <row r="3188" spans="1:17" x14ac:dyDescent="0.25">
      <c r="A3188" s="17">
        <v>44895</v>
      </c>
      <c r="B3188" s="11" t="s">
        <v>2662</v>
      </c>
      <c r="C3188" s="11" t="s">
        <v>2923</v>
      </c>
      <c r="D3188" s="7">
        <v>1</v>
      </c>
      <c r="E3188" s="12">
        <f t="shared" si="152"/>
        <v>2500</v>
      </c>
      <c r="F3188" s="13">
        <f t="shared" si="153"/>
        <v>2500</v>
      </c>
      <c r="G3188" s="14">
        <f>Data_input!$F3188*IF(Data_input!$E3188&lt;3000,70%,60%)</f>
        <v>1750</v>
      </c>
      <c r="H3188" s="14">
        <f>Data_input!$F3188*10%</f>
        <v>250</v>
      </c>
      <c r="I3188" s="14">
        <f>Data_input!$F3188*10%</f>
        <v>250</v>
      </c>
      <c r="J3188" s="14">
        <f>SUM(Table1[[#This Row],[COGS]:[OPERATIONAL COST]])</f>
        <v>2250</v>
      </c>
      <c r="K3188" s="14">
        <f>Data_input!$F3188-Data_input!$G3188-Data_input!$H3188-Data_input!$I3188</f>
        <v>250</v>
      </c>
      <c r="L3188" s="15" t="s">
        <v>2944</v>
      </c>
      <c r="M3188" s="16" t="str">
        <f>TEXT(Table1[[#This Row],[DATE]],"mmm")</f>
        <v>Nov</v>
      </c>
      <c r="N3188" s="7">
        <f t="shared" si="154"/>
        <v>2022</v>
      </c>
      <c r="O3188" s="7">
        <f>IF(COUNTIF(B$4:$B3188,B3188)=1,1,0)</f>
        <v>1</v>
      </c>
      <c r="P3188" s="8" t="s">
        <v>2919</v>
      </c>
      <c r="Q3188" s="9"/>
    </row>
    <row r="3189" spans="1:17" x14ac:dyDescent="0.25">
      <c r="A3189" s="17">
        <v>44895</v>
      </c>
      <c r="B3189" s="11" t="s">
        <v>2663</v>
      </c>
      <c r="C3189" s="11" t="s">
        <v>2930</v>
      </c>
      <c r="D3189" s="7">
        <v>1</v>
      </c>
      <c r="E3189" s="12">
        <f t="shared" si="152"/>
        <v>4000</v>
      </c>
      <c r="F3189" s="13">
        <f t="shared" si="153"/>
        <v>4000</v>
      </c>
      <c r="G3189" s="14">
        <f>Data_input!$F3189*IF(Data_input!$E3189&lt;3000,70%,60%)</f>
        <v>2400</v>
      </c>
      <c r="H3189" s="14">
        <f>Data_input!$F3189*10%</f>
        <v>400</v>
      </c>
      <c r="I3189" s="14">
        <f>Data_input!$F3189*10%</f>
        <v>400</v>
      </c>
      <c r="J3189" s="14">
        <f>SUM(Table1[[#This Row],[COGS]:[OPERATIONAL COST]])</f>
        <v>3200</v>
      </c>
      <c r="K3189" s="14">
        <f>Data_input!$F3189-Data_input!$G3189-Data_input!$H3189-Data_input!$I3189</f>
        <v>800</v>
      </c>
      <c r="L3189" s="8" t="s">
        <v>2946</v>
      </c>
      <c r="M3189" s="16" t="str">
        <f>TEXT(Table1[[#This Row],[DATE]],"mmm")</f>
        <v>Nov</v>
      </c>
      <c r="N3189" s="7">
        <f t="shared" si="154"/>
        <v>2022</v>
      </c>
      <c r="O3189" s="7">
        <f>IF(COUNTIF(B$4:$B3189,B3189)=1,1,0)</f>
        <v>1</v>
      </c>
      <c r="P3189" s="8" t="s">
        <v>2919</v>
      </c>
      <c r="Q3189" s="9"/>
    </row>
    <row r="3190" spans="1:17" x14ac:dyDescent="0.25">
      <c r="A3190" s="17">
        <v>44895</v>
      </c>
      <c r="B3190" s="11" t="s">
        <v>2664</v>
      </c>
      <c r="C3190" s="11" t="s">
        <v>2924</v>
      </c>
      <c r="D3190" s="7">
        <v>1</v>
      </c>
      <c r="E3190" s="12">
        <f t="shared" si="152"/>
        <v>3500</v>
      </c>
      <c r="F3190" s="13">
        <f t="shared" si="153"/>
        <v>3500</v>
      </c>
      <c r="G3190" s="14">
        <f>Data_input!$F3190*IF(Data_input!$E3190&lt;3000,70%,60%)</f>
        <v>2100</v>
      </c>
      <c r="H3190" s="14">
        <f>Data_input!$F3190*10%</f>
        <v>350</v>
      </c>
      <c r="I3190" s="14">
        <f>Data_input!$F3190*10%</f>
        <v>350</v>
      </c>
      <c r="J3190" s="14">
        <f>SUM(Table1[[#This Row],[COGS]:[OPERATIONAL COST]])</f>
        <v>2800</v>
      </c>
      <c r="K3190" s="14">
        <f>Data_input!$F3190-Data_input!$G3190-Data_input!$H3190-Data_input!$I3190</f>
        <v>700</v>
      </c>
      <c r="L3190" s="15" t="s">
        <v>2947</v>
      </c>
      <c r="M3190" s="16" t="str">
        <f>TEXT(Table1[[#This Row],[DATE]],"mmm")</f>
        <v>Nov</v>
      </c>
      <c r="N3190" s="7">
        <f t="shared" si="154"/>
        <v>2022</v>
      </c>
      <c r="O3190" s="7">
        <f>IF(COUNTIF(B$4:$B3190,B3190)=1,1,0)</f>
        <v>1</v>
      </c>
      <c r="P3190" s="8" t="s">
        <v>2918</v>
      </c>
      <c r="Q3190" s="9"/>
    </row>
    <row r="3191" spans="1:17" x14ac:dyDescent="0.25">
      <c r="A3191" s="17">
        <v>44895</v>
      </c>
      <c r="B3191" s="11" t="s">
        <v>2665</v>
      </c>
      <c r="C3191" s="11" t="s">
        <v>2925</v>
      </c>
      <c r="D3191" s="7">
        <v>2</v>
      </c>
      <c r="E3191" s="12">
        <f t="shared" si="152"/>
        <v>1200</v>
      </c>
      <c r="F3191" s="13">
        <f t="shared" si="153"/>
        <v>2400</v>
      </c>
      <c r="G3191" s="14">
        <f>Data_input!$F3191*IF(Data_input!$E3191&lt;3000,70%,60%)</f>
        <v>1680</v>
      </c>
      <c r="H3191" s="14">
        <f>Data_input!$F3191*10%</f>
        <v>240</v>
      </c>
      <c r="I3191" s="14">
        <f>Data_input!$F3191*10%</f>
        <v>240</v>
      </c>
      <c r="J3191" s="14">
        <f>SUM(Table1[[#This Row],[COGS]:[OPERATIONAL COST]])</f>
        <v>2160</v>
      </c>
      <c r="K3191" s="14">
        <f>Data_input!$F3191-Data_input!$G3191-Data_input!$H3191-Data_input!$I3191</f>
        <v>240</v>
      </c>
      <c r="L3191" s="8" t="s">
        <v>2945</v>
      </c>
      <c r="M3191" s="16" t="str">
        <f>TEXT(Table1[[#This Row],[DATE]],"mmm")</f>
        <v>Nov</v>
      </c>
      <c r="N3191" s="7">
        <f t="shared" si="154"/>
        <v>2022</v>
      </c>
      <c r="O3191" s="7">
        <f>IF(COUNTIF(B$4:$B3191,B3191)=1,1,0)</f>
        <v>1</v>
      </c>
      <c r="P3191" s="8" t="s">
        <v>2919</v>
      </c>
      <c r="Q3191" s="9"/>
    </row>
    <row r="3192" spans="1:17" x14ac:dyDescent="0.25">
      <c r="A3192" s="17">
        <v>44895</v>
      </c>
      <c r="B3192" s="11" t="s">
        <v>2666</v>
      </c>
      <c r="C3192" s="11" t="s">
        <v>2926</v>
      </c>
      <c r="D3192" s="7">
        <v>4</v>
      </c>
      <c r="E3192" s="12">
        <f t="shared" si="152"/>
        <v>450</v>
      </c>
      <c r="F3192" s="13">
        <f t="shared" si="153"/>
        <v>1800</v>
      </c>
      <c r="G3192" s="14">
        <f>Data_input!$F3192*IF(Data_input!$E3192&lt;3000,70%,60%)</f>
        <v>1260</v>
      </c>
      <c r="H3192" s="14">
        <f>Data_input!$F3192*10%</f>
        <v>180</v>
      </c>
      <c r="I3192" s="14">
        <f>Data_input!$F3192*10%</f>
        <v>180</v>
      </c>
      <c r="J3192" s="14">
        <f>SUM(Table1[[#This Row],[COGS]:[OPERATIONAL COST]])</f>
        <v>1620</v>
      </c>
      <c r="K3192" s="14">
        <f>Data_input!$F3192-Data_input!$G3192-Data_input!$H3192-Data_input!$I3192</f>
        <v>180</v>
      </c>
      <c r="L3192" s="15" t="s">
        <v>2943</v>
      </c>
      <c r="M3192" s="16" t="str">
        <f>TEXT(Table1[[#This Row],[DATE]],"mmm")</f>
        <v>Nov</v>
      </c>
      <c r="N3192" s="7">
        <f t="shared" si="154"/>
        <v>2022</v>
      </c>
      <c r="O3192" s="7">
        <f>IF(COUNTIF(B$4:$B3192,B3192)=1,1,0)</f>
        <v>1</v>
      </c>
      <c r="P3192" s="8" t="s">
        <v>2919</v>
      </c>
      <c r="Q3192" s="9"/>
    </row>
    <row r="3193" spans="1:17" x14ac:dyDescent="0.25">
      <c r="A3193" s="17">
        <v>44895</v>
      </c>
      <c r="B3193" s="11" t="s">
        <v>2667</v>
      </c>
      <c r="C3193" s="11" t="s">
        <v>2920</v>
      </c>
      <c r="D3193" s="7">
        <v>3</v>
      </c>
      <c r="E3193" s="12">
        <f t="shared" si="152"/>
        <v>1000</v>
      </c>
      <c r="F3193" s="13">
        <f t="shared" si="153"/>
        <v>3000</v>
      </c>
      <c r="G3193" s="14">
        <f>Data_input!$F3193*IF(Data_input!$E3193&lt;3000,70%,60%)</f>
        <v>2100</v>
      </c>
      <c r="H3193" s="14">
        <f>Data_input!$F3193*10%</f>
        <v>300</v>
      </c>
      <c r="I3193" s="14">
        <f>Data_input!$F3193*10%</f>
        <v>300</v>
      </c>
      <c r="J3193" s="14">
        <f>SUM(Table1[[#This Row],[COGS]:[OPERATIONAL COST]])</f>
        <v>2700</v>
      </c>
      <c r="K3193" s="14">
        <f>Data_input!$F3193-Data_input!$G3193-Data_input!$H3193-Data_input!$I3193</f>
        <v>300</v>
      </c>
      <c r="L3193" s="8" t="s">
        <v>2948</v>
      </c>
      <c r="M3193" s="16" t="str">
        <f>TEXT(Table1[[#This Row],[DATE]],"mmm")</f>
        <v>Nov</v>
      </c>
      <c r="N3193" s="7">
        <f t="shared" si="154"/>
        <v>2022</v>
      </c>
      <c r="O3193" s="7">
        <f>IF(COUNTIF(B$4:$B3193,B3193)=1,1,0)</f>
        <v>1</v>
      </c>
      <c r="P3193" s="8" t="s">
        <v>2919</v>
      </c>
      <c r="Q3193" s="9"/>
    </row>
    <row r="3194" spans="1:17" x14ac:dyDescent="0.25">
      <c r="A3194" s="17">
        <v>44895</v>
      </c>
      <c r="B3194" s="11" t="s">
        <v>2668</v>
      </c>
      <c r="C3194" s="11" t="s">
        <v>2930</v>
      </c>
      <c r="D3194" s="7">
        <v>1</v>
      </c>
      <c r="E3194" s="12">
        <f t="shared" si="152"/>
        <v>4000</v>
      </c>
      <c r="F3194" s="13">
        <f t="shared" si="153"/>
        <v>4000</v>
      </c>
      <c r="G3194" s="14">
        <f>Data_input!$F3194*IF(Data_input!$E3194&lt;3000,70%,60%)</f>
        <v>2400</v>
      </c>
      <c r="H3194" s="14">
        <f>Data_input!$F3194*10%</f>
        <v>400</v>
      </c>
      <c r="I3194" s="14">
        <f>Data_input!$F3194*10%</f>
        <v>400</v>
      </c>
      <c r="J3194" s="14">
        <f>SUM(Table1[[#This Row],[COGS]:[OPERATIONAL COST]])</f>
        <v>3200</v>
      </c>
      <c r="K3194" s="14">
        <f>Data_input!$F3194-Data_input!$G3194-Data_input!$H3194-Data_input!$I3194</f>
        <v>800</v>
      </c>
      <c r="L3194" s="15" t="s">
        <v>2944</v>
      </c>
      <c r="M3194" s="16" t="str">
        <f>TEXT(Table1[[#This Row],[DATE]],"mmm")</f>
        <v>Nov</v>
      </c>
      <c r="N3194" s="7">
        <f t="shared" si="154"/>
        <v>2022</v>
      </c>
      <c r="O3194" s="7">
        <f>IF(COUNTIF(B$4:$B3194,B3194)=1,1,0)</f>
        <v>1</v>
      </c>
      <c r="P3194" s="8" t="s">
        <v>2919</v>
      </c>
      <c r="Q3194" s="9"/>
    </row>
    <row r="3195" spans="1:17" x14ac:dyDescent="0.25">
      <c r="A3195" s="17">
        <v>44895</v>
      </c>
      <c r="B3195" s="11" t="str">
        <f>B3194</f>
        <v>DH02672</v>
      </c>
      <c r="C3195" s="11" t="s">
        <v>2923</v>
      </c>
      <c r="D3195" s="7">
        <v>2</v>
      </c>
      <c r="E3195" s="12">
        <f t="shared" si="152"/>
        <v>2500</v>
      </c>
      <c r="F3195" s="13">
        <f t="shared" si="153"/>
        <v>5000</v>
      </c>
      <c r="G3195" s="14">
        <f>Data_input!$F3195*IF(Data_input!$E3195&lt;3000,70%,60%)</f>
        <v>3500</v>
      </c>
      <c r="H3195" s="14">
        <f>Data_input!$F3195*10%</f>
        <v>500</v>
      </c>
      <c r="I3195" s="14">
        <f>Data_input!$F3195*10%</f>
        <v>500</v>
      </c>
      <c r="J3195" s="14">
        <f>SUM(Table1[[#This Row],[COGS]:[OPERATIONAL COST]])</f>
        <v>4500</v>
      </c>
      <c r="K3195" s="14">
        <f>Data_input!$F3195-Data_input!$G3195-Data_input!$H3195-Data_input!$I3195</f>
        <v>500</v>
      </c>
      <c r="L3195" s="8" t="s">
        <v>2944</v>
      </c>
      <c r="M3195" s="16" t="str">
        <f>TEXT(Table1[[#This Row],[DATE]],"mmm")</f>
        <v>Nov</v>
      </c>
      <c r="N3195" s="7">
        <f t="shared" si="154"/>
        <v>2022</v>
      </c>
      <c r="O3195" s="7">
        <f>IF(COUNTIF(B$4:$B3195,B3195)=1,1,0)</f>
        <v>0</v>
      </c>
      <c r="P3195" s="8" t="s">
        <v>2919</v>
      </c>
      <c r="Q3195" s="9"/>
    </row>
    <row r="3196" spans="1:17" x14ac:dyDescent="0.25">
      <c r="A3196" s="17">
        <v>44895</v>
      </c>
      <c r="B3196" s="11" t="str">
        <f>B3195</f>
        <v>DH02672</v>
      </c>
      <c r="C3196" s="11" t="s">
        <v>2924</v>
      </c>
      <c r="D3196" s="7">
        <v>4</v>
      </c>
      <c r="E3196" s="12">
        <f t="shared" si="152"/>
        <v>3500</v>
      </c>
      <c r="F3196" s="13">
        <f t="shared" si="153"/>
        <v>14000</v>
      </c>
      <c r="G3196" s="14">
        <f>Data_input!$F3196*IF(Data_input!$E3196&lt;3000,70%,60%)</f>
        <v>8400</v>
      </c>
      <c r="H3196" s="14">
        <f>Data_input!$F3196*10%</f>
        <v>1400</v>
      </c>
      <c r="I3196" s="14">
        <f>Data_input!$F3196*10%</f>
        <v>1400</v>
      </c>
      <c r="J3196" s="14">
        <f>SUM(Table1[[#This Row],[COGS]:[OPERATIONAL COST]])</f>
        <v>11200</v>
      </c>
      <c r="K3196" s="14">
        <f>Data_input!$F3196-Data_input!$G3196-Data_input!$H3196-Data_input!$I3196</f>
        <v>2800</v>
      </c>
      <c r="L3196" s="15" t="s">
        <v>2944</v>
      </c>
      <c r="M3196" s="16" t="str">
        <f>TEXT(Table1[[#This Row],[DATE]],"mmm")</f>
        <v>Nov</v>
      </c>
      <c r="N3196" s="7">
        <f t="shared" si="154"/>
        <v>2022</v>
      </c>
      <c r="O3196" s="7">
        <f>IF(COUNTIF(B$4:$B3196,B3196)=1,1,0)</f>
        <v>0</v>
      </c>
      <c r="P3196" s="8" t="s">
        <v>2919</v>
      </c>
      <c r="Q3196" s="9"/>
    </row>
    <row r="3197" spans="1:17" x14ac:dyDescent="0.25">
      <c r="A3197" s="17">
        <v>44895</v>
      </c>
      <c r="B3197" s="11" t="str">
        <f>B3196</f>
        <v>DH02672</v>
      </c>
      <c r="C3197" s="11" t="s">
        <v>2928</v>
      </c>
      <c r="D3197" s="7">
        <v>5</v>
      </c>
      <c r="E3197" s="12">
        <f t="shared" si="152"/>
        <v>1000</v>
      </c>
      <c r="F3197" s="13">
        <f t="shared" si="153"/>
        <v>5000</v>
      </c>
      <c r="G3197" s="14">
        <f>Data_input!$F3197*IF(Data_input!$E3197&lt;3000,70%,60%)</f>
        <v>3500</v>
      </c>
      <c r="H3197" s="14">
        <f>Data_input!$F3197*10%</f>
        <v>500</v>
      </c>
      <c r="I3197" s="14">
        <f>Data_input!$F3197*10%</f>
        <v>500</v>
      </c>
      <c r="J3197" s="14">
        <f>SUM(Table1[[#This Row],[COGS]:[OPERATIONAL COST]])</f>
        <v>4500</v>
      </c>
      <c r="K3197" s="14">
        <f>Data_input!$F3197-Data_input!$G3197-Data_input!$H3197-Data_input!$I3197</f>
        <v>500</v>
      </c>
      <c r="L3197" s="8" t="s">
        <v>2944</v>
      </c>
      <c r="M3197" s="16" t="str">
        <f>TEXT(Table1[[#This Row],[DATE]],"mmm")</f>
        <v>Nov</v>
      </c>
      <c r="N3197" s="7">
        <f t="shared" si="154"/>
        <v>2022</v>
      </c>
      <c r="O3197" s="7">
        <f>IF(COUNTIF(B$4:$B3197,B3197)=1,1,0)</f>
        <v>0</v>
      </c>
      <c r="P3197" s="8" t="s">
        <v>2919</v>
      </c>
      <c r="Q3197" s="9"/>
    </row>
    <row r="3198" spans="1:17" x14ac:dyDescent="0.25">
      <c r="A3198" s="17">
        <v>44895</v>
      </c>
      <c r="B3198" s="11" t="str">
        <f>B3197</f>
        <v>DH02672</v>
      </c>
      <c r="C3198" s="11" t="s">
        <v>2926</v>
      </c>
      <c r="D3198" s="7">
        <v>8</v>
      </c>
      <c r="E3198" s="12">
        <f t="shared" si="152"/>
        <v>450</v>
      </c>
      <c r="F3198" s="13">
        <f t="shared" si="153"/>
        <v>3600</v>
      </c>
      <c r="G3198" s="14">
        <f>Data_input!$F3198*IF(Data_input!$E3198&lt;3000,70%,60%)</f>
        <v>2520</v>
      </c>
      <c r="H3198" s="14">
        <f>Data_input!$F3198*10%</f>
        <v>360</v>
      </c>
      <c r="I3198" s="14">
        <f>Data_input!$F3198*10%</f>
        <v>360</v>
      </c>
      <c r="J3198" s="14">
        <f>SUM(Table1[[#This Row],[COGS]:[OPERATIONAL COST]])</f>
        <v>3240</v>
      </c>
      <c r="K3198" s="14">
        <f>Data_input!$F3198-Data_input!$G3198-Data_input!$H3198-Data_input!$I3198</f>
        <v>360</v>
      </c>
      <c r="L3198" s="15" t="s">
        <v>2944</v>
      </c>
      <c r="M3198" s="16" t="str">
        <f>TEXT(Table1[[#This Row],[DATE]],"mmm")</f>
        <v>Nov</v>
      </c>
      <c r="N3198" s="7">
        <f t="shared" si="154"/>
        <v>2022</v>
      </c>
      <c r="O3198" s="7">
        <f>IF(COUNTIF(B$4:$B3198,B3198)=1,1,0)</f>
        <v>0</v>
      </c>
      <c r="P3198" s="8" t="s">
        <v>2919</v>
      </c>
      <c r="Q3198" s="9"/>
    </row>
    <row r="3199" spans="1:17" x14ac:dyDescent="0.25">
      <c r="A3199" s="17">
        <v>44895</v>
      </c>
      <c r="B3199" s="11" t="str">
        <f>B3198</f>
        <v>DH02672</v>
      </c>
      <c r="C3199" s="11" t="s">
        <v>2927</v>
      </c>
      <c r="D3199" s="7">
        <v>2</v>
      </c>
      <c r="E3199" s="12">
        <f t="shared" si="152"/>
        <v>500</v>
      </c>
      <c r="F3199" s="13">
        <f t="shared" si="153"/>
        <v>1000</v>
      </c>
      <c r="G3199" s="14">
        <f>Data_input!$F3199*IF(Data_input!$E3199&lt;3000,70%,60%)</f>
        <v>700</v>
      </c>
      <c r="H3199" s="14">
        <f>Data_input!$F3199*10%</f>
        <v>100</v>
      </c>
      <c r="I3199" s="14">
        <f>Data_input!$F3199*10%</f>
        <v>100</v>
      </c>
      <c r="J3199" s="14">
        <f>SUM(Table1[[#This Row],[COGS]:[OPERATIONAL COST]])</f>
        <v>900</v>
      </c>
      <c r="K3199" s="14">
        <f>Data_input!$F3199-Data_input!$G3199-Data_input!$H3199-Data_input!$I3199</f>
        <v>100</v>
      </c>
      <c r="L3199" s="8" t="s">
        <v>2944</v>
      </c>
      <c r="M3199" s="16" t="str">
        <f>TEXT(Table1[[#This Row],[DATE]],"mmm")</f>
        <v>Nov</v>
      </c>
      <c r="N3199" s="7">
        <f t="shared" si="154"/>
        <v>2022</v>
      </c>
      <c r="O3199" s="7">
        <f>IF(COUNTIF(B$4:$B3199,B3199)=1,1,0)</f>
        <v>0</v>
      </c>
      <c r="P3199" s="8" t="s">
        <v>2919</v>
      </c>
      <c r="Q3199" s="9"/>
    </row>
    <row r="3200" spans="1:17" x14ac:dyDescent="0.25">
      <c r="A3200" s="17">
        <v>44896</v>
      </c>
      <c r="B3200" s="11" t="s">
        <v>2669</v>
      </c>
      <c r="C3200" s="11" t="s">
        <v>2927</v>
      </c>
      <c r="D3200" s="7">
        <v>20</v>
      </c>
      <c r="E3200" s="12">
        <f t="shared" si="152"/>
        <v>500</v>
      </c>
      <c r="F3200" s="13">
        <f t="shared" si="153"/>
        <v>10000</v>
      </c>
      <c r="G3200" s="14">
        <f>Data_input!$F3200*IF(Data_input!$E3200&lt;3000,70%,60%)</f>
        <v>7000</v>
      </c>
      <c r="H3200" s="14">
        <f>Data_input!$F3200*10%</f>
        <v>1000</v>
      </c>
      <c r="I3200" s="14">
        <f>Data_input!$F3200*10%</f>
        <v>1000</v>
      </c>
      <c r="J3200" s="14">
        <f>SUM(Table1[[#This Row],[COGS]:[OPERATIONAL COST]])</f>
        <v>9000</v>
      </c>
      <c r="K3200" s="14">
        <f>Data_input!$F3200-Data_input!$G3200-Data_input!$H3200-Data_input!$I3200</f>
        <v>1000</v>
      </c>
      <c r="L3200" s="15" t="s">
        <v>2943</v>
      </c>
      <c r="M3200" s="16" t="str">
        <f>TEXT(Table1[[#This Row],[DATE]],"mmm")</f>
        <v>Dec</v>
      </c>
      <c r="N3200" s="7">
        <f t="shared" si="154"/>
        <v>2022</v>
      </c>
      <c r="O3200" s="7">
        <f>IF(COUNTIF(B$4:$B3200,B3200)=1,1,0)</f>
        <v>1</v>
      </c>
      <c r="P3200" s="8" t="s">
        <v>2918</v>
      </c>
      <c r="Q3200" s="9"/>
    </row>
    <row r="3201" spans="1:17" x14ac:dyDescent="0.25">
      <c r="A3201" s="17">
        <v>44896</v>
      </c>
      <c r="B3201" s="11" t="s">
        <v>2670</v>
      </c>
      <c r="C3201" s="11" t="s">
        <v>2920</v>
      </c>
      <c r="D3201" s="7">
        <v>7</v>
      </c>
      <c r="E3201" s="12">
        <f t="shared" si="152"/>
        <v>1000</v>
      </c>
      <c r="F3201" s="13">
        <f t="shared" si="153"/>
        <v>7000</v>
      </c>
      <c r="G3201" s="14">
        <f>Data_input!$F3201*IF(Data_input!$E3201&lt;3000,70%,60%)</f>
        <v>4900</v>
      </c>
      <c r="H3201" s="14">
        <f>Data_input!$F3201*10%</f>
        <v>700</v>
      </c>
      <c r="I3201" s="14">
        <f>Data_input!$F3201*10%</f>
        <v>700</v>
      </c>
      <c r="J3201" s="14">
        <f>SUM(Table1[[#This Row],[COGS]:[OPERATIONAL COST]])</f>
        <v>6300</v>
      </c>
      <c r="K3201" s="14">
        <f>Data_input!$F3201-Data_input!$G3201-Data_input!$H3201-Data_input!$I3201</f>
        <v>700</v>
      </c>
      <c r="L3201" s="8" t="s">
        <v>2948</v>
      </c>
      <c r="M3201" s="16" t="str">
        <f>TEXT(Table1[[#This Row],[DATE]],"mmm")</f>
        <v>Dec</v>
      </c>
      <c r="N3201" s="7">
        <f t="shared" si="154"/>
        <v>2022</v>
      </c>
      <c r="O3201" s="7">
        <f>IF(COUNTIF(B$4:$B3201,B3201)=1,1,0)</f>
        <v>1</v>
      </c>
      <c r="P3201" s="8" t="s">
        <v>2919</v>
      </c>
      <c r="Q3201" s="9"/>
    </row>
    <row r="3202" spans="1:17" x14ac:dyDescent="0.25">
      <c r="A3202" s="17">
        <v>44896</v>
      </c>
      <c r="B3202" s="11" t="s">
        <v>2671</v>
      </c>
      <c r="C3202" s="11" t="s">
        <v>2924</v>
      </c>
      <c r="D3202" s="7">
        <v>8</v>
      </c>
      <c r="E3202" s="12">
        <f t="shared" si="152"/>
        <v>3500</v>
      </c>
      <c r="F3202" s="13">
        <f t="shared" si="153"/>
        <v>28000</v>
      </c>
      <c r="G3202" s="14">
        <f>Data_input!$F3202*IF(Data_input!$E3202&lt;3000,70%,60%)</f>
        <v>16800</v>
      </c>
      <c r="H3202" s="14">
        <f>Data_input!$F3202*10%</f>
        <v>2800</v>
      </c>
      <c r="I3202" s="14">
        <f>Data_input!$F3202*10%</f>
        <v>2800</v>
      </c>
      <c r="J3202" s="14">
        <f>SUM(Table1[[#This Row],[COGS]:[OPERATIONAL COST]])</f>
        <v>22400</v>
      </c>
      <c r="K3202" s="14">
        <f>Data_input!$F3202-Data_input!$G3202-Data_input!$H3202-Data_input!$I3202</f>
        <v>5600</v>
      </c>
      <c r="L3202" s="15" t="s">
        <v>2944</v>
      </c>
      <c r="M3202" s="16" t="str">
        <f>TEXT(Table1[[#This Row],[DATE]],"mmm")</f>
        <v>Dec</v>
      </c>
      <c r="N3202" s="7">
        <f t="shared" si="154"/>
        <v>2022</v>
      </c>
      <c r="O3202" s="7">
        <f>IF(COUNTIF(B$4:$B3202,B3202)=1,1,0)</f>
        <v>1</v>
      </c>
      <c r="P3202" s="8" t="s">
        <v>2919</v>
      </c>
      <c r="Q3202" s="9"/>
    </row>
    <row r="3203" spans="1:17" x14ac:dyDescent="0.25">
      <c r="A3203" s="17">
        <v>44896</v>
      </c>
      <c r="B3203" s="11" t="s">
        <v>2672</v>
      </c>
      <c r="C3203" s="11" t="s">
        <v>2923</v>
      </c>
      <c r="D3203" s="7">
        <v>1</v>
      </c>
      <c r="E3203" s="12">
        <f t="shared" si="152"/>
        <v>2500</v>
      </c>
      <c r="F3203" s="13">
        <f t="shared" si="153"/>
        <v>2500</v>
      </c>
      <c r="G3203" s="14">
        <f>Data_input!$F3203*IF(Data_input!$E3203&lt;3000,70%,60%)</f>
        <v>1750</v>
      </c>
      <c r="H3203" s="14">
        <f>Data_input!$F3203*10%</f>
        <v>250</v>
      </c>
      <c r="I3203" s="14">
        <f>Data_input!$F3203*10%</f>
        <v>250</v>
      </c>
      <c r="J3203" s="14">
        <f>SUM(Table1[[#This Row],[COGS]:[OPERATIONAL COST]])</f>
        <v>2250</v>
      </c>
      <c r="K3203" s="14">
        <f>Data_input!$F3203-Data_input!$G3203-Data_input!$H3203-Data_input!$I3203</f>
        <v>250</v>
      </c>
      <c r="L3203" s="8" t="s">
        <v>2945</v>
      </c>
      <c r="M3203" s="16" t="str">
        <f>TEXT(Table1[[#This Row],[DATE]],"mmm")</f>
        <v>Dec</v>
      </c>
      <c r="N3203" s="7">
        <f t="shared" si="154"/>
        <v>2022</v>
      </c>
      <c r="O3203" s="7">
        <f>IF(COUNTIF(B$4:$B3203,B3203)=1,1,0)</f>
        <v>1</v>
      </c>
      <c r="P3203" s="8" t="s">
        <v>2918</v>
      </c>
      <c r="Q3203" s="9"/>
    </row>
    <row r="3204" spans="1:17" x14ac:dyDescent="0.25">
      <c r="A3204" s="17">
        <v>44896</v>
      </c>
      <c r="B3204" s="11" t="s">
        <v>2673</v>
      </c>
      <c r="C3204" s="11" t="s">
        <v>2929</v>
      </c>
      <c r="D3204" s="7">
        <v>2</v>
      </c>
      <c r="E3204" s="12">
        <f t="shared" ref="E3204:E3267" si="155">VLOOKUP(C3204,$R$4:$S$12,2,FALSE)</f>
        <v>3200</v>
      </c>
      <c r="F3204" s="13">
        <f t="shared" ref="F3204:F3267" si="156">D3204*E3204</f>
        <v>6400</v>
      </c>
      <c r="G3204" s="14">
        <f>Data_input!$F3204*IF(Data_input!$E3204&lt;3000,70%,60%)</f>
        <v>3840</v>
      </c>
      <c r="H3204" s="14">
        <f>Data_input!$F3204*10%</f>
        <v>640</v>
      </c>
      <c r="I3204" s="14">
        <f>Data_input!$F3204*10%</f>
        <v>640</v>
      </c>
      <c r="J3204" s="14">
        <f>SUM(Table1[[#This Row],[COGS]:[OPERATIONAL COST]])</f>
        <v>5120</v>
      </c>
      <c r="K3204" s="14">
        <f>Data_input!$F3204-Data_input!$G3204-Data_input!$H3204-Data_input!$I3204</f>
        <v>1280</v>
      </c>
      <c r="L3204" s="15" t="s">
        <v>2943</v>
      </c>
      <c r="M3204" s="16" t="str">
        <f>TEXT(Table1[[#This Row],[DATE]],"mmm")</f>
        <v>Dec</v>
      </c>
      <c r="N3204" s="7">
        <f t="shared" ref="N3204:N3267" si="157">YEAR(A3204)</f>
        <v>2022</v>
      </c>
      <c r="O3204" s="7">
        <f>IF(COUNTIF(B$4:$B3204,B3204)=1,1,0)</f>
        <v>1</v>
      </c>
      <c r="P3204" s="8" t="s">
        <v>2919</v>
      </c>
      <c r="Q3204" s="9"/>
    </row>
    <row r="3205" spans="1:17" x14ac:dyDescent="0.25">
      <c r="A3205" s="17">
        <v>44896</v>
      </c>
      <c r="B3205" s="11" t="s">
        <v>2674</v>
      </c>
      <c r="C3205" s="11" t="s">
        <v>2929</v>
      </c>
      <c r="D3205" s="7">
        <v>4</v>
      </c>
      <c r="E3205" s="12">
        <f t="shared" si="155"/>
        <v>3200</v>
      </c>
      <c r="F3205" s="13">
        <f t="shared" si="156"/>
        <v>12800</v>
      </c>
      <c r="G3205" s="14">
        <f>Data_input!$F3205*IF(Data_input!$E3205&lt;3000,70%,60%)</f>
        <v>7680</v>
      </c>
      <c r="H3205" s="14">
        <f>Data_input!$F3205*10%</f>
        <v>1280</v>
      </c>
      <c r="I3205" s="14">
        <f>Data_input!$F3205*10%</f>
        <v>1280</v>
      </c>
      <c r="J3205" s="14">
        <f>SUM(Table1[[#This Row],[COGS]:[OPERATIONAL COST]])</f>
        <v>10240</v>
      </c>
      <c r="K3205" s="14">
        <f>Data_input!$F3205-Data_input!$G3205-Data_input!$H3205-Data_input!$I3205</f>
        <v>2560</v>
      </c>
      <c r="L3205" s="8" t="s">
        <v>2948</v>
      </c>
      <c r="M3205" s="16" t="str">
        <f>TEXT(Table1[[#This Row],[DATE]],"mmm")</f>
        <v>Dec</v>
      </c>
      <c r="N3205" s="7">
        <f t="shared" si="157"/>
        <v>2022</v>
      </c>
      <c r="O3205" s="7">
        <f>IF(COUNTIF(B$4:$B3205,B3205)=1,1,0)</f>
        <v>1</v>
      </c>
      <c r="P3205" s="8" t="s">
        <v>2919</v>
      </c>
      <c r="Q3205" s="9"/>
    </row>
    <row r="3206" spans="1:17" x14ac:dyDescent="0.25">
      <c r="A3206" s="17">
        <v>44896</v>
      </c>
      <c r="B3206" s="11" t="s">
        <v>2675</v>
      </c>
      <c r="C3206" s="11" t="s">
        <v>2924</v>
      </c>
      <c r="D3206" s="7">
        <v>6</v>
      </c>
      <c r="E3206" s="12">
        <f t="shared" si="155"/>
        <v>3500</v>
      </c>
      <c r="F3206" s="13">
        <f t="shared" si="156"/>
        <v>21000</v>
      </c>
      <c r="G3206" s="14">
        <f>Data_input!$F3206*IF(Data_input!$E3206&lt;3000,70%,60%)</f>
        <v>12600</v>
      </c>
      <c r="H3206" s="14">
        <f>Data_input!$F3206*10%</f>
        <v>2100</v>
      </c>
      <c r="I3206" s="14">
        <f>Data_input!$F3206*10%</f>
        <v>2100</v>
      </c>
      <c r="J3206" s="14">
        <f>SUM(Table1[[#This Row],[COGS]:[OPERATIONAL COST]])</f>
        <v>16800</v>
      </c>
      <c r="K3206" s="14">
        <f>Data_input!$F3206-Data_input!$G3206-Data_input!$H3206-Data_input!$I3206</f>
        <v>4200</v>
      </c>
      <c r="L3206" s="15" t="s">
        <v>2944</v>
      </c>
      <c r="M3206" s="16" t="str">
        <f>TEXT(Table1[[#This Row],[DATE]],"mmm")</f>
        <v>Dec</v>
      </c>
      <c r="N3206" s="7">
        <f t="shared" si="157"/>
        <v>2022</v>
      </c>
      <c r="O3206" s="7">
        <f>IF(COUNTIF(B$4:$B3206,B3206)=1,1,0)</f>
        <v>1</v>
      </c>
      <c r="P3206" s="8" t="s">
        <v>2919</v>
      </c>
      <c r="Q3206" s="9"/>
    </row>
    <row r="3207" spans="1:17" x14ac:dyDescent="0.25">
      <c r="A3207" s="17">
        <v>44896</v>
      </c>
      <c r="B3207" s="11" t="s">
        <v>2676</v>
      </c>
      <c r="C3207" s="11" t="s">
        <v>2927</v>
      </c>
      <c r="D3207" s="7">
        <v>7</v>
      </c>
      <c r="E3207" s="12">
        <f t="shared" si="155"/>
        <v>500</v>
      </c>
      <c r="F3207" s="13">
        <f t="shared" si="156"/>
        <v>3500</v>
      </c>
      <c r="G3207" s="14">
        <f>Data_input!$F3207*IF(Data_input!$E3207&lt;3000,70%,60%)</f>
        <v>2450</v>
      </c>
      <c r="H3207" s="14">
        <f>Data_input!$F3207*10%</f>
        <v>350</v>
      </c>
      <c r="I3207" s="14">
        <f>Data_input!$F3207*10%</f>
        <v>350</v>
      </c>
      <c r="J3207" s="14">
        <f>SUM(Table1[[#This Row],[COGS]:[OPERATIONAL COST]])</f>
        <v>3150</v>
      </c>
      <c r="K3207" s="14">
        <f>Data_input!$F3207-Data_input!$G3207-Data_input!$H3207-Data_input!$I3207</f>
        <v>350</v>
      </c>
      <c r="L3207" s="8" t="s">
        <v>2948</v>
      </c>
      <c r="M3207" s="16" t="str">
        <f>TEXT(Table1[[#This Row],[DATE]],"mmm")</f>
        <v>Dec</v>
      </c>
      <c r="N3207" s="7">
        <f t="shared" si="157"/>
        <v>2022</v>
      </c>
      <c r="O3207" s="7">
        <f>IF(COUNTIF(B$4:$B3207,B3207)=1,1,0)</f>
        <v>1</v>
      </c>
      <c r="P3207" s="8" t="s">
        <v>2919</v>
      </c>
      <c r="Q3207" s="9"/>
    </row>
    <row r="3208" spans="1:17" x14ac:dyDescent="0.25">
      <c r="A3208" s="17">
        <v>44896</v>
      </c>
      <c r="B3208" s="11" t="str">
        <f>B3207</f>
        <v>DH02680</v>
      </c>
      <c r="C3208" s="11" t="s">
        <v>2923</v>
      </c>
      <c r="D3208" s="7">
        <v>4</v>
      </c>
      <c r="E3208" s="12">
        <f t="shared" si="155"/>
        <v>2500</v>
      </c>
      <c r="F3208" s="13">
        <f t="shared" si="156"/>
        <v>10000</v>
      </c>
      <c r="G3208" s="14">
        <f>Data_input!$F3208*IF(Data_input!$E3208&lt;3000,70%,60%)</f>
        <v>7000</v>
      </c>
      <c r="H3208" s="14">
        <f>Data_input!$F3208*10%</f>
        <v>1000</v>
      </c>
      <c r="I3208" s="14">
        <f>Data_input!$F3208*10%</f>
        <v>1000</v>
      </c>
      <c r="J3208" s="14">
        <f>SUM(Table1[[#This Row],[COGS]:[OPERATIONAL COST]])</f>
        <v>9000</v>
      </c>
      <c r="K3208" s="14">
        <f>Data_input!$F3208-Data_input!$G3208-Data_input!$H3208-Data_input!$I3208</f>
        <v>1000</v>
      </c>
      <c r="L3208" s="15" t="s">
        <v>2948</v>
      </c>
      <c r="M3208" s="16" t="str">
        <f>TEXT(Table1[[#This Row],[DATE]],"mmm")</f>
        <v>Dec</v>
      </c>
      <c r="N3208" s="7">
        <f t="shared" si="157"/>
        <v>2022</v>
      </c>
      <c r="O3208" s="7">
        <f>IF(COUNTIF(B$4:$B3208,B3208)=1,1,0)</f>
        <v>0</v>
      </c>
      <c r="P3208" s="8" t="s">
        <v>2919</v>
      </c>
      <c r="Q3208" s="9"/>
    </row>
    <row r="3209" spans="1:17" x14ac:dyDescent="0.25">
      <c r="A3209" s="17">
        <v>44896</v>
      </c>
      <c r="B3209" s="11" t="str">
        <f>B3208</f>
        <v>DH02680</v>
      </c>
      <c r="C3209" s="11" t="s">
        <v>2925</v>
      </c>
      <c r="D3209" s="7">
        <v>1</v>
      </c>
      <c r="E3209" s="12">
        <f t="shared" si="155"/>
        <v>1200</v>
      </c>
      <c r="F3209" s="13">
        <f t="shared" si="156"/>
        <v>1200</v>
      </c>
      <c r="G3209" s="14">
        <f>Data_input!$F3209*IF(Data_input!$E3209&lt;3000,70%,60%)</f>
        <v>840</v>
      </c>
      <c r="H3209" s="14">
        <f>Data_input!$F3209*10%</f>
        <v>120</v>
      </c>
      <c r="I3209" s="14">
        <f>Data_input!$F3209*10%</f>
        <v>120</v>
      </c>
      <c r="J3209" s="14">
        <f>SUM(Table1[[#This Row],[COGS]:[OPERATIONAL COST]])</f>
        <v>1080</v>
      </c>
      <c r="K3209" s="14">
        <f>Data_input!$F3209-Data_input!$G3209-Data_input!$H3209-Data_input!$I3209</f>
        <v>120</v>
      </c>
      <c r="L3209" s="8" t="s">
        <v>2948</v>
      </c>
      <c r="M3209" s="16" t="str">
        <f>TEXT(Table1[[#This Row],[DATE]],"mmm")</f>
        <v>Dec</v>
      </c>
      <c r="N3209" s="7">
        <f t="shared" si="157"/>
        <v>2022</v>
      </c>
      <c r="O3209" s="7">
        <f>IF(COUNTIF(B$4:$B3209,B3209)=1,1,0)</f>
        <v>0</v>
      </c>
      <c r="P3209" s="8" t="s">
        <v>2919</v>
      </c>
      <c r="Q3209" s="9"/>
    </row>
    <row r="3210" spans="1:17" x14ac:dyDescent="0.25">
      <c r="A3210" s="17">
        <v>44897</v>
      </c>
      <c r="B3210" s="11" t="s">
        <v>2677</v>
      </c>
      <c r="C3210" s="11" t="s">
        <v>2920</v>
      </c>
      <c r="D3210" s="7">
        <v>2</v>
      </c>
      <c r="E3210" s="12">
        <f t="shared" si="155"/>
        <v>1000</v>
      </c>
      <c r="F3210" s="13">
        <f t="shared" si="156"/>
        <v>2000</v>
      </c>
      <c r="G3210" s="14">
        <f>Data_input!$F3210*IF(Data_input!$E3210&lt;3000,70%,60%)</f>
        <v>1400</v>
      </c>
      <c r="H3210" s="14">
        <f>Data_input!$F3210*10%</f>
        <v>200</v>
      </c>
      <c r="I3210" s="14">
        <f>Data_input!$F3210*10%</f>
        <v>200</v>
      </c>
      <c r="J3210" s="14">
        <f>SUM(Table1[[#This Row],[COGS]:[OPERATIONAL COST]])</f>
        <v>1800</v>
      </c>
      <c r="K3210" s="14">
        <f>Data_input!$F3210-Data_input!$G3210-Data_input!$H3210-Data_input!$I3210</f>
        <v>200</v>
      </c>
      <c r="L3210" s="15" t="s">
        <v>2943</v>
      </c>
      <c r="M3210" s="16" t="str">
        <f>TEXT(Table1[[#This Row],[DATE]],"mmm")</f>
        <v>Dec</v>
      </c>
      <c r="N3210" s="7">
        <f t="shared" si="157"/>
        <v>2022</v>
      </c>
      <c r="O3210" s="7">
        <f>IF(COUNTIF(B$4:$B3210,B3210)=1,1,0)</f>
        <v>1</v>
      </c>
      <c r="P3210" s="8" t="s">
        <v>2919</v>
      </c>
      <c r="Q3210" s="9"/>
    </row>
    <row r="3211" spans="1:17" x14ac:dyDescent="0.25">
      <c r="A3211" s="17">
        <v>44897</v>
      </c>
      <c r="B3211" s="11" t="s">
        <v>2678</v>
      </c>
      <c r="C3211" s="11" t="s">
        <v>2930</v>
      </c>
      <c r="D3211" s="7">
        <v>1</v>
      </c>
      <c r="E3211" s="12">
        <f t="shared" si="155"/>
        <v>4000</v>
      </c>
      <c r="F3211" s="13">
        <f t="shared" si="156"/>
        <v>4000</v>
      </c>
      <c r="G3211" s="14">
        <f>Data_input!$F3211*IF(Data_input!$E3211&lt;3000,70%,60%)</f>
        <v>2400</v>
      </c>
      <c r="H3211" s="14">
        <f>Data_input!$F3211*10%</f>
        <v>400</v>
      </c>
      <c r="I3211" s="14">
        <f>Data_input!$F3211*10%</f>
        <v>400</v>
      </c>
      <c r="J3211" s="14">
        <f>SUM(Table1[[#This Row],[COGS]:[OPERATIONAL COST]])</f>
        <v>3200</v>
      </c>
      <c r="K3211" s="14">
        <f>Data_input!$F3211-Data_input!$G3211-Data_input!$H3211-Data_input!$I3211</f>
        <v>800</v>
      </c>
      <c r="L3211" s="8" t="s">
        <v>2948</v>
      </c>
      <c r="M3211" s="16" t="str">
        <f>TEXT(Table1[[#This Row],[DATE]],"mmm")</f>
        <v>Dec</v>
      </c>
      <c r="N3211" s="7">
        <f t="shared" si="157"/>
        <v>2022</v>
      </c>
      <c r="O3211" s="7">
        <f>IF(COUNTIF(B$4:$B3211,B3211)=1,1,0)</f>
        <v>1</v>
      </c>
      <c r="P3211" s="8" t="s">
        <v>2919</v>
      </c>
      <c r="Q3211" s="9"/>
    </row>
    <row r="3212" spans="1:17" x14ac:dyDescent="0.25">
      <c r="A3212" s="17">
        <v>44897</v>
      </c>
      <c r="B3212" s="11" t="s">
        <v>2679</v>
      </c>
      <c r="C3212" s="11" t="s">
        <v>2920</v>
      </c>
      <c r="D3212" s="7">
        <v>6</v>
      </c>
      <c r="E3212" s="12">
        <f t="shared" si="155"/>
        <v>1000</v>
      </c>
      <c r="F3212" s="13">
        <f t="shared" si="156"/>
        <v>6000</v>
      </c>
      <c r="G3212" s="14">
        <f>Data_input!$F3212*IF(Data_input!$E3212&lt;3000,70%,60%)</f>
        <v>4200</v>
      </c>
      <c r="H3212" s="14">
        <f>Data_input!$F3212*10%</f>
        <v>600</v>
      </c>
      <c r="I3212" s="14">
        <f>Data_input!$F3212*10%</f>
        <v>600</v>
      </c>
      <c r="J3212" s="14">
        <f>SUM(Table1[[#This Row],[COGS]:[OPERATIONAL COST]])</f>
        <v>5400</v>
      </c>
      <c r="K3212" s="14">
        <f>Data_input!$F3212-Data_input!$G3212-Data_input!$H3212-Data_input!$I3212</f>
        <v>600</v>
      </c>
      <c r="L3212" s="15" t="s">
        <v>2944</v>
      </c>
      <c r="M3212" s="16" t="str">
        <f>TEXT(Table1[[#This Row],[DATE]],"mmm")</f>
        <v>Dec</v>
      </c>
      <c r="N3212" s="7">
        <f t="shared" si="157"/>
        <v>2022</v>
      </c>
      <c r="O3212" s="7">
        <f>IF(COUNTIF(B$4:$B3212,B3212)=1,1,0)</f>
        <v>1</v>
      </c>
      <c r="P3212" s="8" t="s">
        <v>2919</v>
      </c>
      <c r="Q3212" s="9"/>
    </row>
    <row r="3213" spans="1:17" x14ac:dyDescent="0.25">
      <c r="A3213" s="17">
        <v>44897</v>
      </c>
      <c r="B3213" s="11" t="s">
        <v>2680</v>
      </c>
      <c r="C3213" s="11" t="s">
        <v>2923</v>
      </c>
      <c r="D3213" s="7">
        <v>1</v>
      </c>
      <c r="E3213" s="12">
        <f t="shared" si="155"/>
        <v>2500</v>
      </c>
      <c r="F3213" s="13">
        <f t="shared" si="156"/>
        <v>2500</v>
      </c>
      <c r="G3213" s="14">
        <f>Data_input!$F3213*IF(Data_input!$E3213&lt;3000,70%,60%)</f>
        <v>1750</v>
      </c>
      <c r="H3213" s="14">
        <f>Data_input!$F3213*10%</f>
        <v>250</v>
      </c>
      <c r="I3213" s="14">
        <f>Data_input!$F3213*10%</f>
        <v>250</v>
      </c>
      <c r="J3213" s="14">
        <f>SUM(Table1[[#This Row],[COGS]:[OPERATIONAL COST]])</f>
        <v>2250</v>
      </c>
      <c r="K3213" s="14">
        <f>Data_input!$F3213-Data_input!$G3213-Data_input!$H3213-Data_input!$I3213</f>
        <v>250</v>
      </c>
      <c r="L3213" s="8" t="s">
        <v>2946</v>
      </c>
      <c r="M3213" s="16" t="str">
        <f>TEXT(Table1[[#This Row],[DATE]],"mmm")</f>
        <v>Dec</v>
      </c>
      <c r="N3213" s="7">
        <f t="shared" si="157"/>
        <v>2022</v>
      </c>
      <c r="O3213" s="7">
        <f>IF(COUNTIF(B$4:$B3213,B3213)=1,1,0)</f>
        <v>1</v>
      </c>
      <c r="P3213" s="8" t="s">
        <v>2918</v>
      </c>
      <c r="Q3213" s="9"/>
    </row>
    <row r="3214" spans="1:17" x14ac:dyDescent="0.25">
      <c r="A3214" s="17">
        <v>44897</v>
      </c>
      <c r="B3214" s="11" t="s">
        <v>2681</v>
      </c>
      <c r="C3214" s="11" t="s">
        <v>2924</v>
      </c>
      <c r="D3214" s="7">
        <v>1</v>
      </c>
      <c r="E3214" s="12">
        <f t="shared" si="155"/>
        <v>3500</v>
      </c>
      <c r="F3214" s="13">
        <f t="shared" si="156"/>
        <v>3500</v>
      </c>
      <c r="G3214" s="14">
        <f>Data_input!$F3214*IF(Data_input!$E3214&lt;3000,70%,60%)</f>
        <v>2100</v>
      </c>
      <c r="H3214" s="14">
        <f>Data_input!$F3214*10%</f>
        <v>350</v>
      </c>
      <c r="I3214" s="14">
        <f>Data_input!$F3214*10%</f>
        <v>350</v>
      </c>
      <c r="J3214" s="14">
        <f>SUM(Table1[[#This Row],[COGS]:[OPERATIONAL COST]])</f>
        <v>2800</v>
      </c>
      <c r="K3214" s="14">
        <f>Data_input!$F3214-Data_input!$G3214-Data_input!$H3214-Data_input!$I3214</f>
        <v>700</v>
      </c>
      <c r="L3214" s="15" t="s">
        <v>2947</v>
      </c>
      <c r="M3214" s="16" t="str">
        <f>TEXT(Table1[[#This Row],[DATE]],"mmm")</f>
        <v>Dec</v>
      </c>
      <c r="N3214" s="7">
        <f t="shared" si="157"/>
        <v>2022</v>
      </c>
      <c r="O3214" s="7">
        <f>IF(COUNTIF(B$4:$B3214,B3214)=1,1,0)</f>
        <v>1</v>
      </c>
      <c r="P3214" s="8" t="s">
        <v>2919</v>
      </c>
      <c r="Q3214" s="9"/>
    </row>
    <row r="3215" spans="1:17" x14ac:dyDescent="0.25">
      <c r="A3215" s="17">
        <v>44897</v>
      </c>
      <c r="B3215" s="11" t="s">
        <v>2682</v>
      </c>
      <c r="C3215" s="11" t="s">
        <v>2925</v>
      </c>
      <c r="D3215" s="7">
        <v>1</v>
      </c>
      <c r="E3215" s="12">
        <f t="shared" si="155"/>
        <v>1200</v>
      </c>
      <c r="F3215" s="13">
        <f t="shared" si="156"/>
        <v>1200</v>
      </c>
      <c r="G3215" s="14">
        <f>Data_input!$F3215*IF(Data_input!$E3215&lt;3000,70%,60%)</f>
        <v>840</v>
      </c>
      <c r="H3215" s="14">
        <f>Data_input!$F3215*10%</f>
        <v>120</v>
      </c>
      <c r="I3215" s="14">
        <f>Data_input!$F3215*10%</f>
        <v>120</v>
      </c>
      <c r="J3215" s="14">
        <f>SUM(Table1[[#This Row],[COGS]:[OPERATIONAL COST]])</f>
        <v>1080</v>
      </c>
      <c r="K3215" s="14">
        <f>Data_input!$F3215-Data_input!$G3215-Data_input!$H3215-Data_input!$I3215</f>
        <v>120</v>
      </c>
      <c r="L3215" s="8" t="s">
        <v>2948</v>
      </c>
      <c r="M3215" s="16" t="str">
        <f>TEXT(Table1[[#This Row],[DATE]],"mmm")</f>
        <v>Dec</v>
      </c>
      <c r="N3215" s="7">
        <f t="shared" si="157"/>
        <v>2022</v>
      </c>
      <c r="O3215" s="7">
        <f>IF(COUNTIF(B$4:$B3215,B3215)=1,1,0)</f>
        <v>1</v>
      </c>
      <c r="P3215" s="8" t="s">
        <v>2918</v>
      </c>
      <c r="Q3215" s="9"/>
    </row>
    <row r="3216" spans="1:17" x14ac:dyDescent="0.25">
      <c r="A3216" s="17">
        <v>44897</v>
      </c>
      <c r="B3216" s="11" t="s">
        <v>2683</v>
      </c>
      <c r="C3216" s="11" t="s">
        <v>2926</v>
      </c>
      <c r="D3216" s="7">
        <v>3</v>
      </c>
      <c r="E3216" s="12">
        <f t="shared" si="155"/>
        <v>450</v>
      </c>
      <c r="F3216" s="13">
        <f t="shared" si="156"/>
        <v>1350</v>
      </c>
      <c r="G3216" s="14">
        <f>Data_input!$F3216*IF(Data_input!$E3216&lt;3000,70%,60%)</f>
        <v>944.99999999999989</v>
      </c>
      <c r="H3216" s="14">
        <f>Data_input!$F3216*10%</f>
        <v>135</v>
      </c>
      <c r="I3216" s="14">
        <f>Data_input!$F3216*10%</f>
        <v>135</v>
      </c>
      <c r="J3216" s="14">
        <f>SUM(Table1[[#This Row],[COGS]:[OPERATIONAL COST]])</f>
        <v>1215</v>
      </c>
      <c r="K3216" s="14">
        <f>Data_input!$F3216-Data_input!$G3216-Data_input!$H3216-Data_input!$I3216</f>
        <v>135.00000000000011</v>
      </c>
      <c r="L3216" s="15" t="s">
        <v>2944</v>
      </c>
      <c r="M3216" s="16" t="str">
        <f>TEXT(Table1[[#This Row],[DATE]],"mmm")</f>
        <v>Dec</v>
      </c>
      <c r="N3216" s="7">
        <f t="shared" si="157"/>
        <v>2022</v>
      </c>
      <c r="O3216" s="7">
        <f>IF(COUNTIF(B$4:$B3216,B3216)=1,1,0)</f>
        <v>1</v>
      </c>
      <c r="P3216" s="8" t="s">
        <v>2919</v>
      </c>
      <c r="Q3216" s="9"/>
    </row>
    <row r="3217" spans="1:17" x14ac:dyDescent="0.25">
      <c r="A3217" s="17">
        <v>44897</v>
      </c>
      <c r="B3217" s="11" t="s">
        <v>2684</v>
      </c>
      <c r="C3217" s="11" t="s">
        <v>2927</v>
      </c>
      <c r="D3217" s="7">
        <v>4</v>
      </c>
      <c r="E3217" s="12">
        <f t="shared" si="155"/>
        <v>500</v>
      </c>
      <c r="F3217" s="13">
        <f t="shared" si="156"/>
        <v>2000</v>
      </c>
      <c r="G3217" s="14">
        <f>Data_input!$F3217*IF(Data_input!$E3217&lt;3000,70%,60%)</f>
        <v>1400</v>
      </c>
      <c r="H3217" s="14">
        <f>Data_input!$F3217*10%</f>
        <v>200</v>
      </c>
      <c r="I3217" s="14">
        <f>Data_input!$F3217*10%</f>
        <v>200</v>
      </c>
      <c r="J3217" s="14">
        <f>SUM(Table1[[#This Row],[COGS]:[OPERATIONAL COST]])</f>
        <v>1800</v>
      </c>
      <c r="K3217" s="14">
        <f>Data_input!$F3217-Data_input!$G3217-Data_input!$H3217-Data_input!$I3217</f>
        <v>200</v>
      </c>
      <c r="L3217" s="8" t="s">
        <v>2946</v>
      </c>
      <c r="M3217" s="16" t="str">
        <f>TEXT(Table1[[#This Row],[DATE]],"mmm")</f>
        <v>Dec</v>
      </c>
      <c r="N3217" s="7">
        <f t="shared" si="157"/>
        <v>2022</v>
      </c>
      <c r="O3217" s="7">
        <f>IF(COUNTIF(B$4:$B3217,B3217)=1,1,0)</f>
        <v>1</v>
      </c>
      <c r="P3217" s="8" t="s">
        <v>2919</v>
      </c>
      <c r="Q3217" s="9"/>
    </row>
    <row r="3218" spans="1:17" x14ac:dyDescent="0.25">
      <c r="A3218" s="17">
        <v>44898</v>
      </c>
      <c r="B3218" s="11" t="s">
        <v>2685</v>
      </c>
      <c r="C3218" s="11" t="s">
        <v>2928</v>
      </c>
      <c r="D3218" s="7">
        <v>1</v>
      </c>
      <c r="E3218" s="12">
        <f t="shared" si="155"/>
        <v>1000</v>
      </c>
      <c r="F3218" s="13">
        <f t="shared" si="156"/>
        <v>1000</v>
      </c>
      <c r="G3218" s="14">
        <f>Data_input!$F3218*IF(Data_input!$E3218&lt;3000,70%,60%)</f>
        <v>700</v>
      </c>
      <c r="H3218" s="14">
        <f>Data_input!$F3218*10%</f>
        <v>100</v>
      </c>
      <c r="I3218" s="14">
        <f>Data_input!$F3218*10%</f>
        <v>100</v>
      </c>
      <c r="J3218" s="14">
        <f>SUM(Table1[[#This Row],[COGS]:[OPERATIONAL COST]])</f>
        <v>900</v>
      </c>
      <c r="K3218" s="14">
        <f>Data_input!$F3218-Data_input!$G3218-Data_input!$H3218-Data_input!$I3218</f>
        <v>100</v>
      </c>
      <c r="L3218" s="15" t="s">
        <v>2947</v>
      </c>
      <c r="M3218" s="16" t="str">
        <f>TEXT(Table1[[#This Row],[DATE]],"mmm")</f>
        <v>Dec</v>
      </c>
      <c r="N3218" s="7">
        <f t="shared" si="157"/>
        <v>2022</v>
      </c>
      <c r="O3218" s="7">
        <f>IF(COUNTIF(B$4:$B3218,B3218)=1,1,0)</f>
        <v>1</v>
      </c>
      <c r="P3218" s="8" t="s">
        <v>2919</v>
      </c>
      <c r="Q3218" s="9"/>
    </row>
    <row r="3219" spans="1:17" x14ac:dyDescent="0.25">
      <c r="A3219" s="17">
        <v>44898</v>
      </c>
      <c r="B3219" s="11" t="s">
        <v>2686</v>
      </c>
      <c r="C3219" s="11" t="s">
        <v>2929</v>
      </c>
      <c r="D3219" s="7">
        <v>2</v>
      </c>
      <c r="E3219" s="12">
        <f t="shared" si="155"/>
        <v>3200</v>
      </c>
      <c r="F3219" s="13">
        <f t="shared" si="156"/>
        <v>6400</v>
      </c>
      <c r="G3219" s="14">
        <f>Data_input!$F3219*IF(Data_input!$E3219&lt;3000,70%,60%)</f>
        <v>3840</v>
      </c>
      <c r="H3219" s="14">
        <f>Data_input!$F3219*10%</f>
        <v>640</v>
      </c>
      <c r="I3219" s="14">
        <f>Data_input!$F3219*10%</f>
        <v>640</v>
      </c>
      <c r="J3219" s="14">
        <f>SUM(Table1[[#This Row],[COGS]:[OPERATIONAL COST]])</f>
        <v>5120</v>
      </c>
      <c r="K3219" s="14">
        <f>Data_input!$F3219-Data_input!$G3219-Data_input!$H3219-Data_input!$I3219</f>
        <v>1280</v>
      </c>
      <c r="L3219" s="8" t="s">
        <v>2945</v>
      </c>
      <c r="M3219" s="16" t="str">
        <f>TEXT(Table1[[#This Row],[DATE]],"mmm")</f>
        <v>Dec</v>
      </c>
      <c r="N3219" s="7">
        <f t="shared" si="157"/>
        <v>2022</v>
      </c>
      <c r="O3219" s="7">
        <f>IF(COUNTIF(B$4:$B3219,B3219)=1,1,0)</f>
        <v>1</v>
      </c>
      <c r="P3219" s="8" t="s">
        <v>2919</v>
      </c>
      <c r="Q3219" s="9"/>
    </row>
    <row r="3220" spans="1:17" x14ac:dyDescent="0.25">
      <c r="A3220" s="17">
        <v>44898</v>
      </c>
      <c r="B3220" s="11" t="s">
        <v>2687</v>
      </c>
      <c r="C3220" s="11" t="s">
        <v>2930</v>
      </c>
      <c r="D3220" s="7">
        <v>1</v>
      </c>
      <c r="E3220" s="12">
        <f t="shared" si="155"/>
        <v>4000</v>
      </c>
      <c r="F3220" s="13">
        <f t="shared" si="156"/>
        <v>4000</v>
      </c>
      <c r="G3220" s="14">
        <f>Data_input!$F3220*IF(Data_input!$E3220&lt;3000,70%,60%)</f>
        <v>2400</v>
      </c>
      <c r="H3220" s="14">
        <f>Data_input!$F3220*10%</f>
        <v>400</v>
      </c>
      <c r="I3220" s="14">
        <f>Data_input!$F3220*10%</f>
        <v>400</v>
      </c>
      <c r="J3220" s="14">
        <f>SUM(Table1[[#This Row],[COGS]:[OPERATIONAL COST]])</f>
        <v>3200</v>
      </c>
      <c r="K3220" s="14">
        <f>Data_input!$F3220-Data_input!$G3220-Data_input!$H3220-Data_input!$I3220</f>
        <v>800</v>
      </c>
      <c r="L3220" s="15" t="s">
        <v>2943</v>
      </c>
      <c r="M3220" s="16" t="str">
        <f>TEXT(Table1[[#This Row],[DATE]],"mmm")</f>
        <v>Dec</v>
      </c>
      <c r="N3220" s="7">
        <f t="shared" si="157"/>
        <v>2022</v>
      </c>
      <c r="O3220" s="7">
        <f>IF(COUNTIF(B$4:$B3220,B3220)=1,1,0)</f>
        <v>1</v>
      </c>
      <c r="P3220" s="8" t="s">
        <v>2919</v>
      </c>
      <c r="Q3220" s="9"/>
    </row>
    <row r="3221" spans="1:17" x14ac:dyDescent="0.25">
      <c r="A3221" s="17">
        <v>44898</v>
      </c>
      <c r="B3221" s="11" t="s">
        <v>2688</v>
      </c>
      <c r="C3221" s="11" t="s">
        <v>2930</v>
      </c>
      <c r="D3221" s="7">
        <v>1</v>
      </c>
      <c r="E3221" s="12">
        <f t="shared" si="155"/>
        <v>4000</v>
      </c>
      <c r="F3221" s="13">
        <f t="shared" si="156"/>
        <v>4000</v>
      </c>
      <c r="G3221" s="14">
        <f>Data_input!$F3221*IF(Data_input!$E3221&lt;3000,70%,60%)</f>
        <v>2400</v>
      </c>
      <c r="H3221" s="14">
        <f>Data_input!$F3221*10%</f>
        <v>400</v>
      </c>
      <c r="I3221" s="14">
        <f>Data_input!$F3221*10%</f>
        <v>400</v>
      </c>
      <c r="J3221" s="14">
        <f>SUM(Table1[[#This Row],[COGS]:[OPERATIONAL COST]])</f>
        <v>3200</v>
      </c>
      <c r="K3221" s="14">
        <f>Data_input!$F3221-Data_input!$G3221-Data_input!$H3221-Data_input!$I3221</f>
        <v>800</v>
      </c>
      <c r="L3221" s="8" t="s">
        <v>2948</v>
      </c>
      <c r="M3221" s="16" t="str">
        <f>TEXT(Table1[[#This Row],[DATE]],"mmm")</f>
        <v>Dec</v>
      </c>
      <c r="N3221" s="7">
        <f t="shared" si="157"/>
        <v>2022</v>
      </c>
      <c r="O3221" s="7">
        <f>IF(COUNTIF(B$4:$B3221,B3221)=1,1,0)</f>
        <v>1</v>
      </c>
      <c r="P3221" s="8" t="s">
        <v>2918</v>
      </c>
      <c r="Q3221" s="9"/>
    </row>
    <row r="3222" spans="1:17" x14ac:dyDescent="0.25">
      <c r="A3222" s="17">
        <v>44898</v>
      </c>
      <c r="B3222" s="11" t="s">
        <v>2689</v>
      </c>
      <c r="C3222" s="11" t="s">
        <v>2930</v>
      </c>
      <c r="D3222" s="7">
        <v>1</v>
      </c>
      <c r="E3222" s="12">
        <f t="shared" si="155"/>
        <v>4000</v>
      </c>
      <c r="F3222" s="13">
        <f t="shared" si="156"/>
        <v>4000</v>
      </c>
      <c r="G3222" s="14">
        <f>Data_input!$F3222*IF(Data_input!$E3222&lt;3000,70%,60%)</f>
        <v>2400</v>
      </c>
      <c r="H3222" s="14">
        <f>Data_input!$F3222*10%</f>
        <v>400</v>
      </c>
      <c r="I3222" s="14">
        <f>Data_input!$F3222*10%</f>
        <v>400</v>
      </c>
      <c r="J3222" s="14">
        <f>SUM(Table1[[#This Row],[COGS]:[OPERATIONAL COST]])</f>
        <v>3200</v>
      </c>
      <c r="K3222" s="14">
        <f>Data_input!$F3222-Data_input!$G3222-Data_input!$H3222-Data_input!$I3222</f>
        <v>800</v>
      </c>
      <c r="L3222" s="15" t="s">
        <v>2944</v>
      </c>
      <c r="M3222" s="16" t="str">
        <f>TEXT(Table1[[#This Row],[DATE]],"mmm")</f>
        <v>Dec</v>
      </c>
      <c r="N3222" s="7">
        <f t="shared" si="157"/>
        <v>2022</v>
      </c>
      <c r="O3222" s="7">
        <f>IF(COUNTIF(B$4:$B3222,B3222)=1,1,0)</f>
        <v>1</v>
      </c>
      <c r="P3222" s="8" t="s">
        <v>2919</v>
      </c>
      <c r="Q3222" s="9"/>
    </row>
    <row r="3223" spans="1:17" x14ac:dyDescent="0.25">
      <c r="A3223" s="17">
        <v>44898</v>
      </c>
      <c r="B3223" s="11" t="s">
        <v>2690</v>
      </c>
      <c r="C3223" s="11" t="s">
        <v>2924</v>
      </c>
      <c r="D3223" s="7">
        <v>3</v>
      </c>
      <c r="E3223" s="12">
        <f t="shared" si="155"/>
        <v>3500</v>
      </c>
      <c r="F3223" s="13">
        <f t="shared" si="156"/>
        <v>10500</v>
      </c>
      <c r="G3223" s="14">
        <f>Data_input!$F3223*IF(Data_input!$E3223&lt;3000,70%,60%)</f>
        <v>6300</v>
      </c>
      <c r="H3223" s="14">
        <f>Data_input!$F3223*10%</f>
        <v>1050</v>
      </c>
      <c r="I3223" s="14">
        <f>Data_input!$F3223*10%</f>
        <v>1050</v>
      </c>
      <c r="J3223" s="14">
        <f>SUM(Table1[[#This Row],[COGS]:[OPERATIONAL COST]])</f>
        <v>8400</v>
      </c>
      <c r="K3223" s="14">
        <f>Data_input!$F3223-Data_input!$G3223-Data_input!$H3223-Data_input!$I3223</f>
        <v>2100</v>
      </c>
      <c r="L3223" s="8" t="s">
        <v>2945</v>
      </c>
      <c r="M3223" s="16" t="str">
        <f>TEXT(Table1[[#This Row],[DATE]],"mmm")</f>
        <v>Dec</v>
      </c>
      <c r="N3223" s="7">
        <f t="shared" si="157"/>
        <v>2022</v>
      </c>
      <c r="O3223" s="7">
        <f>IF(COUNTIF(B$4:$B3223,B3223)=1,1,0)</f>
        <v>1</v>
      </c>
      <c r="P3223" s="8" t="s">
        <v>2919</v>
      </c>
      <c r="Q3223" s="9"/>
    </row>
    <row r="3224" spans="1:17" x14ac:dyDescent="0.25">
      <c r="A3224" s="17">
        <v>44898</v>
      </c>
      <c r="B3224" s="11" t="s">
        <v>2691</v>
      </c>
      <c r="C3224" s="11" t="s">
        <v>2925</v>
      </c>
      <c r="D3224" s="7">
        <v>2</v>
      </c>
      <c r="E3224" s="12">
        <f t="shared" si="155"/>
        <v>1200</v>
      </c>
      <c r="F3224" s="13">
        <f t="shared" si="156"/>
        <v>2400</v>
      </c>
      <c r="G3224" s="14">
        <f>Data_input!$F3224*IF(Data_input!$E3224&lt;3000,70%,60%)</f>
        <v>1680</v>
      </c>
      <c r="H3224" s="14">
        <f>Data_input!$F3224*10%</f>
        <v>240</v>
      </c>
      <c r="I3224" s="14">
        <f>Data_input!$F3224*10%</f>
        <v>240</v>
      </c>
      <c r="J3224" s="14">
        <f>SUM(Table1[[#This Row],[COGS]:[OPERATIONAL COST]])</f>
        <v>2160</v>
      </c>
      <c r="K3224" s="14">
        <f>Data_input!$F3224-Data_input!$G3224-Data_input!$H3224-Data_input!$I3224</f>
        <v>240</v>
      </c>
      <c r="L3224" s="15" t="s">
        <v>2943</v>
      </c>
      <c r="M3224" s="16" t="str">
        <f>TEXT(Table1[[#This Row],[DATE]],"mmm")</f>
        <v>Dec</v>
      </c>
      <c r="N3224" s="7">
        <f t="shared" si="157"/>
        <v>2022</v>
      </c>
      <c r="O3224" s="7">
        <f>IF(COUNTIF(B$4:$B3224,B3224)=1,1,0)</f>
        <v>1</v>
      </c>
      <c r="P3224" s="8" t="s">
        <v>2919</v>
      </c>
      <c r="Q3224" s="9"/>
    </row>
    <row r="3225" spans="1:17" x14ac:dyDescent="0.25">
      <c r="A3225" s="17">
        <v>44898</v>
      </c>
      <c r="B3225" s="11" t="s">
        <v>2692</v>
      </c>
      <c r="C3225" s="11" t="s">
        <v>2926</v>
      </c>
      <c r="D3225" s="7">
        <v>3</v>
      </c>
      <c r="E3225" s="12">
        <f t="shared" si="155"/>
        <v>450</v>
      </c>
      <c r="F3225" s="13">
        <f t="shared" si="156"/>
        <v>1350</v>
      </c>
      <c r="G3225" s="14">
        <f>Data_input!$F3225*IF(Data_input!$E3225&lt;3000,70%,60%)</f>
        <v>944.99999999999989</v>
      </c>
      <c r="H3225" s="14">
        <f>Data_input!$F3225*10%</f>
        <v>135</v>
      </c>
      <c r="I3225" s="14">
        <f>Data_input!$F3225*10%</f>
        <v>135</v>
      </c>
      <c r="J3225" s="14">
        <f>SUM(Table1[[#This Row],[COGS]:[OPERATIONAL COST]])</f>
        <v>1215</v>
      </c>
      <c r="K3225" s="14">
        <f>Data_input!$F3225-Data_input!$G3225-Data_input!$H3225-Data_input!$I3225</f>
        <v>135.00000000000011</v>
      </c>
      <c r="L3225" s="8" t="s">
        <v>2945</v>
      </c>
      <c r="M3225" s="16" t="str">
        <f>TEXT(Table1[[#This Row],[DATE]],"mmm")</f>
        <v>Dec</v>
      </c>
      <c r="N3225" s="7">
        <f t="shared" si="157"/>
        <v>2022</v>
      </c>
      <c r="O3225" s="7">
        <f>IF(COUNTIF(B$4:$B3225,B3225)=1,1,0)</f>
        <v>1</v>
      </c>
      <c r="P3225" s="8" t="s">
        <v>2919</v>
      </c>
      <c r="Q3225" s="9"/>
    </row>
    <row r="3226" spans="1:17" x14ac:dyDescent="0.25">
      <c r="A3226" s="17">
        <v>44898</v>
      </c>
      <c r="B3226" s="11" t="str">
        <f>B3225</f>
        <v>DH02696</v>
      </c>
      <c r="C3226" s="11" t="s">
        <v>2927</v>
      </c>
      <c r="D3226" s="7">
        <v>4</v>
      </c>
      <c r="E3226" s="12">
        <f t="shared" si="155"/>
        <v>500</v>
      </c>
      <c r="F3226" s="13">
        <f t="shared" si="156"/>
        <v>2000</v>
      </c>
      <c r="G3226" s="14">
        <f>Data_input!$F3226*IF(Data_input!$E3226&lt;3000,70%,60%)</f>
        <v>1400</v>
      </c>
      <c r="H3226" s="14">
        <f>Data_input!$F3226*10%</f>
        <v>200</v>
      </c>
      <c r="I3226" s="14">
        <f>Data_input!$F3226*10%</f>
        <v>200</v>
      </c>
      <c r="J3226" s="14">
        <f>SUM(Table1[[#This Row],[COGS]:[OPERATIONAL COST]])</f>
        <v>1800</v>
      </c>
      <c r="K3226" s="14">
        <f>Data_input!$F3226-Data_input!$G3226-Data_input!$H3226-Data_input!$I3226</f>
        <v>200</v>
      </c>
      <c r="L3226" s="15" t="s">
        <v>2945</v>
      </c>
      <c r="M3226" s="16" t="str">
        <f>TEXT(Table1[[#This Row],[DATE]],"mmm")</f>
        <v>Dec</v>
      </c>
      <c r="N3226" s="7">
        <f t="shared" si="157"/>
        <v>2022</v>
      </c>
      <c r="O3226" s="7">
        <f>IF(COUNTIF(B$4:$B3226,B3226)=1,1,0)</f>
        <v>0</v>
      </c>
      <c r="P3226" s="8" t="s">
        <v>2919</v>
      </c>
      <c r="Q3226" s="9"/>
    </row>
    <row r="3227" spans="1:17" x14ac:dyDescent="0.25">
      <c r="A3227" s="17">
        <v>44898</v>
      </c>
      <c r="B3227" s="11" t="str">
        <f>B3226</f>
        <v>DH02696</v>
      </c>
      <c r="C3227" s="11" t="s">
        <v>2928</v>
      </c>
      <c r="D3227" s="7">
        <v>6</v>
      </c>
      <c r="E3227" s="12">
        <f t="shared" si="155"/>
        <v>1000</v>
      </c>
      <c r="F3227" s="13">
        <f t="shared" si="156"/>
        <v>6000</v>
      </c>
      <c r="G3227" s="14">
        <f>Data_input!$F3227*IF(Data_input!$E3227&lt;3000,70%,60%)</f>
        <v>4200</v>
      </c>
      <c r="H3227" s="14">
        <f>Data_input!$F3227*10%</f>
        <v>600</v>
      </c>
      <c r="I3227" s="14">
        <f>Data_input!$F3227*10%</f>
        <v>600</v>
      </c>
      <c r="J3227" s="14">
        <f>SUM(Table1[[#This Row],[COGS]:[OPERATIONAL COST]])</f>
        <v>5400</v>
      </c>
      <c r="K3227" s="14">
        <f>Data_input!$F3227-Data_input!$G3227-Data_input!$H3227-Data_input!$I3227</f>
        <v>600</v>
      </c>
      <c r="L3227" s="8" t="s">
        <v>2945</v>
      </c>
      <c r="M3227" s="16" t="str">
        <f>TEXT(Table1[[#This Row],[DATE]],"mmm")</f>
        <v>Dec</v>
      </c>
      <c r="N3227" s="7">
        <f t="shared" si="157"/>
        <v>2022</v>
      </c>
      <c r="O3227" s="7">
        <f>IF(COUNTIF(B$4:$B3227,B3227)=1,1,0)</f>
        <v>0</v>
      </c>
      <c r="P3227" s="8" t="s">
        <v>2919</v>
      </c>
      <c r="Q3227" s="9"/>
    </row>
    <row r="3228" spans="1:17" x14ac:dyDescent="0.25">
      <c r="A3228" s="17">
        <v>44899</v>
      </c>
      <c r="B3228" s="11" t="s">
        <v>2693</v>
      </c>
      <c r="C3228" s="11" t="s">
        <v>2928</v>
      </c>
      <c r="D3228" s="7">
        <v>8</v>
      </c>
      <c r="E3228" s="12">
        <f t="shared" si="155"/>
        <v>1000</v>
      </c>
      <c r="F3228" s="13">
        <f t="shared" si="156"/>
        <v>8000</v>
      </c>
      <c r="G3228" s="14">
        <f>Data_input!$F3228*IF(Data_input!$E3228&lt;3000,70%,60%)</f>
        <v>5600</v>
      </c>
      <c r="H3228" s="14">
        <f>Data_input!$F3228*10%</f>
        <v>800</v>
      </c>
      <c r="I3228" s="14">
        <f>Data_input!$F3228*10%</f>
        <v>800</v>
      </c>
      <c r="J3228" s="14">
        <f>SUM(Table1[[#This Row],[COGS]:[OPERATIONAL COST]])</f>
        <v>7200</v>
      </c>
      <c r="K3228" s="14">
        <f>Data_input!$F3228-Data_input!$G3228-Data_input!$H3228-Data_input!$I3228</f>
        <v>800</v>
      </c>
      <c r="L3228" s="15" t="s">
        <v>2944</v>
      </c>
      <c r="M3228" s="16" t="str">
        <f>TEXT(Table1[[#This Row],[DATE]],"mmm")</f>
        <v>Dec</v>
      </c>
      <c r="N3228" s="7">
        <f t="shared" si="157"/>
        <v>2022</v>
      </c>
      <c r="O3228" s="7">
        <f>IF(COUNTIF(B$4:$B3228,B3228)=1,1,0)</f>
        <v>1</v>
      </c>
      <c r="P3228" s="8" t="s">
        <v>2919</v>
      </c>
      <c r="Q3228" s="9"/>
    </row>
    <row r="3229" spans="1:17" x14ac:dyDescent="0.25">
      <c r="A3229" s="17">
        <v>44899</v>
      </c>
      <c r="B3229" s="11" t="s">
        <v>2694</v>
      </c>
      <c r="C3229" s="11" t="s">
        <v>2930</v>
      </c>
      <c r="D3229" s="7">
        <v>1</v>
      </c>
      <c r="E3229" s="12">
        <f t="shared" si="155"/>
        <v>4000</v>
      </c>
      <c r="F3229" s="13">
        <f t="shared" si="156"/>
        <v>4000</v>
      </c>
      <c r="G3229" s="14">
        <f>Data_input!$F3229*IF(Data_input!$E3229&lt;3000,70%,60%)</f>
        <v>2400</v>
      </c>
      <c r="H3229" s="14">
        <f>Data_input!$F3229*10%</f>
        <v>400</v>
      </c>
      <c r="I3229" s="14">
        <f>Data_input!$F3229*10%</f>
        <v>400</v>
      </c>
      <c r="J3229" s="14">
        <f>SUM(Table1[[#This Row],[COGS]:[OPERATIONAL COST]])</f>
        <v>3200</v>
      </c>
      <c r="K3229" s="14">
        <f>Data_input!$F3229-Data_input!$G3229-Data_input!$H3229-Data_input!$I3229</f>
        <v>800</v>
      </c>
      <c r="L3229" s="8" t="s">
        <v>2946</v>
      </c>
      <c r="M3229" s="16" t="str">
        <f>TEXT(Table1[[#This Row],[DATE]],"mmm")</f>
        <v>Dec</v>
      </c>
      <c r="N3229" s="7">
        <f t="shared" si="157"/>
        <v>2022</v>
      </c>
      <c r="O3229" s="7">
        <f>IF(COUNTIF(B$4:$B3229,B3229)=1,1,0)</f>
        <v>1</v>
      </c>
      <c r="P3229" s="8" t="s">
        <v>2919</v>
      </c>
      <c r="Q3229" s="9"/>
    </row>
    <row r="3230" spans="1:17" x14ac:dyDescent="0.25">
      <c r="A3230" s="17">
        <v>44899</v>
      </c>
      <c r="B3230" s="11" t="s">
        <v>2695</v>
      </c>
      <c r="C3230" s="11" t="s">
        <v>2920</v>
      </c>
      <c r="D3230" s="7">
        <v>10</v>
      </c>
      <c r="E3230" s="12">
        <f t="shared" si="155"/>
        <v>1000</v>
      </c>
      <c r="F3230" s="13">
        <f t="shared" si="156"/>
        <v>10000</v>
      </c>
      <c r="G3230" s="14">
        <f>Data_input!$F3230*IF(Data_input!$E3230&lt;3000,70%,60%)</f>
        <v>7000</v>
      </c>
      <c r="H3230" s="14">
        <f>Data_input!$F3230*10%</f>
        <v>1000</v>
      </c>
      <c r="I3230" s="14">
        <f>Data_input!$F3230*10%</f>
        <v>1000</v>
      </c>
      <c r="J3230" s="14">
        <f>SUM(Table1[[#This Row],[COGS]:[OPERATIONAL COST]])</f>
        <v>9000</v>
      </c>
      <c r="K3230" s="14">
        <f>Data_input!$F3230-Data_input!$G3230-Data_input!$H3230-Data_input!$I3230</f>
        <v>1000</v>
      </c>
      <c r="L3230" s="15" t="s">
        <v>2947</v>
      </c>
      <c r="M3230" s="16" t="str">
        <f>TEXT(Table1[[#This Row],[DATE]],"mmm")</f>
        <v>Dec</v>
      </c>
      <c r="N3230" s="7">
        <f t="shared" si="157"/>
        <v>2022</v>
      </c>
      <c r="O3230" s="7">
        <f>IF(COUNTIF(B$4:$B3230,B3230)=1,1,0)</f>
        <v>1</v>
      </c>
      <c r="P3230" s="8" t="s">
        <v>2919</v>
      </c>
      <c r="Q3230" s="9"/>
    </row>
    <row r="3231" spans="1:17" x14ac:dyDescent="0.25">
      <c r="A3231" s="17">
        <v>44899</v>
      </c>
      <c r="B3231" s="11" t="s">
        <v>2696</v>
      </c>
      <c r="C3231" s="11" t="s">
        <v>2923</v>
      </c>
      <c r="D3231" s="7">
        <v>12</v>
      </c>
      <c r="E3231" s="12">
        <f t="shared" si="155"/>
        <v>2500</v>
      </c>
      <c r="F3231" s="13">
        <f t="shared" si="156"/>
        <v>30000</v>
      </c>
      <c r="G3231" s="14">
        <f>Data_input!$F3231*IF(Data_input!$E3231&lt;3000,70%,60%)</f>
        <v>21000</v>
      </c>
      <c r="H3231" s="14">
        <f>Data_input!$F3231*10%</f>
        <v>3000</v>
      </c>
      <c r="I3231" s="14">
        <f>Data_input!$F3231*10%</f>
        <v>3000</v>
      </c>
      <c r="J3231" s="14">
        <f>SUM(Table1[[#This Row],[COGS]:[OPERATIONAL COST]])</f>
        <v>27000</v>
      </c>
      <c r="K3231" s="14">
        <f>Data_input!$F3231-Data_input!$G3231-Data_input!$H3231-Data_input!$I3231</f>
        <v>3000</v>
      </c>
      <c r="L3231" s="8" t="s">
        <v>2945</v>
      </c>
      <c r="M3231" s="16" t="str">
        <f>TEXT(Table1[[#This Row],[DATE]],"mmm")</f>
        <v>Dec</v>
      </c>
      <c r="N3231" s="7">
        <f t="shared" si="157"/>
        <v>2022</v>
      </c>
      <c r="O3231" s="7">
        <f>IF(COUNTIF(B$4:$B3231,B3231)=1,1,0)</f>
        <v>1</v>
      </c>
      <c r="P3231" s="8" t="s">
        <v>2919</v>
      </c>
      <c r="Q3231" s="9"/>
    </row>
    <row r="3232" spans="1:17" x14ac:dyDescent="0.25">
      <c r="A3232" s="17">
        <v>44899</v>
      </c>
      <c r="B3232" s="11" t="s">
        <v>2697</v>
      </c>
      <c r="C3232" s="11" t="s">
        <v>2920</v>
      </c>
      <c r="D3232" s="7">
        <v>5</v>
      </c>
      <c r="E3232" s="12">
        <f t="shared" si="155"/>
        <v>1000</v>
      </c>
      <c r="F3232" s="13">
        <f t="shared" si="156"/>
        <v>5000</v>
      </c>
      <c r="G3232" s="14">
        <f>Data_input!$F3232*IF(Data_input!$E3232&lt;3000,70%,60%)</f>
        <v>3500</v>
      </c>
      <c r="H3232" s="14">
        <f>Data_input!$F3232*10%</f>
        <v>500</v>
      </c>
      <c r="I3232" s="14">
        <f>Data_input!$F3232*10%</f>
        <v>500</v>
      </c>
      <c r="J3232" s="14">
        <f>SUM(Table1[[#This Row],[COGS]:[OPERATIONAL COST]])</f>
        <v>4500</v>
      </c>
      <c r="K3232" s="14">
        <f>Data_input!$F3232-Data_input!$G3232-Data_input!$H3232-Data_input!$I3232</f>
        <v>500</v>
      </c>
      <c r="L3232" s="15" t="s">
        <v>2943</v>
      </c>
      <c r="M3232" s="16" t="str">
        <f>TEXT(Table1[[#This Row],[DATE]],"mmm")</f>
        <v>Dec</v>
      </c>
      <c r="N3232" s="7">
        <f t="shared" si="157"/>
        <v>2022</v>
      </c>
      <c r="O3232" s="7">
        <f>IF(COUNTIF(B$4:$B3232,B3232)=1,1,0)</f>
        <v>1</v>
      </c>
      <c r="P3232" s="8" t="s">
        <v>2919</v>
      </c>
      <c r="Q3232" s="9"/>
    </row>
    <row r="3233" spans="1:17" x14ac:dyDescent="0.25">
      <c r="A3233" s="17">
        <v>44899</v>
      </c>
      <c r="B3233" s="11" t="s">
        <v>2698</v>
      </c>
      <c r="C3233" s="11" t="s">
        <v>2923</v>
      </c>
      <c r="D3233" s="7">
        <v>16</v>
      </c>
      <c r="E3233" s="12">
        <f t="shared" si="155"/>
        <v>2500</v>
      </c>
      <c r="F3233" s="13">
        <f t="shared" si="156"/>
        <v>40000</v>
      </c>
      <c r="G3233" s="14">
        <f>Data_input!$F3233*IF(Data_input!$E3233&lt;3000,70%,60%)</f>
        <v>28000</v>
      </c>
      <c r="H3233" s="14">
        <f>Data_input!$F3233*10%</f>
        <v>4000</v>
      </c>
      <c r="I3233" s="14">
        <f>Data_input!$F3233*10%</f>
        <v>4000</v>
      </c>
      <c r="J3233" s="14">
        <f>SUM(Table1[[#This Row],[COGS]:[OPERATIONAL COST]])</f>
        <v>36000</v>
      </c>
      <c r="K3233" s="14">
        <f>Data_input!$F3233-Data_input!$G3233-Data_input!$H3233-Data_input!$I3233</f>
        <v>4000</v>
      </c>
      <c r="L3233" s="8" t="s">
        <v>2948</v>
      </c>
      <c r="M3233" s="16" t="str">
        <f>TEXT(Table1[[#This Row],[DATE]],"mmm")</f>
        <v>Dec</v>
      </c>
      <c r="N3233" s="7">
        <f t="shared" si="157"/>
        <v>2022</v>
      </c>
      <c r="O3233" s="7">
        <f>IF(COUNTIF(B$4:$B3233,B3233)=1,1,0)</f>
        <v>1</v>
      </c>
      <c r="P3233" s="8" t="s">
        <v>2919</v>
      </c>
      <c r="Q3233" s="9"/>
    </row>
    <row r="3234" spans="1:17" x14ac:dyDescent="0.25">
      <c r="A3234" s="17">
        <v>44899</v>
      </c>
      <c r="B3234" s="11" t="s">
        <v>2699</v>
      </c>
      <c r="C3234" s="11" t="s">
        <v>2930</v>
      </c>
      <c r="D3234" s="7">
        <v>1</v>
      </c>
      <c r="E3234" s="12">
        <f t="shared" si="155"/>
        <v>4000</v>
      </c>
      <c r="F3234" s="13">
        <f t="shared" si="156"/>
        <v>4000</v>
      </c>
      <c r="G3234" s="14">
        <f>Data_input!$F3234*IF(Data_input!$E3234&lt;3000,70%,60%)</f>
        <v>2400</v>
      </c>
      <c r="H3234" s="14">
        <f>Data_input!$F3234*10%</f>
        <v>400</v>
      </c>
      <c r="I3234" s="14">
        <f>Data_input!$F3234*10%</f>
        <v>400</v>
      </c>
      <c r="J3234" s="14">
        <f>SUM(Table1[[#This Row],[COGS]:[OPERATIONAL COST]])</f>
        <v>3200</v>
      </c>
      <c r="K3234" s="14">
        <f>Data_input!$F3234-Data_input!$G3234-Data_input!$H3234-Data_input!$I3234</f>
        <v>800</v>
      </c>
      <c r="L3234" s="15" t="s">
        <v>2944</v>
      </c>
      <c r="M3234" s="16" t="str">
        <f>TEXT(Table1[[#This Row],[DATE]],"mmm")</f>
        <v>Dec</v>
      </c>
      <c r="N3234" s="7">
        <f t="shared" si="157"/>
        <v>2022</v>
      </c>
      <c r="O3234" s="7">
        <f>IF(COUNTIF(B$4:$B3234,B3234)=1,1,0)</f>
        <v>1</v>
      </c>
      <c r="P3234" s="8" t="s">
        <v>2919</v>
      </c>
      <c r="Q3234" s="9"/>
    </row>
    <row r="3235" spans="1:17" x14ac:dyDescent="0.25">
      <c r="A3235" s="17">
        <v>44899</v>
      </c>
      <c r="B3235" s="11" t="s">
        <v>2700</v>
      </c>
      <c r="C3235" s="11" t="s">
        <v>2924</v>
      </c>
      <c r="D3235" s="7">
        <v>1</v>
      </c>
      <c r="E3235" s="12">
        <f t="shared" si="155"/>
        <v>3500</v>
      </c>
      <c r="F3235" s="13">
        <f t="shared" si="156"/>
        <v>3500</v>
      </c>
      <c r="G3235" s="14">
        <f>Data_input!$F3235*IF(Data_input!$E3235&lt;3000,70%,60%)</f>
        <v>2100</v>
      </c>
      <c r="H3235" s="14">
        <f>Data_input!$F3235*10%</f>
        <v>350</v>
      </c>
      <c r="I3235" s="14">
        <f>Data_input!$F3235*10%</f>
        <v>350</v>
      </c>
      <c r="J3235" s="14">
        <f>SUM(Table1[[#This Row],[COGS]:[OPERATIONAL COST]])</f>
        <v>2800</v>
      </c>
      <c r="K3235" s="14">
        <f>Data_input!$F3235-Data_input!$G3235-Data_input!$H3235-Data_input!$I3235</f>
        <v>700</v>
      </c>
      <c r="L3235" s="8" t="s">
        <v>2945</v>
      </c>
      <c r="M3235" s="16" t="str">
        <f>TEXT(Table1[[#This Row],[DATE]],"mmm")</f>
        <v>Dec</v>
      </c>
      <c r="N3235" s="7">
        <f t="shared" si="157"/>
        <v>2022</v>
      </c>
      <c r="O3235" s="7">
        <f>IF(COUNTIF(B$4:$B3235,B3235)=1,1,0)</f>
        <v>1</v>
      </c>
      <c r="P3235" s="8" t="s">
        <v>2919</v>
      </c>
      <c r="Q3235" s="9"/>
    </row>
    <row r="3236" spans="1:17" x14ac:dyDescent="0.25">
      <c r="A3236" s="17">
        <v>44900</v>
      </c>
      <c r="B3236" s="11" t="s">
        <v>2701</v>
      </c>
      <c r="C3236" s="11" t="s">
        <v>2925</v>
      </c>
      <c r="D3236" s="7">
        <v>2</v>
      </c>
      <c r="E3236" s="12">
        <f t="shared" si="155"/>
        <v>1200</v>
      </c>
      <c r="F3236" s="13">
        <f t="shared" si="156"/>
        <v>2400</v>
      </c>
      <c r="G3236" s="14">
        <f>Data_input!$F3236*IF(Data_input!$E3236&lt;3000,70%,60%)</f>
        <v>1680</v>
      </c>
      <c r="H3236" s="14">
        <f>Data_input!$F3236*10%</f>
        <v>240</v>
      </c>
      <c r="I3236" s="14">
        <f>Data_input!$F3236*10%</f>
        <v>240</v>
      </c>
      <c r="J3236" s="14">
        <f>SUM(Table1[[#This Row],[COGS]:[OPERATIONAL COST]])</f>
        <v>2160</v>
      </c>
      <c r="K3236" s="14">
        <f>Data_input!$F3236-Data_input!$G3236-Data_input!$H3236-Data_input!$I3236</f>
        <v>240</v>
      </c>
      <c r="L3236" s="15" t="s">
        <v>2943</v>
      </c>
      <c r="M3236" s="16" t="str">
        <f>TEXT(Table1[[#This Row],[DATE]],"mmm")</f>
        <v>Dec</v>
      </c>
      <c r="N3236" s="7">
        <f t="shared" si="157"/>
        <v>2022</v>
      </c>
      <c r="O3236" s="7">
        <f>IF(COUNTIF(B$4:$B3236,B3236)=1,1,0)</f>
        <v>1</v>
      </c>
      <c r="P3236" s="8" t="s">
        <v>2919</v>
      </c>
      <c r="Q3236" s="9"/>
    </row>
    <row r="3237" spans="1:17" x14ac:dyDescent="0.25">
      <c r="A3237" s="17">
        <v>44900</v>
      </c>
      <c r="B3237" s="11" t="s">
        <v>2702</v>
      </c>
      <c r="C3237" s="11" t="s">
        <v>2926</v>
      </c>
      <c r="D3237" s="7">
        <v>5</v>
      </c>
      <c r="E3237" s="12">
        <f t="shared" si="155"/>
        <v>450</v>
      </c>
      <c r="F3237" s="13">
        <f t="shared" si="156"/>
        <v>2250</v>
      </c>
      <c r="G3237" s="14">
        <f>Data_input!$F3237*IF(Data_input!$E3237&lt;3000,70%,60%)</f>
        <v>1575</v>
      </c>
      <c r="H3237" s="14">
        <f>Data_input!$F3237*10%</f>
        <v>225</v>
      </c>
      <c r="I3237" s="14">
        <f>Data_input!$F3237*10%</f>
        <v>225</v>
      </c>
      <c r="J3237" s="14">
        <f>SUM(Table1[[#This Row],[COGS]:[OPERATIONAL COST]])</f>
        <v>2025</v>
      </c>
      <c r="K3237" s="14">
        <f>Data_input!$F3237-Data_input!$G3237-Data_input!$H3237-Data_input!$I3237</f>
        <v>225</v>
      </c>
      <c r="L3237" s="8" t="s">
        <v>2948</v>
      </c>
      <c r="M3237" s="16" t="str">
        <f>TEXT(Table1[[#This Row],[DATE]],"mmm")</f>
        <v>Dec</v>
      </c>
      <c r="N3237" s="7">
        <f t="shared" si="157"/>
        <v>2022</v>
      </c>
      <c r="O3237" s="7">
        <f>IF(COUNTIF(B$4:$B3237,B3237)=1,1,0)</f>
        <v>1</v>
      </c>
      <c r="P3237" s="8" t="s">
        <v>2919</v>
      </c>
      <c r="Q3237" s="9"/>
    </row>
    <row r="3238" spans="1:17" x14ac:dyDescent="0.25">
      <c r="A3238" s="17">
        <v>44900</v>
      </c>
      <c r="B3238" s="11" t="s">
        <v>2703</v>
      </c>
      <c r="C3238" s="11" t="s">
        <v>2920</v>
      </c>
      <c r="D3238" s="7">
        <v>7</v>
      </c>
      <c r="E3238" s="12">
        <f t="shared" si="155"/>
        <v>1000</v>
      </c>
      <c r="F3238" s="13">
        <f t="shared" si="156"/>
        <v>7000</v>
      </c>
      <c r="G3238" s="14">
        <f>Data_input!$F3238*IF(Data_input!$E3238&lt;3000,70%,60%)</f>
        <v>4900</v>
      </c>
      <c r="H3238" s="14">
        <f>Data_input!$F3238*10%</f>
        <v>700</v>
      </c>
      <c r="I3238" s="14">
        <f>Data_input!$F3238*10%</f>
        <v>700</v>
      </c>
      <c r="J3238" s="14">
        <f>SUM(Table1[[#This Row],[COGS]:[OPERATIONAL COST]])</f>
        <v>6300</v>
      </c>
      <c r="K3238" s="14">
        <f>Data_input!$F3238-Data_input!$G3238-Data_input!$H3238-Data_input!$I3238</f>
        <v>700</v>
      </c>
      <c r="L3238" s="15" t="s">
        <v>2944</v>
      </c>
      <c r="M3238" s="16" t="str">
        <f>TEXT(Table1[[#This Row],[DATE]],"mmm")</f>
        <v>Dec</v>
      </c>
      <c r="N3238" s="7">
        <f t="shared" si="157"/>
        <v>2022</v>
      </c>
      <c r="O3238" s="7">
        <f>IF(COUNTIF(B$4:$B3238,B3238)=1,1,0)</f>
        <v>1</v>
      </c>
      <c r="P3238" s="8" t="s">
        <v>2918</v>
      </c>
      <c r="Q3238" s="9"/>
    </row>
    <row r="3239" spans="1:17" x14ac:dyDescent="0.25">
      <c r="A3239" s="17">
        <v>44900</v>
      </c>
      <c r="B3239" s="11" t="s">
        <v>2704</v>
      </c>
      <c r="C3239" s="11" t="s">
        <v>2930</v>
      </c>
      <c r="D3239" s="7">
        <v>1</v>
      </c>
      <c r="E3239" s="12">
        <f t="shared" si="155"/>
        <v>4000</v>
      </c>
      <c r="F3239" s="13">
        <f t="shared" si="156"/>
        <v>4000</v>
      </c>
      <c r="G3239" s="14">
        <f>Data_input!$F3239*IF(Data_input!$E3239&lt;3000,70%,60%)</f>
        <v>2400</v>
      </c>
      <c r="H3239" s="14">
        <f>Data_input!$F3239*10%</f>
        <v>400</v>
      </c>
      <c r="I3239" s="14">
        <f>Data_input!$F3239*10%</f>
        <v>400</v>
      </c>
      <c r="J3239" s="14">
        <f>SUM(Table1[[#This Row],[COGS]:[OPERATIONAL COST]])</f>
        <v>3200</v>
      </c>
      <c r="K3239" s="14">
        <f>Data_input!$F3239-Data_input!$G3239-Data_input!$H3239-Data_input!$I3239</f>
        <v>800</v>
      </c>
      <c r="L3239" s="8" t="s">
        <v>2945</v>
      </c>
      <c r="M3239" s="16" t="str">
        <f>TEXT(Table1[[#This Row],[DATE]],"mmm")</f>
        <v>Dec</v>
      </c>
      <c r="N3239" s="7">
        <f t="shared" si="157"/>
        <v>2022</v>
      </c>
      <c r="O3239" s="7">
        <f>IF(COUNTIF(B$4:$B3239,B3239)=1,1,0)</f>
        <v>1</v>
      </c>
      <c r="P3239" s="8" t="s">
        <v>2919</v>
      </c>
      <c r="Q3239" s="9"/>
    </row>
    <row r="3240" spans="1:17" x14ac:dyDescent="0.25">
      <c r="A3240" s="17">
        <v>44900</v>
      </c>
      <c r="B3240" s="11" t="s">
        <v>2705</v>
      </c>
      <c r="C3240" s="11" t="s">
        <v>2923</v>
      </c>
      <c r="D3240" s="7">
        <v>1</v>
      </c>
      <c r="E3240" s="12">
        <f t="shared" si="155"/>
        <v>2500</v>
      </c>
      <c r="F3240" s="13">
        <f t="shared" si="156"/>
        <v>2500</v>
      </c>
      <c r="G3240" s="14">
        <f>Data_input!$F3240*IF(Data_input!$E3240&lt;3000,70%,60%)</f>
        <v>1750</v>
      </c>
      <c r="H3240" s="14">
        <f>Data_input!$F3240*10%</f>
        <v>250</v>
      </c>
      <c r="I3240" s="14">
        <f>Data_input!$F3240*10%</f>
        <v>250</v>
      </c>
      <c r="J3240" s="14">
        <f>SUM(Table1[[#This Row],[COGS]:[OPERATIONAL COST]])</f>
        <v>2250</v>
      </c>
      <c r="K3240" s="14">
        <f>Data_input!$F3240-Data_input!$G3240-Data_input!$H3240-Data_input!$I3240</f>
        <v>250</v>
      </c>
      <c r="L3240" s="15" t="s">
        <v>2943</v>
      </c>
      <c r="M3240" s="16" t="str">
        <f>TEXT(Table1[[#This Row],[DATE]],"mmm")</f>
        <v>Dec</v>
      </c>
      <c r="N3240" s="7">
        <f t="shared" si="157"/>
        <v>2022</v>
      </c>
      <c r="O3240" s="7">
        <f>IF(COUNTIF(B$4:$B3240,B3240)=1,1,0)</f>
        <v>1</v>
      </c>
      <c r="P3240" s="8" t="s">
        <v>2919</v>
      </c>
      <c r="Q3240" s="9"/>
    </row>
    <row r="3241" spans="1:17" x14ac:dyDescent="0.25">
      <c r="A3241" s="17">
        <v>44900</v>
      </c>
      <c r="B3241" s="11" t="s">
        <v>2706</v>
      </c>
      <c r="C3241" s="11" t="s">
        <v>2924</v>
      </c>
      <c r="D3241" s="7">
        <v>1</v>
      </c>
      <c r="E3241" s="12">
        <f t="shared" si="155"/>
        <v>3500</v>
      </c>
      <c r="F3241" s="13">
        <f t="shared" si="156"/>
        <v>3500</v>
      </c>
      <c r="G3241" s="14">
        <f>Data_input!$F3241*IF(Data_input!$E3241&lt;3000,70%,60%)</f>
        <v>2100</v>
      </c>
      <c r="H3241" s="14">
        <f>Data_input!$F3241*10%</f>
        <v>350</v>
      </c>
      <c r="I3241" s="14">
        <f>Data_input!$F3241*10%</f>
        <v>350</v>
      </c>
      <c r="J3241" s="14">
        <f>SUM(Table1[[#This Row],[COGS]:[OPERATIONAL COST]])</f>
        <v>2800</v>
      </c>
      <c r="K3241" s="14">
        <f>Data_input!$F3241-Data_input!$G3241-Data_input!$H3241-Data_input!$I3241</f>
        <v>700</v>
      </c>
      <c r="L3241" s="8" t="s">
        <v>2948</v>
      </c>
      <c r="M3241" s="16" t="str">
        <f>TEXT(Table1[[#This Row],[DATE]],"mmm")</f>
        <v>Dec</v>
      </c>
      <c r="N3241" s="7">
        <f t="shared" si="157"/>
        <v>2022</v>
      </c>
      <c r="O3241" s="7">
        <f>IF(COUNTIF(B$4:$B3241,B3241)=1,1,0)</f>
        <v>1</v>
      </c>
      <c r="P3241" s="8" t="s">
        <v>2918</v>
      </c>
      <c r="Q3241" s="9"/>
    </row>
    <row r="3242" spans="1:17" x14ac:dyDescent="0.25">
      <c r="A3242" s="17">
        <v>44900</v>
      </c>
      <c r="B3242" s="11" t="s">
        <v>2707</v>
      </c>
      <c r="C3242" s="11" t="s">
        <v>2928</v>
      </c>
      <c r="D3242" s="7">
        <v>2</v>
      </c>
      <c r="E3242" s="12">
        <f t="shared" si="155"/>
        <v>1000</v>
      </c>
      <c r="F3242" s="13">
        <f t="shared" si="156"/>
        <v>2000</v>
      </c>
      <c r="G3242" s="14">
        <f>Data_input!$F3242*IF(Data_input!$E3242&lt;3000,70%,60%)</f>
        <v>1400</v>
      </c>
      <c r="H3242" s="14">
        <f>Data_input!$F3242*10%</f>
        <v>200</v>
      </c>
      <c r="I3242" s="14">
        <f>Data_input!$F3242*10%</f>
        <v>200</v>
      </c>
      <c r="J3242" s="14">
        <f>SUM(Table1[[#This Row],[COGS]:[OPERATIONAL COST]])</f>
        <v>1800</v>
      </c>
      <c r="K3242" s="14">
        <f>Data_input!$F3242-Data_input!$G3242-Data_input!$H3242-Data_input!$I3242</f>
        <v>200</v>
      </c>
      <c r="L3242" s="15" t="s">
        <v>2944</v>
      </c>
      <c r="M3242" s="16" t="str">
        <f>TEXT(Table1[[#This Row],[DATE]],"mmm")</f>
        <v>Dec</v>
      </c>
      <c r="N3242" s="7">
        <f t="shared" si="157"/>
        <v>2022</v>
      </c>
      <c r="O3242" s="7">
        <f>IF(COUNTIF(B$4:$B3242,B3242)=1,1,0)</f>
        <v>1</v>
      </c>
      <c r="P3242" s="8" t="s">
        <v>2918</v>
      </c>
      <c r="Q3242" s="9"/>
    </row>
    <row r="3243" spans="1:17" x14ac:dyDescent="0.25">
      <c r="A3243" s="17">
        <v>44900</v>
      </c>
      <c r="B3243" s="11" t="s">
        <v>2708</v>
      </c>
      <c r="C3243" s="11" t="s">
        <v>2926</v>
      </c>
      <c r="D3243" s="7">
        <v>3</v>
      </c>
      <c r="E3243" s="12">
        <f t="shared" si="155"/>
        <v>450</v>
      </c>
      <c r="F3243" s="13">
        <f t="shared" si="156"/>
        <v>1350</v>
      </c>
      <c r="G3243" s="14">
        <f>Data_input!$F3243*IF(Data_input!$E3243&lt;3000,70%,60%)</f>
        <v>944.99999999999989</v>
      </c>
      <c r="H3243" s="14">
        <f>Data_input!$F3243*10%</f>
        <v>135</v>
      </c>
      <c r="I3243" s="14">
        <f>Data_input!$F3243*10%</f>
        <v>135</v>
      </c>
      <c r="J3243" s="14">
        <f>SUM(Table1[[#This Row],[COGS]:[OPERATIONAL COST]])</f>
        <v>1215</v>
      </c>
      <c r="K3243" s="14">
        <f>Data_input!$F3243-Data_input!$G3243-Data_input!$H3243-Data_input!$I3243</f>
        <v>135.00000000000011</v>
      </c>
      <c r="L3243" s="8" t="s">
        <v>2944</v>
      </c>
      <c r="M3243" s="16" t="str">
        <f>TEXT(Table1[[#This Row],[DATE]],"mmm")</f>
        <v>Dec</v>
      </c>
      <c r="N3243" s="7">
        <f t="shared" si="157"/>
        <v>2022</v>
      </c>
      <c r="O3243" s="7">
        <f>IF(COUNTIF(B$4:$B3243,B3243)=1,1,0)</f>
        <v>1</v>
      </c>
      <c r="P3243" s="8" t="s">
        <v>2919</v>
      </c>
      <c r="Q3243" s="9"/>
    </row>
    <row r="3244" spans="1:17" x14ac:dyDescent="0.25">
      <c r="A3244" s="17">
        <v>44900</v>
      </c>
      <c r="B3244" s="11" t="str">
        <f>B3243</f>
        <v>DH02712</v>
      </c>
      <c r="C3244" s="11" t="s">
        <v>2927</v>
      </c>
      <c r="D3244" s="7">
        <v>4</v>
      </c>
      <c r="E3244" s="12">
        <f t="shared" si="155"/>
        <v>500</v>
      </c>
      <c r="F3244" s="13">
        <f t="shared" si="156"/>
        <v>2000</v>
      </c>
      <c r="G3244" s="14">
        <f>Data_input!$F3244*IF(Data_input!$E3244&lt;3000,70%,60%)</f>
        <v>1400</v>
      </c>
      <c r="H3244" s="14">
        <f>Data_input!$F3244*10%</f>
        <v>200</v>
      </c>
      <c r="I3244" s="14">
        <f>Data_input!$F3244*10%</f>
        <v>200</v>
      </c>
      <c r="J3244" s="14">
        <f>SUM(Table1[[#This Row],[COGS]:[OPERATIONAL COST]])</f>
        <v>1800</v>
      </c>
      <c r="K3244" s="14">
        <f>Data_input!$F3244-Data_input!$G3244-Data_input!$H3244-Data_input!$I3244</f>
        <v>200</v>
      </c>
      <c r="L3244" s="15" t="s">
        <v>2944</v>
      </c>
      <c r="M3244" s="16" t="str">
        <f>TEXT(Table1[[#This Row],[DATE]],"mmm")</f>
        <v>Dec</v>
      </c>
      <c r="N3244" s="7">
        <f t="shared" si="157"/>
        <v>2022</v>
      </c>
      <c r="O3244" s="7">
        <f>IF(COUNTIF(B$4:$B3244,B3244)=1,1,0)</f>
        <v>0</v>
      </c>
      <c r="P3244" s="8" t="s">
        <v>2919</v>
      </c>
      <c r="Q3244" s="9"/>
    </row>
    <row r="3245" spans="1:17" x14ac:dyDescent="0.25">
      <c r="A3245" s="17">
        <v>44900</v>
      </c>
      <c r="B3245" s="11" t="str">
        <f>B3244</f>
        <v>DH02712</v>
      </c>
      <c r="C3245" s="11" t="s">
        <v>2927</v>
      </c>
      <c r="D3245" s="7">
        <v>4</v>
      </c>
      <c r="E3245" s="12">
        <f t="shared" si="155"/>
        <v>500</v>
      </c>
      <c r="F3245" s="13">
        <f t="shared" si="156"/>
        <v>2000</v>
      </c>
      <c r="G3245" s="14">
        <f>Data_input!$F3245*IF(Data_input!$E3245&lt;3000,70%,60%)</f>
        <v>1400</v>
      </c>
      <c r="H3245" s="14">
        <f>Data_input!$F3245*10%</f>
        <v>200</v>
      </c>
      <c r="I3245" s="14">
        <f>Data_input!$F3245*10%</f>
        <v>200</v>
      </c>
      <c r="J3245" s="14">
        <f>SUM(Table1[[#This Row],[COGS]:[OPERATIONAL COST]])</f>
        <v>1800</v>
      </c>
      <c r="K3245" s="14">
        <f>Data_input!$F3245-Data_input!$G3245-Data_input!$H3245-Data_input!$I3245</f>
        <v>200</v>
      </c>
      <c r="L3245" s="8" t="s">
        <v>2944</v>
      </c>
      <c r="M3245" s="16" t="str">
        <f>TEXT(Table1[[#This Row],[DATE]],"mmm")</f>
        <v>Dec</v>
      </c>
      <c r="N3245" s="7">
        <f t="shared" si="157"/>
        <v>2022</v>
      </c>
      <c r="O3245" s="7">
        <f>IF(COUNTIF(B$4:$B3245,B3245)=1,1,0)</f>
        <v>0</v>
      </c>
      <c r="P3245" s="8" t="s">
        <v>2919</v>
      </c>
      <c r="Q3245" s="9"/>
    </row>
    <row r="3246" spans="1:17" x14ac:dyDescent="0.25">
      <c r="A3246" s="17">
        <v>44901</v>
      </c>
      <c r="B3246" s="11" t="s">
        <v>2709</v>
      </c>
      <c r="C3246" s="11" t="s">
        <v>2920</v>
      </c>
      <c r="D3246" s="7">
        <v>1</v>
      </c>
      <c r="E3246" s="12">
        <f t="shared" si="155"/>
        <v>1000</v>
      </c>
      <c r="F3246" s="13">
        <f t="shared" si="156"/>
        <v>1000</v>
      </c>
      <c r="G3246" s="14">
        <f>Data_input!$F3246*IF(Data_input!$E3246&lt;3000,70%,60%)</f>
        <v>700</v>
      </c>
      <c r="H3246" s="14">
        <f>Data_input!$F3246*10%</f>
        <v>100</v>
      </c>
      <c r="I3246" s="14">
        <f>Data_input!$F3246*10%</f>
        <v>100</v>
      </c>
      <c r="J3246" s="14">
        <f>SUM(Table1[[#This Row],[COGS]:[OPERATIONAL COST]])</f>
        <v>900</v>
      </c>
      <c r="K3246" s="14">
        <f>Data_input!$F3246-Data_input!$G3246-Data_input!$H3246-Data_input!$I3246</f>
        <v>100</v>
      </c>
      <c r="L3246" s="15" t="s">
        <v>2943</v>
      </c>
      <c r="M3246" s="16" t="str">
        <f>TEXT(Table1[[#This Row],[DATE]],"mmm")</f>
        <v>Dec</v>
      </c>
      <c r="N3246" s="7">
        <f t="shared" si="157"/>
        <v>2022</v>
      </c>
      <c r="O3246" s="7">
        <f>IF(COUNTIF(B$4:$B3246,B3246)=1,1,0)</f>
        <v>1</v>
      </c>
      <c r="P3246" s="8" t="s">
        <v>2919</v>
      </c>
      <c r="Q3246" s="9"/>
    </row>
    <row r="3247" spans="1:17" x14ac:dyDescent="0.25">
      <c r="A3247" s="17">
        <v>44901</v>
      </c>
      <c r="B3247" s="11" t="s">
        <v>2710</v>
      </c>
      <c r="C3247" s="11" t="s">
        <v>2924</v>
      </c>
      <c r="D3247" s="7">
        <v>1</v>
      </c>
      <c r="E3247" s="12">
        <f t="shared" si="155"/>
        <v>3500</v>
      </c>
      <c r="F3247" s="13">
        <f t="shared" si="156"/>
        <v>3500</v>
      </c>
      <c r="G3247" s="14">
        <f>Data_input!$F3247*IF(Data_input!$E3247&lt;3000,70%,60%)</f>
        <v>2100</v>
      </c>
      <c r="H3247" s="14">
        <f>Data_input!$F3247*10%</f>
        <v>350</v>
      </c>
      <c r="I3247" s="14">
        <f>Data_input!$F3247*10%</f>
        <v>350</v>
      </c>
      <c r="J3247" s="14">
        <f>SUM(Table1[[#This Row],[COGS]:[OPERATIONAL COST]])</f>
        <v>2800</v>
      </c>
      <c r="K3247" s="14">
        <f>Data_input!$F3247-Data_input!$G3247-Data_input!$H3247-Data_input!$I3247</f>
        <v>700</v>
      </c>
      <c r="L3247" s="8" t="s">
        <v>2948</v>
      </c>
      <c r="M3247" s="16" t="str">
        <f>TEXT(Table1[[#This Row],[DATE]],"mmm")</f>
        <v>Dec</v>
      </c>
      <c r="N3247" s="7">
        <f t="shared" si="157"/>
        <v>2022</v>
      </c>
      <c r="O3247" s="7">
        <f>IF(COUNTIF(B$4:$B3247,B3247)=1,1,0)</f>
        <v>1</v>
      </c>
      <c r="P3247" s="8" t="s">
        <v>2919</v>
      </c>
      <c r="Q3247" s="9"/>
    </row>
    <row r="3248" spans="1:17" x14ac:dyDescent="0.25">
      <c r="A3248" s="17">
        <v>44901</v>
      </c>
      <c r="B3248" s="11" t="s">
        <v>2711</v>
      </c>
      <c r="C3248" s="11" t="s">
        <v>2923</v>
      </c>
      <c r="D3248" s="7">
        <v>1</v>
      </c>
      <c r="E3248" s="12">
        <f t="shared" si="155"/>
        <v>2500</v>
      </c>
      <c r="F3248" s="13">
        <f t="shared" si="156"/>
        <v>2500</v>
      </c>
      <c r="G3248" s="14">
        <f>Data_input!$F3248*IF(Data_input!$E3248&lt;3000,70%,60%)</f>
        <v>1750</v>
      </c>
      <c r="H3248" s="14">
        <f>Data_input!$F3248*10%</f>
        <v>250</v>
      </c>
      <c r="I3248" s="14">
        <f>Data_input!$F3248*10%</f>
        <v>250</v>
      </c>
      <c r="J3248" s="14">
        <f>SUM(Table1[[#This Row],[COGS]:[OPERATIONAL COST]])</f>
        <v>2250</v>
      </c>
      <c r="K3248" s="14">
        <f>Data_input!$F3248-Data_input!$G3248-Data_input!$H3248-Data_input!$I3248</f>
        <v>250</v>
      </c>
      <c r="L3248" s="15" t="s">
        <v>2944</v>
      </c>
      <c r="M3248" s="16" t="str">
        <f>TEXT(Table1[[#This Row],[DATE]],"mmm")</f>
        <v>Dec</v>
      </c>
      <c r="N3248" s="7">
        <f t="shared" si="157"/>
        <v>2022</v>
      </c>
      <c r="O3248" s="7">
        <f>IF(COUNTIF(B$4:$B3248,B3248)=1,1,0)</f>
        <v>1</v>
      </c>
      <c r="P3248" s="8" t="s">
        <v>2919</v>
      </c>
      <c r="Q3248" s="9"/>
    </row>
    <row r="3249" spans="1:17" x14ac:dyDescent="0.25">
      <c r="A3249" s="17">
        <v>44901</v>
      </c>
      <c r="B3249" s="11" t="s">
        <v>2712</v>
      </c>
      <c r="C3249" s="11" t="s">
        <v>2929</v>
      </c>
      <c r="D3249" s="7">
        <v>2</v>
      </c>
      <c r="E3249" s="12">
        <f t="shared" si="155"/>
        <v>3200</v>
      </c>
      <c r="F3249" s="13">
        <f t="shared" si="156"/>
        <v>6400</v>
      </c>
      <c r="G3249" s="14">
        <f>Data_input!$F3249*IF(Data_input!$E3249&lt;3000,70%,60%)</f>
        <v>3840</v>
      </c>
      <c r="H3249" s="14">
        <f>Data_input!$F3249*10%</f>
        <v>640</v>
      </c>
      <c r="I3249" s="14">
        <f>Data_input!$F3249*10%</f>
        <v>640</v>
      </c>
      <c r="J3249" s="14">
        <f>SUM(Table1[[#This Row],[COGS]:[OPERATIONAL COST]])</f>
        <v>5120</v>
      </c>
      <c r="K3249" s="14">
        <f>Data_input!$F3249-Data_input!$G3249-Data_input!$H3249-Data_input!$I3249</f>
        <v>1280</v>
      </c>
      <c r="L3249" s="8" t="s">
        <v>2946</v>
      </c>
      <c r="M3249" s="16" t="str">
        <f>TEXT(Table1[[#This Row],[DATE]],"mmm")</f>
        <v>Dec</v>
      </c>
      <c r="N3249" s="7">
        <f t="shared" si="157"/>
        <v>2022</v>
      </c>
      <c r="O3249" s="7">
        <f>IF(COUNTIF(B$4:$B3249,B3249)=1,1,0)</f>
        <v>1</v>
      </c>
      <c r="P3249" s="8" t="s">
        <v>2918</v>
      </c>
      <c r="Q3249" s="9"/>
    </row>
    <row r="3250" spans="1:17" x14ac:dyDescent="0.25">
      <c r="A3250" s="17">
        <v>44901</v>
      </c>
      <c r="B3250" s="11" t="s">
        <v>2713</v>
      </c>
      <c r="C3250" s="11" t="s">
        <v>2929</v>
      </c>
      <c r="D3250" s="7">
        <v>2</v>
      </c>
      <c r="E3250" s="12">
        <f t="shared" si="155"/>
        <v>3200</v>
      </c>
      <c r="F3250" s="13">
        <f t="shared" si="156"/>
        <v>6400</v>
      </c>
      <c r="G3250" s="14">
        <f>Data_input!$F3250*IF(Data_input!$E3250&lt;3000,70%,60%)</f>
        <v>3840</v>
      </c>
      <c r="H3250" s="14">
        <f>Data_input!$F3250*10%</f>
        <v>640</v>
      </c>
      <c r="I3250" s="14">
        <f>Data_input!$F3250*10%</f>
        <v>640</v>
      </c>
      <c r="J3250" s="14">
        <f>SUM(Table1[[#This Row],[COGS]:[OPERATIONAL COST]])</f>
        <v>5120</v>
      </c>
      <c r="K3250" s="14">
        <f>Data_input!$F3250-Data_input!$G3250-Data_input!$H3250-Data_input!$I3250</f>
        <v>1280</v>
      </c>
      <c r="L3250" s="15" t="s">
        <v>2947</v>
      </c>
      <c r="M3250" s="16" t="str">
        <f>TEXT(Table1[[#This Row],[DATE]],"mmm")</f>
        <v>Dec</v>
      </c>
      <c r="N3250" s="7">
        <f t="shared" si="157"/>
        <v>2022</v>
      </c>
      <c r="O3250" s="7">
        <f>IF(COUNTIF(B$4:$B3250,B3250)=1,1,0)</f>
        <v>1</v>
      </c>
      <c r="P3250" s="8" t="s">
        <v>2918</v>
      </c>
      <c r="Q3250" s="9"/>
    </row>
    <row r="3251" spans="1:17" x14ac:dyDescent="0.25">
      <c r="A3251" s="17">
        <v>44901</v>
      </c>
      <c r="B3251" s="11" t="s">
        <v>2714</v>
      </c>
      <c r="C3251" s="11" t="s">
        <v>2924</v>
      </c>
      <c r="D3251" s="7">
        <v>3</v>
      </c>
      <c r="E3251" s="12">
        <f t="shared" si="155"/>
        <v>3500</v>
      </c>
      <c r="F3251" s="13">
        <f t="shared" si="156"/>
        <v>10500</v>
      </c>
      <c r="G3251" s="14">
        <f>Data_input!$F3251*IF(Data_input!$E3251&lt;3000,70%,60%)</f>
        <v>6300</v>
      </c>
      <c r="H3251" s="14">
        <f>Data_input!$F3251*10%</f>
        <v>1050</v>
      </c>
      <c r="I3251" s="14">
        <f>Data_input!$F3251*10%</f>
        <v>1050</v>
      </c>
      <c r="J3251" s="14">
        <f>SUM(Table1[[#This Row],[COGS]:[OPERATIONAL COST]])</f>
        <v>8400</v>
      </c>
      <c r="K3251" s="14">
        <f>Data_input!$F3251-Data_input!$G3251-Data_input!$H3251-Data_input!$I3251</f>
        <v>2100</v>
      </c>
      <c r="L3251" s="8" t="s">
        <v>2946</v>
      </c>
      <c r="M3251" s="16" t="str">
        <f>TEXT(Table1[[#This Row],[DATE]],"mmm")</f>
        <v>Dec</v>
      </c>
      <c r="N3251" s="7">
        <f t="shared" si="157"/>
        <v>2022</v>
      </c>
      <c r="O3251" s="7">
        <f>IF(COUNTIF(B$4:$B3251,B3251)=1,1,0)</f>
        <v>1</v>
      </c>
      <c r="P3251" s="8" t="s">
        <v>2918</v>
      </c>
      <c r="Q3251" s="9"/>
    </row>
    <row r="3252" spans="1:17" x14ac:dyDescent="0.25">
      <c r="A3252" s="17">
        <v>44901</v>
      </c>
      <c r="B3252" s="11" t="s">
        <v>2715</v>
      </c>
      <c r="C3252" s="11" t="s">
        <v>2927</v>
      </c>
      <c r="D3252" s="7">
        <v>8</v>
      </c>
      <c r="E3252" s="12">
        <f t="shared" si="155"/>
        <v>500</v>
      </c>
      <c r="F3252" s="13">
        <f t="shared" si="156"/>
        <v>4000</v>
      </c>
      <c r="G3252" s="14">
        <f>Data_input!$F3252*IF(Data_input!$E3252&lt;3000,70%,60%)</f>
        <v>2800</v>
      </c>
      <c r="H3252" s="14">
        <f>Data_input!$F3252*10%</f>
        <v>400</v>
      </c>
      <c r="I3252" s="14">
        <f>Data_input!$F3252*10%</f>
        <v>400</v>
      </c>
      <c r="J3252" s="14">
        <f>SUM(Table1[[#This Row],[COGS]:[OPERATIONAL COST]])</f>
        <v>3600</v>
      </c>
      <c r="K3252" s="14">
        <f>Data_input!$F3252-Data_input!$G3252-Data_input!$H3252-Data_input!$I3252</f>
        <v>400</v>
      </c>
      <c r="L3252" s="15" t="s">
        <v>2947</v>
      </c>
      <c r="M3252" s="16" t="str">
        <f>TEXT(Table1[[#This Row],[DATE]],"mmm")</f>
        <v>Dec</v>
      </c>
      <c r="N3252" s="7">
        <f t="shared" si="157"/>
        <v>2022</v>
      </c>
      <c r="O3252" s="7">
        <f>IF(COUNTIF(B$4:$B3252,B3252)=1,1,0)</f>
        <v>1</v>
      </c>
      <c r="P3252" s="8" t="s">
        <v>2918</v>
      </c>
      <c r="Q3252" s="9"/>
    </row>
    <row r="3253" spans="1:17" x14ac:dyDescent="0.25">
      <c r="A3253" s="17">
        <v>44901</v>
      </c>
      <c r="B3253" s="11" t="s">
        <v>2716</v>
      </c>
      <c r="C3253" s="11" t="s">
        <v>2923</v>
      </c>
      <c r="D3253" s="7">
        <v>9</v>
      </c>
      <c r="E3253" s="12">
        <f t="shared" si="155"/>
        <v>2500</v>
      </c>
      <c r="F3253" s="13">
        <f t="shared" si="156"/>
        <v>22500</v>
      </c>
      <c r="G3253" s="14">
        <f>Data_input!$F3253*IF(Data_input!$E3253&lt;3000,70%,60%)</f>
        <v>15749.999999999998</v>
      </c>
      <c r="H3253" s="14">
        <f>Data_input!$F3253*10%</f>
        <v>2250</v>
      </c>
      <c r="I3253" s="14">
        <f>Data_input!$F3253*10%</f>
        <v>2250</v>
      </c>
      <c r="J3253" s="14">
        <f>SUM(Table1[[#This Row],[COGS]:[OPERATIONAL COST]])</f>
        <v>20250</v>
      </c>
      <c r="K3253" s="14">
        <f>Data_input!$F3253-Data_input!$G3253-Data_input!$H3253-Data_input!$I3253</f>
        <v>2250.0000000000018</v>
      </c>
      <c r="L3253" s="8" t="s">
        <v>2945</v>
      </c>
      <c r="M3253" s="16" t="str">
        <f>TEXT(Table1[[#This Row],[DATE]],"mmm")</f>
        <v>Dec</v>
      </c>
      <c r="N3253" s="7">
        <f t="shared" si="157"/>
        <v>2022</v>
      </c>
      <c r="O3253" s="7">
        <f>IF(COUNTIF(B$4:$B3253,B3253)=1,1,0)</f>
        <v>1</v>
      </c>
      <c r="P3253" s="8" t="s">
        <v>2918</v>
      </c>
      <c r="Q3253" s="9"/>
    </row>
    <row r="3254" spans="1:17" x14ac:dyDescent="0.25">
      <c r="A3254" s="17">
        <v>44902</v>
      </c>
      <c r="B3254" s="11" t="s">
        <v>2717</v>
      </c>
      <c r="C3254" s="11" t="s">
        <v>2925</v>
      </c>
      <c r="D3254" s="7">
        <v>1</v>
      </c>
      <c r="E3254" s="12">
        <f t="shared" si="155"/>
        <v>1200</v>
      </c>
      <c r="F3254" s="13">
        <f t="shared" si="156"/>
        <v>1200</v>
      </c>
      <c r="G3254" s="14">
        <f>Data_input!$F3254*IF(Data_input!$E3254&lt;3000,70%,60%)</f>
        <v>840</v>
      </c>
      <c r="H3254" s="14">
        <f>Data_input!$F3254*10%</f>
        <v>120</v>
      </c>
      <c r="I3254" s="14">
        <f>Data_input!$F3254*10%</f>
        <v>120</v>
      </c>
      <c r="J3254" s="14">
        <f>SUM(Table1[[#This Row],[COGS]:[OPERATIONAL COST]])</f>
        <v>1080</v>
      </c>
      <c r="K3254" s="14">
        <f>Data_input!$F3254-Data_input!$G3254-Data_input!$H3254-Data_input!$I3254</f>
        <v>120</v>
      </c>
      <c r="L3254" s="15" t="s">
        <v>2943</v>
      </c>
      <c r="M3254" s="16" t="str">
        <f>TEXT(Table1[[#This Row],[DATE]],"mmm")</f>
        <v>Dec</v>
      </c>
      <c r="N3254" s="7">
        <f t="shared" si="157"/>
        <v>2022</v>
      </c>
      <c r="O3254" s="7">
        <f>IF(COUNTIF(B$4:$B3254,B3254)=1,1,0)</f>
        <v>1</v>
      </c>
      <c r="P3254" s="8" t="s">
        <v>2919</v>
      </c>
      <c r="Q3254" s="9"/>
    </row>
    <row r="3255" spans="1:17" x14ac:dyDescent="0.25">
      <c r="A3255" s="17">
        <v>44902</v>
      </c>
      <c r="B3255" s="11" t="s">
        <v>2718</v>
      </c>
      <c r="C3255" s="11" t="s">
        <v>2920</v>
      </c>
      <c r="D3255" s="7">
        <v>3</v>
      </c>
      <c r="E3255" s="12">
        <f t="shared" si="155"/>
        <v>1000</v>
      </c>
      <c r="F3255" s="13">
        <f t="shared" si="156"/>
        <v>3000</v>
      </c>
      <c r="G3255" s="14">
        <f>Data_input!$F3255*IF(Data_input!$E3255&lt;3000,70%,60%)</f>
        <v>2100</v>
      </c>
      <c r="H3255" s="14">
        <f>Data_input!$F3255*10%</f>
        <v>300</v>
      </c>
      <c r="I3255" s="14">
        <f>Data_input!$F3255*10%</f>
        <v>300</v>
      </c>
      <c r="J3255" s="14">
        <f>SUM(Table1[[#This Row],[COGS]:[OPERATIONAL COST]])</f>
        <v>2700</v>
      </c>
      <c r="K3255" s="14">
        <f>Data_input!$F3255-Data_input!$G3255-Data_input!$H3255-Data_input!$I3255</f>
        <v>300</v>
      </c>
      <c r="L3255" s="8" t="s">
        <v>2948</v>
      </c>
      <c r="M3255" s="16" t="str">
        <f>TEXT(Table1[[#This Row],[DATE]],"mmm")</f>
        <v>Dec</v>
      </c>
      <c r="N3255" s="7">
        <f t="shared" si="157"/>
        <v>2022</v>
      </c>
      <c r="O3255" s="7">
        <f>IF(COUNTIF(B$4:$B3255,B3255)=1,1,0)</f>
        <v>1</v>
      </c>
      <c r="P3255" s="8" t="s">
        <v>2919</v>
      </c>
      <c r="Q3255" s="9"/>
    </row>
    <row r="3256" spans="1:17" x14ac:dyDescent="0.25">
      <c r="A3256" s="17">
        <v>44902</v>
      </c>
      <c r="B3256" s="11" t="s">
        <v>2719</v>
      </c>
      <c r="C3256" s="11" t="s">
        <v>2930</v>
      </c>
      <c r="D3256" s="7">
        <v>1</v>
      </c>
      <c r="E3256" s="12">
        <f t="shared" si="155"/>
        <v>4000</v>
      </c>
      <c r="F3256" s="13">
        <f t="shared" si="156"/>
        <v>4000</v>
      </c>
      <c r="G3256" s="14">
        <f>Data_input!$F3256*IF(Data_input!$E3256&lt;3000,70%,60%)</f>
        <v>2400</v>
      </c>
      <c r="H3256" s="14">
        <f>Data_input!$F3256*10%</f>
        <v>400</v>
      </c>
      <c r="I3256" s="14">
        <f>Data_input!$F3256*10%</f>
        <v>400</v>
      </c>
      <c r="J3256" s="14">
        <f>SUM(Table1[[#This Row],[COGS]:[OPERATIONAL COST]])</f>
        <v>3200</v>
      </c>
      <c r="K3256" s="14">
        <f>Data_input!$F3256-Data_input!$G3256-Data_input!$H3256-Data_input!$I3256</f>
        <v>800</v>
      </c>
      <c r="L3256" s="15" t="s">
        <v>2944</v>
      </c>
      <c r="M3256" s="16" t="str">
        <f>TEXT(Table1[[#This Row],[DATE]],"mmm")</f>
        <v>Dec</v>
      </c>
      <c r="N3256" s="7">
        <f t="shared" si="157"/>
        <v>2022</v>
      </c>
      <c r="O3256" s="7">
        <f>IF(COUNTIF(B$4:$B3256,B3256)=1,1,0)</f>
        <v>1</v>
      </c>
      <c r="P3256" s="8" t="s">
        <v>2919</v>
      </c>
      <c r="Q3256" s="9"/>
    </row>
    <row r="3257" spans="1:17" x14ac:dyDescent="0.25">
      <c r="A3257" s="17">
        <v>44902</v>
      </c>
      <c r="B3257" s="11" t="s">
        <v>2720</v>
      </c>
      <c r="C3257" s="11" t="s">
        <v>2920</v>
      </c>
      <c r="D3257" s="7">
        <v>15</v>
      </c>
      <c r="E3257" s="12">
        <f t="shared" si="155"/>
        <v>1000</v>
      </c>
      <c r="F3257" s="13">
        <f t="shared" si="156"/>
        <v>15000</v>
      </c>
      <c r="G3257" s="14">
        <f>Data_input!$F3257*IF(Data_input!$E3257&lt;3000,70%,60%)</f>
        <v>10500</v>
      </c>
      <c r="H3257" s="14">
        <f>Data_input!$F3257*10%</f>
        <v>1500</v>
      </c>
      <c r="I3257" s="14">
        <f>Data_input!$F3257*10%</f>
        <v>1500</v>
      </c>
      <c r="J3257" s="14">
        <f>SUM(Table1[[#This Row],[COGS]:[OPERATIONAL COST]])</f>
        <v>13500</v>
      </c>
      <c r="K3257" s="14">
        <f>Data_input!$F3257-Data_input!$G3257-Data_input!$H3257-Data_input!$I3257</f>
        <v>1500</v>
      </c>
      <c r="L3257" s="8" t="s">
        <v>2945</v>
      </c>
      <c r="M3257" s="16" t="str">
        <f>TEXT(Table1[[#This Row],[DATE]],"mmm")</f>
        <v>Dec</v>
      </c>
      <c r="N3257" s="7">
        <f t="shared" si="157"/>
        <v>2022</v>
      </c>
      <c r="O3257" s="7">
        <f>IF(COUNTIF(B$4:$B3257,B3257)=1,1,0)</f>
        <v>1</v>
      </c>
      <c r="P3257" s="8" t="s">
        <v>2919</v>
      </c>
      <c r="Q3257" s="9"/>
    </row>
    <row r="3258" spans="1:17" x14ac:dyDescent="0.25">
      <c r="A3258" s="17">
        <v>44902</v>
      </c>
      <c r="B3258" s="11" t="s">
        <v>2721</v>
      </c>
      <c r="C3258" s="11" t="s">
        <v>2924</v>
      </c>
      <c r="D3258" s="7">
        <v>10</v>
      </c>
      <c r="E3258" s="12">
        <f t="shared" si="155"/>
        <v>3500</v>
      </c>
      <c r="F3258" s="13">
        <f t="shared" si="156"/>
        <v>35000</v>
      </c>
      <c r="G3258" s="14">
        <f>Data_input!$F3258*IF(Data_input!$E3258&lt;3000,70%,60%)</f>
        <v>21000</v>
      </c>
      <c r="H3258" s="14">
        <f>Data_input!$F3258*10%</f>
        <v>3500</v>
      </c>
      <c r="I3258" s="14">
        <f>Data_input!$F3258*10%</f>
        <v>3500</v>
      </c>
      <c r="J3258" s="14">
        <f>SUM(Table1[[#This Row],[COGS]:[OPERATIONAL COST]])</f>
        <v>28000</v>
      </c>
      <c r="K3258" s="14">
        <f>Data_input!$F3258-Data_input!$G3258-Data_input!$H3258-Data_input!$I3258</f>
        <v>7000</v>
      </c>
      <c r="L3258" s="15" t="s">
        <v>2943</v>
      </c>
      <c r="M3258" s="16" t="str">
        <f>TEXT(Table1[[#This Row],[DATE]],"mmm")</f>
        <v>Dec</v>
      </c>
      <c r="N3258" s="7">
        <f t="shared" si="157"/>
        <v>2022</v>
      </c>
      <c r="O3258" s="7">
        <f>IF(COUNTIF(B$4:$B3258,B3258)=1,1,0)</f>
        <v>1</v>
      </c>
      <c r="P3258" s="8" t="s">
        <v>2919</v>
      </c>
      <c r="Q3258" s="9"/>
    </row>
    <row r="3259" spans="1:17" x14ac:dyDescent="0.25">
      <c r="A3259" s="17">
        <v>44902</v>
      </c>
      <c r="B3259" s="11" t="s">
        <v>2722</v>
      </c>
      <c r="C3259" s="11" t="s">
        <v>2923</v>
      </c>
      <c r="D3259" s="7">
        <v>7</v>
      </c>
      <c r="E3259" s="12">
        <f t="shared" si="155"/>
        <v>2500</v>
      </c>
      <c r="F3259" s="13">
        <f t="shared" si="156"/>
        <v>17500</v>
      </c>
      <c r="G3259" s="14">
        <f>Data_input!$F3259*IF(Data_input!$E3259&lt;3000,70%,60%)</f>
        <v>12250</v>
      </c>
      <c r="H3259" s="14">
        <f>Data_input!$F3259*10%</f>
        <v>1750</v>
      </c>
      <c r="I3259" s="14">
        <f>Data_input!$F3259*10%</f>
        <v>1750</v>
      </c>
      <c r="J3259" s="14">
        <f>SUM(Table1[[#This Row],[COGS]:[OPERATIONAL COST]])</f>
        <v>15750</v>
      </c>
      <c r="K3259" s="14">
        <f>Data_input!$F3259-Data_input!$G3259-Data_input!$H3259-Data_input!$I3259</f>
        <v>1750</v>
      </c>
      <c r="L3259" s="8" t="s">
        <v>2948</v>
      </c>
      <c r="M3259" s="16" t="str">
        <f>TEXT(Table1[[#This Row],[DATE]],"mmm")</f>
        <v>Dec</v>
      </c>
      <c r="N3259" s="7">
        <f t="shared" si="157"/>
        <v>2022</v>
      </c>
      <c r="O3259" s="7">
        <f>IF(COUNTIF(B$4:$B3259,B3259)=1,1,0)</f>
        <v>1</v>
      </c>
      <c r="P3259" s="8" t="s">
        <v>2918</v>
      </c>
      <c r="Q3259" s="9"/>
    </row>
    <row r="3260" spans="1:17" x14ac:dyDescent="0.25">
      <c r="A3260" s="17">
        <v>44902</v>
      </c>
      <c r="B3260" s="11" t="s">
        <v>2723</v>
      </c>
      <c r="C3260" s="11" t="s">
        <v>2923</v>
      </c>
      <c r="D3260" s="7">
        <v>4</v>
      </c>
      <c r="E3260" s="12">
        <f t="shared" si="155"/>
        <v>2500</v>
      </c>
      <c r="F3260" s="13">
        <f t="shared" si="156"/>
        <v>10000</v>
      </c>
      <c r="G3260" s="14">
        <f>Data_input!$F3260*IF(Data_input!$E3260&lt;3000,70%,60%)</f>
        <v>7000</v>
      </c>
      <c r="H3260" s="14">
        <f>Data_input!$F3260*10%</f>
        <v>1000</v>
      </c>
      <c r="I3260" s="14">
        <f>Data_input!$F3260*10%</f>
        <v>1000</v>
      </c>
      <c r="J3260" s="14">
        <f>SUM(Table1[[#This Row],[COGS]:[OPERATIONAL COST]])</f>
        <v>9000</v>
      </c>
      <c r="K3260" s="14">
        <f>Data_input!$F3260-Data_input!$G3260-Data_input!$H3260-Data_input!$I3260</f>
        <v>1000</v>
      </c>
      <c r="L3260" s="15" t="s">
        <v>2944</v>
      </c>
      <c r="M3260" s="16" t="str">
        <f>TEXT(Table1[[#This Row],[DATE]],"mmm")</f>
        <v>Dec</v>
      </c>
      <c r="N3260" s="7">
        <f t="shared" si="157"/>
        <v>2022</v>
      </c>
      <c r="O3260" s="7">
        <f>IF(COUNTIF(B$4:$B3260,B3260)=1,1,0)</f>
        <v>1</v>
      </c>
      <c r="P3260" s="8" t="s">
        <v>2918</v>
      </c>
      <c r="Q3260" s="9"/>
    </row>
    <row r="3261" spans="1:17" x14ac:dyDescent="0.25">
      <c r="A3261" s="17">
        <v>44902</v>
      </c>
      <c r="B3261" s="11" t="s">
        <v>2724</v>
      </c>
      <c r="C3261" s="11" t="s">
        <v>2920</v>
      </c>
      <c r="D3261" s="7">
        <v>1</v>
      </c>
      <c r="E3261" s="12">
        <f t="shared" si="155"/>
        <v>1000</v>
      </c>
      <c r="F3261" s="13">
        <f t="shared" si="156"/>
        <v>1000</v>
      </c>
      <c r="G3261" s="14">
        <f>Data_input!$F3261*IF(Data_input!$E3261&lt;3000,70%,60%)</f>
        <v>700</v>
      </c>
      <c r="H3261" s="14">
        <f>Data_input!$F3261*10%</f>
        <v>100</v>
      </c>
      <c r="I3261" s="14">
        <f>Data_input!$F3261*10%</f>
        <v>100</v>
      </c>
      <c r="J3261" s="14">
        <f>SUM(Table1[[#This Row],[COGS]:[OPERATIONAL COST]])</f>
        <v>900</v>
      </c>
      <c r="K3261" s="14">
        <f>Data_input!$F3261-Data_input!$G3261-Data_input!$H3261-Data_input!$I3261</f>
        <v>100</v>
      </c>
      <c r="L3261" s="8" t="s">
        <v>2945</v>
      </c>
      <c r="M3261" s="16" t="str">
        <f>TEXT(Table1[[#This Row],[DATE]],"mmm")</f>
        <v>Dec</v>
      </c>
      <c r="N3261" s="7">
        <f t="shared" si="157"/>
        <v>2022</v>
      </c>
      <c r="O3261" s="7">
        <f>IF(COUNTIF(B$4:$B3261,B3261)=1,1,0)</f>
        <v>1</v>
      </c>
      <c r="P3261" s="8" t="s">
        <v>2919</v>
      </c>
      <c r="Q3261" s="9"/>
    </row>
    <row r="3262" spans="1:17" x14ac:dyDescent="0.25">
      <c r="A3262" s="17">
        <v>44902</v>
      </c>
      <c r="B3262" s="11" t="str">
        <f>B3261</f>
        <v>DH02728</v>
      </c>
      <c r="C3262" s="11" t="s">
        <v>2923</v>
      </c>
      <c r="D3262" s="7">
        <v>5</v>
      </c>
      <c r="E3262" s="12">
        <f t="shared" si="155"/>
        <v>2500</v>
      </c>
      <c r="F3262" s="13">
        <f t="shared" si="156"/>
        <v>12500</v>
      </c>
      <c r="G3262" s="14">
        <f>Data_input!$F3262*IF(Data_input!$E3262&lt;3000,70%,60%)</f>
        <v>8750</v>
      </c>
      <c r="H3262" s="14">
        <f>Data_input!$F3262*10%</f>
        <v>1250</v>
      </c>
      <c r="I3262" s="14">
        <f>Data_input!$F3262*10%</f>
        <v>1250</v>
      </c>
      <c r="J3262" s="14">
        <f>SUM(Table1[[#This Row],[COGS]:[OPERATIONAL COST]])</f>
        <v>11250</v>
      </c>
      <c r="K3262" s="14">
        <f>Data_input!$F3262-Data_input!$G3262-Data_input!$H3262-Data_input!$I3262</f>
        <v>1250</v>
      </c>
      <c r="L3262" s="15" t="s">
        <v>2945</v>
      </c>
      <c r="M3262" s="16" t="str">
        <f>TEXT(Table1[[#This Row],[DATE]],"mmm")</f>
        <v>Dec</v>
      </c>
      <c r="N3262" s="7">
        <f t="shared" si="157"/>
        <v>2022</v>
      </c>
      <c r="O3262" s="7">
        <f>IF(COUNTIF(B$4:$B3262,B3262)=1,1,0)</f>
        <v>0</v>
      </c>
      <c r="P3262" s="8" t="s">
        <v>2919</v>
      </c>
      <c r="Q3262" s="9"/>
    </row>
    <row r="3263" spans="1:17" x14ac:dyDescent="0.25">
      <c r="A3263" s="17">
        <v>44902</v>
      </c>
      <c r="B3263" s="11" t="str">
        <f>B3262</f>
        <v>DH02728</v>
      </c>
      <c r="C3263" s="11" t="s">
        <v>2924</v>
      </c>
      <c r="D3263" s="7">
        <v>1</v>
      </c>
      <c r="E3263" s="12">
        <f t="shared" si="155"/>
        <v>3500</v>
      </c>
      <c r="F3263" s="13">
        <f t="shared" si="156"/>
        <v>3500</v>
      </c>
      <c r="G3263" s="14">
        <f>Data_input!$F3263*IF(Data_input!$E3263&lt;3000,70%,60%)</f>
        <v>2100</v>
      </c>
      <c r="H3263" s="14">
        <f>Data_input!$F3263*10%</f>
        <v>350</v>
      </c>
      <c r="I3263" s="14">
        <f>Data_input!$F3263*10%</f>
        <v>350</v>
      </c>
      <c r="J3263" s="14">
        <f>SUM(Table1[[#This Row],[COGS]:[OPERATIONAL COST]])</f>
        <v>2800</v>
      </c>
      <c r="K3263" s="14">
        <f>Data_input!$F3263-Data_input!$G3263-Data_input!$H3263-Data_input!$I3263</f>
        <v>700</v>
      </c>
      <c r="L3263" s="8" t="s">
        <v>2945</v>
      </c>
      <c r="M3263" s="16" t="str">
        <f>TEXT(Table1[[#This Row],[DATE]],"mmm")</f>
        <v>Dec</v>
      </c>
      <c r="N3263" s="7">
        <f t="shared" si="157"/>
        <v>2022</v>
      </c>
      <c r="O3263" s="7">
        <f>IF(COUNTIF(B$4:$B3263,B3263)=1,1,0)</f>
        <v>0</v>
      </c>
      <c r="P3263" s="8" t="s">
        <v>2919</v>
      </c>
      <c r="Q3263" s="9"/>
    </row>
    <row r="3264" spans="1:17" x14ac:dyDescent="0.25">
      <c r="A3264" s="17">
        <v>44903</v>
      </c>
      <c r="B3264" s="11" t="s">
        <v>2725</v>
      </c>
      <c r="C3264" s="11" t="s">
        <v>2925</v>
      </c>
      <c r="D3264" s="7">
        <v>1</v>
      </c>
      <c r="E3264" s="12">
        <f t="shared" si="155"/>
        <v>1200</v>
      </c>
      <c r="F3264" s="13">
        <f t="shared" si="156"/>
        <v>1200</v>
      </c>
      <c r="G3264" s="14">
        <f>Data_input!$F3264*IF(Data_input!$E3264&lt;3000,70%,60%)</f>
        <v>840</v>
      </c>
      <c r="H3264" s="14">
        <f>Data_input!$F3264*10%</f>
        <v>120</v>
      </c>
      <c r="I3264" s="14">
        <f>Data_input!$F3264*10%</f>
        <v>120</v>
      </c>
      <c r="J3264" s="14">
        <f>SUM(Table1[[#This Row],[COGS]:[OPERATIONAL COST]])</f>
        <v>1080</v>
      </c>
      <c r="K3264" s="14">
        <f>Data_input!$F3264-Data_input!$G3264-Data_input!$H3264-Data_input!$I3264</f>
        <v>120</v>
      </c>
      <c r="L3264" s="15" t="s">
        <v>2943</v>
      </c>
      <c r="M3264" s="16" t="str">
        <f>TEXT(Table1[[#This Row],[DATE]],"mmm")</f>
        <v>Dec</v>
      </c>
      <c r="N3264" s="7">
        <f t="shared" si="157"/>
        <v>2022</v>
      </c>
      <c r="O3264" s="7">
        <f>IF(COUNTIF(B$4:$B3264,B3264)=1,1,0)</f>
        <v>1</v>
      </c>
      <c r="P3264" s="8" t="s">
        <v>2919</v>
      </c>
      <c r="Q3264" s="9"/>
    </row>
    <row r="3265" spans="1:17" x14ac:dyDescent="0.25">
      <c r="A3265" s="17">
        <v>44903</v>
      </c>
      <c r="B3265" s="11" t="s">
        <v>2726</v>
      </c>
      <c r="C3265" s="11" t="s">
        <v>2926</v>
      </c>
      <c r="D3265" s="7">
        <v>1</v>
      </c>
      <c r="E3265" s="12">
        <f t="shared" si="155"/>
        <v>450</v>
      </c>
      <c r="F3265" s="13">
        <f t="shared" si="156"/>
        <v>450</v>
      </c>
      <c r="G3265" s="14">
        <f>Data_input!$F3265*IF(Data_input!$E3265&lt;3000,70%,60%)</f>
        <v>315</v>
      </c>
      <c r="H3265" s="14">
        <f>Data_input!$F3265*10%</f>
        <v>45</v>
      </c>
      <c r="I3265" s="14">
        <f>Data_input!$F3265*10%</f>
        <v>45</v>
      </c>
      <c r="J3265" s="14">
        <f>SUM(Table1[[#This Row],[COGS]:[OPERATIONAL COST]])</f>
        <v>405</v>
      </c>
      <c r="K3265" s="14">
        <f>Data_input!$F3265-Data_input!$G3265-Data_input!$H3265-Data_input!$I3265</f>
        <v>45</v>
      </c>
      <c r="L3265" s="8" t="s">
        <v>2948</v>
      </c>
      <c r="M3265" s="16" t="str">
        <f>TEXT(Table1[[#This Row],[DATE]],"mmm")</f>
        <v>Dec</v>
      </c>
      <c r="N3265" s="7">
        <f t="shared" si="157"/>
        <v>2022</v>
      </c>
      <c r="O3265" s="7">
        <f>IF(COUNTIF(B$4:$B3265,B3265)=1,1,0)</f>
        <v>1</v>
      </c>
      <c r="P3265" s="8" t="s">
        <v>2919</v>
      </c>
      <c r="Q3265" s="9"/>
    </row>
    <row r="3266" spans="1:17" x14ac:dyDescent="0.25">
      <c r="A3266" s="17">
        <v>44903</v>
      </c>
      <c r="B3266" s="11" t="s">
        <v>2727</v>
      </c>
      <c r="C3266" s="11" t="s">
        <v>2927</v>
      </c>
      <c r="D3266" s="7">
        <v>1</v>
      </c>
      <c r="E3266" s="12">
        <f t="shared" si="155"/>
        <v>500</v>
      </c>
      <c r="F3266" s="13">
        <f t="shared" si="156"/>
        <v>500</v>
      </c>
      <c r="G3266" s="14">
        <f>Data_input!$F3266*IF(Data_input!$E3266&lt;3000,70%,60%)</f>
        <v>350</v>
      </c>
      <c r="H3266" s="14">
        <f>Data_input!$F3266*10%</f>
        <v>50</v>
      </c>
      <c r="I3266" s="14">
        <f>Data_input!$F3266*10%</f>
        <v>50</v>
      </c>
      <c r="J3266" s="14">
        <f>SUM(Table1[[#This Row],[COGS]:[OPERATIONAL COST]])</f>
        <v>450</v>
      </c>
      <c r="K3266" s="14">
        <f>Data_input!$F3266-Data_input!$G3266-Data_input!$H3266-Data_input!$I3266</f>
        <v>50</v>
      </c>
      <c r="L3266" s="15" t="s">
        <v>2944</v>
      </c>
      <c r="M3266" s="16" t="str">
        <f>TEXT(Table1[[#This Row],[DATE]],"mmm")</f>
        <v>Dec</v>
      </c>
      <c r="N3266" s="7">
        <f t="shared" si="157"/>
        <v>2022</v>
      </c>
      <c r="O3266" s="7">
        <f>IF(COUNTIF(B$4:$B3266,B3266)=1,1,0)</f>
        <v>1</v>
      </c>
      <c r="P3266" s="8" t="s">
        <v>2919</v>
      </c>
      <c r="Q3266" s="9"/>
    </row>
    <row r="3267" spans="1:17" x14ac:dyDescent="0.25">
      <c r="A3267" s="17">
        <v>44903</v>
      </c>
      <c r="B3267" s="11" t="s">
        <v>2728</v>
      </c>
      <c r="C3267" s="11" t="s">
        <v>2928</v>
      </c>
      <c r="D3267" s="7">
        <v>5</v>
      </c>
      <c r="E3267" s="12">
        <f t="shared" si="155"/>
        <v>1000</v>
      </c>
      <c r="F3267" s="13">
        <f t="shared" si="156"/>
        <v>5000</v>
      </c>
      <c r="G3267" s="14">
        <f>Data_input!$F3267*IF(Data_input!$E3267&lt;3000,70%,60%)</f>
        <v>3500</v>
      </c>
      <c r="H3267" s="14">
        <f>Data_input!$F3267*10%</f>
        <v>500</v>
      </c>
      <c r="I3267" s="14">
        <f>Data_input!$F3267*10%</f>
        <v>500</v>
      </c>
      <c r="J3267" s="14">
        <f>SUM(Table1[[#This Row],[COGS]:[OPERATIONAL COST]])</f>
        <v>4500</v>
      </c>
      <c r="K3267" s="14">
        <f>Data_input!$F3267-Data_input!$G3267-Data_input!$H3267-Data_input!$I3267</f>
        <v>500</v>
      </c>
      <c r="L3267" s="8" t="s">
        <v>2946</v>
      </c>
      <c r="M3267" s="16" t="str">
        <f>TEXT(Table1[[#This Row],[DATE]],"mmm")</f>
        <v>Dec</v>
      </c>
      <c r="N3267" s="7">
        <f t="shared" si="157"/>
        <v>2022</v>
      </c>
      <c r="O3267" s="7">
        <f>IF(COUNTIF(B$4:$B3267,B3267)=1,1,0)</f>
        <v>1</v>
      </c>
      <c r="P3267" s="8" t="s">
        <v>2919</v>
      </c>
      <c r="Q3267" s="9"/>
    </row>
    <row r="3268" spans="1:17" x14ac:dyDescent="0.25">
      <c r="A3268" s="17">
        <v>44903</v>
      </c>
      <c r="B3268" s="11" t="s">
        <v>2729</v>
      </c>
      <c r="C3268" s="11" t="s">
        <v>2929</v>
      </c>
      <c r="D3268" s="7">
        <v>1</v>
      </c>
      <c r="E3268" s="12">
        <f t="shared" ref="E3268:E3331" si="158">VLOOKUP(C3268,$R$4:$S$12,2,FALSE)</f>
        <v>3200</v>
      </c>
      <c r="F3268" s="13">
        <f t="shared" ref="F3268:F3331" si="159">D3268*E3268</f>
        <v>3200</v>
      </c>
      <c r="G3268" s="14">
        <f>Data_input!$F3268*IF(Data_input!$E3268&lt;3000,70%,60%)</f>
        <v>1920</v>
      </c>
      <c r="H3268" s="14">
        <f>Data_input!$F3268*10%</f>
        <v>320</v>
      </c>
      <c r="I3268" s="14">
        <f>Data_input!$F3268*10%</f>
        <v>320</v>
      </c>
      <c r="J3268" s="14">
        <f>SUM(Table1[[#This Row],[COGS]:[OPERATIONAL COST]])</f>
        <v>2560</v>
      </c>
      <c r="K3268" s="14">
        <f>Data_input!$F3268-Data_input!$G3268-Data_input!$H3268-Data_input!$I3268</f>
        <v>640</v>
      </c>
      <c r="L3268" s="15" t="s">
        <v>2947</v>
      </c>
      <c r="M3268" s="16" t="str">
        <f>TEXT(Table1[[#This Row],[DATE]],"mmm")</f>
        <v>Dec</v>
      </c>
      <c r="N3268" s="7">
        <f t="shared" ref="N3268:N3331" si="160">YEAR(A3268)</f>
        <v>2022</v>
      </c>
      <c r="O3268" s="7">
        <f>IF(COUNTIF(B$4:$B3268,B3268)=1,1,0)</f>
        <v>1</v>
      </c>
      <c r="P3268" s="8" t="s">
        <v>2919</v>
      </c>
      <c r="Q3268" s="9"/>
    </row>
    <row r="3269" spans="1:17" x14ac:dyDescent="0.25">
      <c r="A3269" s="17">
        <v>44903</v>
      </c>
      <c r="B3269" s="11" t="s">
        <v>2730</v>
      </c>
      <c r="C3269" s="11" t="s">
        <v>2930</v>
      </c>
      <c r="D3269" s="7">
        <v>1</v>
      </c>
      <c r="E3269" s="12">
        <f t="shared" si="158"/>
        <v>4000</v>
      </c>
      <c r="F3269" s="13">
        <f t="shared" si="159"/>
        <v>4000</v>
      </c>
      <c r="G3269" s="14">
        <f>Data_input!$F3269*IF(Data_input!$E3269&lt;3000,70%,60%)</f>
        <v>2400</v>
      </c>
      <c r="H3269" s="14">
        <f>Data_input!$F3269*10%</f>
        <v>400</v>
      </c>
      <c r="I3269" s="14">
        <f>Data_input!$F3269*10%</f>
        <v>400</v>
      </c>
      <c r="J3269" s="14">
        <f>SUM(Table1[[#This Row],[COGS]:[OPERATIONAL COST]])</f>
        <v>3200</v>
      </c>
      <c r="K3269" s="14">
        <f>Data_input!$F3269-Data_input!$G3269-Data_input!$H3269-Data_input!$I3269</f>
        <v>800</v>
      </c>
      <c r="L3269" s="8" t="s">
        <v>2948</v>
      </c>
      <c r="M3269" s="16" t="str">
        <f>TEXT(Table1[[#This Row],[DATE]],"mmm")</f>
        <v>Dec</v>
      </c>
      <c r="N3269" s="7">
        <f t="shared" si="160"/>
        <v>2022</v>
      </c>
      <c r="O3269" s="7">
        <f>IF(COUNTIF(B$4:$B3269,B3269)=1,1,0)</f>
        <v>1</v>
      </c>
      <c r="P3269" s="8" t="s">
        <v>2919</v>
      </c>
      <c r="Q3269" s="9"/>
    </row>
    <row r="3270" spans="1:17" x14ac:dyDescent="0.25">
      <c r="A3270" s="17">
        <v>44903</v>
      </c>
      <c r="B3270" s="11" t="s">
        <v>2731</v>
      </c>
      <c r="C3270" s="11" t="s">
        <v>2930</v>
      </c>
      <c r="D3270" s="7">
        <v>1</v>
      </c>
      <c r="E3270" s="12">
        <f t="shared" si="158"/>
        <v>4000</v>
      </c>
      <c r="F3270" s="13">
        <f t="shared" si="159"/>
        <v>4000</v>
      </c>
      <c r="G3270" s="14">
        <f>Data_input!$F3270*IF(Data_input!$E3270&lt;3000,70%,60%)</f>
        <v>2400</v>
      </c>
      <c r="H3270" s="14">
        <f>Data_input!$F3270*10%</f>
        <v>400</v>
      </c>
      <c r="I3270" s="14">
        <f>Data_input!$F3270*10%</f>
        <v>400</v>
      </c>
      <c r="J3270" s="14">
        <f>SUM(Table1[[#This Row],[COGS]:[OPERATIONAL COST]])</f>
        <v>3200</v>
      </c>
      <c r="K3270" s="14">
        <f>Data_input!$F3270-Data_input!$G3270-Data_input!$H3270-Data_input!$I3270</f>
        <v>800</v>
      </c>
      <c r="L3270" s="15" t="s">
        <v>2944</v>
      </c>
      <c r="M3270" s="16" t="str">
        <f>TEXT(Table1[[#This Row],[DATE]],"mmm")</f>
        <v>Dec</v>
      </c>
      <c r="N3270" s="7">
        <f t="shared" si="160"/>
        <v>2022</v>
      </c>
      <c r="O3270" s="7">
        <f>IF(COUNTIF(B$4:$B3270,B3270)=1,1,0)</f>
        <v>1</v>
      </c>
      <c r="P3270" s="8" t="s">
        <v>2919</v>
      </c>
      <c r="Q3270" s="9"/>
    </row>
    <row r="3271" spans="1:17" x14ac:dyDescent="0.25">
      <c r="A3271" s="17">
        <v>44903</v>
      </c>
      <c r="B3271" s="11" t="s">
        <v>2732</v>
      </c>
      <c r="C3271" s="11" t="s">
        <v>2930</v>
      </c>
      <c r="D3271" s="7">
        <v>1</v>
      </c>
      <c r="E3271" s="12">
        <f t="shared" si="158"/>
        <v>4000</v>
      </c>
      <c r="F3271" s="13">
        <f t="shared" si="159"/>
        <v>4000</v>
      </c>
      <c r="G3271" s="14">
        <f>Data_input!$F3271*IF(Data_input!$E3271&lt;3000,70%,60%)</f>
        <v>2400</v>
      </c>
      <c r="H3271" s="14">
        <f>Data_input!$F3271*10%</f>
        <v>400</v>
      </c>
      <c r="I3271" s="14">
        <f>Data_input!$F3271*10%</f>
        <v>400</v>
      </c>
      <c r="J3271" s="14">
        <f>SUM(Table1[[#This Row],[COGS]:[OPERATIONAL COST]])</f>
        <v>3200</v>
      </c>
      <c r="K3271" s="14">
        <f>Data_input!$F3271-Data_input!$G3271-Data_input!$H3271-Data_input!$I3271</f>
        <v>800</v>
      </c>
      <c r="L3271" s="8" t="s">
        <v>2946</v>
      </c>
      <c r="M3271" s="16" t="str">
        <f>TEXT(Table1[[#This Row],[DATE]],"mmm")</f>
        <v>Dec</v>
      </c>
      <c r="N3271" s="7">
        <f t="shared" si="160"/>
        <v>2022</v>
      </c>
      <c r="O3271" s="7">
        <f>IF(COUNTIF(B$4:$B3271,B3271)=1,1,0)</f>
        <v>1</v>
      </c>
      <c r="P3271" s="8" t="s">
        <v>2918</v>
      </c>
      <c r="Q3271" s="9"/>
    </row>
    <row r="3272" spans="1:17" x14ac:dyDescent="0.25">
      <c r="A3272" s="17">
        <v>44904</v>
      </c>
      <c r="B3272" s="11" t="s">
        <v>2733</v>
      </c>
      <c r="C3272" s="11" t="s">
        <v>2924</v>
      </c>
      <c r="D3272" s="7">
        <v>1</v>
      </c>
      <c r="E3272" s="12">
        <f t="shared" si="158"/>
        <v>3500</v>
      </c>
      <c r="F3272" s="13">
        <f t="shared" si="159"/>
        <v>3500</v>
      </c>
      <c r="G3272" s="14">
        <f>Data_input!$F3272*IF(Data_input!$E3272&lt;3000,70%,60%)</f>
        <v>2100</v>
      </c>
      <c r="H3272" s="14">
        <f>Data_input!$F3272*10%</f>
        <v>350</v>
      </c>
      <c r="I3272" s="14">
        <f>Data_input!$F3272*10%</f>
        <v>350</v>
      </c>
      <c r="J3272" s="14">
        <f>SUM(Table1[[#This Row],[COGS]:[OPERATIONAL COST]])</f>
        <v>2800</v>
      </c>
      <c r="K3272" s="14">
        <f>Data_input!$F3272-Data_input!$G3272-Data_input!$H3272-Data_input!$I3272</f>
        <v>700</v>
      </c>
      <c r="L3272" s="15" t="s">
        <v>2947</v>
      </c>
      <c r="M3272" s="16" t="str">
        <f>TEXT(Table1[[#This Row],[DATE]],"mmm")</f>
        <v>Dec</v>
      </c>
      <c r="N3272" s="7">
        <f t="shared" si="160"/>
        <v>2022</v>
      </c>
      <c r="O3272" s="7">
        <f>IF(COUNTIF(B$4:$B3272,B3272)=1,1,0)</f>
        <v>1</v>
      </c>
      <c r="P3272" s="8" t="s">
        <v>2918</v>
      </c>
      <c r="Q3272" s="9"/>
    </row>
    <row r="3273" spans="1:17" x14ac:dyDescent="0.25">
      <c r="A3273" s="17">
        <v>44904</v>
      </c>
      <c r="B3273" s="11" t="s">
        <v>2734</v>
      </c>
      <c r="C3273" s="11" t="s">
        <v>2925</v>
      </c>
      <c r="D3273" s="7">
        <v>3</v>
      </c>
      <c r="E3273" s="12">
        <f t="shared" si="158"/>
        <v>1200</v>
      </c>
      <c r="F3273" s="13">
        <f t="shared" si="159"/>
        <v>3600</v>
      </c>
      <c r="G3273" s="14">
        <f>Data_input!$F3273*IF(Data_input!$E3273&lt;3000,70%,60%)</f>
        <v>2520</v>
      </c>
      <c r="H3273" s="14">
        <f>Data_input!$F3273*10%</f>
        <v>360</v>
      </c>
      <c r="I3273" s="14">
        <f>Data_input!$F3273*10%</f>
        <v>360</v>
      </c>
      <c r="J3273" s="14">
        <f>SUM(Table1[[#This Row],[COGS]:[OPERATIONAL COST]])</f>
        <v>3240</v>
      </c>
      <c r="K3273" s="14">
        <f>Data_input!$F3273-Data_input!$G3273-Data_input!$H3273-Data_input!$I3273</f>
        <v>360</v>
      </c>
      <c r="L3273" s="8" t="s">
        <v>2945</v>
      </c>
      <c r="M3273" s="16" t="str">
        <f>TEXT(Table1[[#This Row],[DATE]],"mmm")</f>
        <v>Dec</v>
      </c>
      <c r="N3273" s="7">
        <f t="shared" si="160"/>
        <v>2022</v>
      </c>
      <c r="O3273" s="7">
        <f>IF(COUNTIF(B$4:$B3273,B3273)=1,1,0)</f>
        <v>1</v>
      </c>
      <c r="P3273" s="8" t="s">
        <v>2919</v>
      </c>
      <c r="Q3273" s="9"/>
    </row>
    <row r="3274" spans="1:17" x14ac:dyDescent="0.25">
      <c r="A3274" s="17">
        <v>44904</v>
      </c>
      <c r="B3274" s="11" t="s">
        <v>2735</v>
      </c>
      <c r="C3274" s="11" t="s">
        <v>2926</v>
      </c>
      <c r="D3274" s="7">
        <v>2</v>
      </c>
      <c r="E3274" s="12">
        <f t="shared" si="158"/>
        <v>450</v>
      </c>
      <c r="F3274" s="13">
        <f t="shared" si="159"/>
        <v>900</v>
      </c>
      <c r="G3274" s="14">
        <f>Data_input!$F3274*IF(Data_input!$E3274&lt;3000,70%,60%)</f>
        <v>630</v>
      </c>
      <c r="H3274" s="14">
        <f>Data_input!$F3274*10%</f>
        <v>90</v>
      </c>
      <c r="I3274" s="14">
        <f>Data_input!$F3274*10%</f>
        <v>90</v>
      </c>
      <c r="J3274" s="14">
        <f>SUM(Table1[[#This Row],[COGS]:[OPERATIONAL COST]])</f>
        <v>810</v>
      </c>
      <c r="K3274" s="14">
        <f>Data_input!$F3274-Data_input!$G3274-Data_input!$H3274-Data_input!$I3274</f>
        <v>90</v>
      </c>
      <c r="L3274" s="15" t="s">
        <v>2943</v>
      </c>
      <c r="M3274" s="16" t="str">
        <f>TEXT(Table1[[#This Row],[DATE]],"mmm")</f>
        <v>Dec</v>
      </c>
      <c r="N3274" s="7">
        <f t="shared" si="160"/>
        <v>2022</v>
      </c>
      <c r="O3274" s="7">
        <f>IF(COUNTIF(B$4:$B3274,B3274)=1,1,0)</f>
        <v>1</v>
      </c>
      <c r="P3274" s="8" t="s">
        <v>2919</v>
      </c>
      <c r="Q3274" s="9"/>
    </row>
    <row r="3275" spans="1:17" x14ac:dyDescent="0.25">
      <c r="A3275" s="17">
        <v>44904</v>
      </c>
      <c r="B3275" s="11" t="s">
        <v>2736</v>
      </c>
      <c r="C3275" s="11" t="s">
        <v>2927</v>
      </c>
      <c r="D3275" s="7">
        <v>1</v>
      </c>
      <c r="E3275" s="12">
        <f t="shared" si="158"/>
        <v>500</v>
      </c>
      <c r="F3275" s="13">
        <f t="shared" si="159"/>
        <v>500</v>
      </c>
      <c r="G3275" s="14">
        <f>Data_input!$F3275*IF(Data_input!$E3275&lt;3000,70%,60%)</f>
        <v>350</v>
      </c>
      <c r="H3275" s="14">
        <f>Data_input!$F3275*10%</f>
        <v>50</v>
      </c>
      <c r="I3275" s="14">
        <f>Data_input!$F3275*10%</f>
        <v>50</v>
      </c>
      <c r="J3275" s="14">
        <f>SUM(Table1[[#This Row],[COGS]:[OPERATIONAL COST]])</f>
        <v>450</v>
      </c>
      <c r="K3275" s="14">
        <f>Data_input!$F3275-Data_input!$G3275-Data_input!$H3275-Data_input!$I3275</f>
        <v>50</v>
      </c>
      <c r="L3275" s="8" t="s">
        <v>2948</v>
      </c>
      <c r="M3275" s="16" t="str">
        <f>TEXT(Table1[[#This Row],[DATE]],"mmm")</f>
        <v>Dec</v>
      </c>
      <c r="N3275" s="7">
        <f t="shared" si="160"/>
        <v>2022</v>
      </c>
      <c r="O3275" s="7">
        <f>IF(COUNTIF(B$4:$B3275,B3275)=1,1,0)</f>
        <v>1</v>
      </c>
      <c r="P3275" s="8" t="s">
        <v>2918</v>
      </c>
      <c r="Q3275" s="9"/>
    </row>
    <row r="3276" spans="1:17" x14ac:dyDescent="0.25">
      <c r="A3276" s="17">
        <v>44904</v>
      </c>
      <c r="B3276" s="11" t="s">
        <v>2737</v>
      </c>
      <c r="C3276" s="11" t="s">
        <v>2928</v>
      </c>
      <c r="D3276" s="7">
        <v>4</v>
      </c>
      <c r="E3276" s="12">
        <f t="shared" si="158"/>
        <v>1000</v>
      </c>
      <c r="F3276" s="13">
        <f t="shared" si="159"/>
        <v>4000</v>
      </c>
      <c r="G3276" s="14">
        <f>Data_input!$F3276*IF(Data_input!$E3276&lt;3000,70%,60%)</f>
        <v>2800</v>
      </c>
      <c r="H3276" s="14">
        <f>Data_input!$F3276*10%</f>
        <v>400</v>
      </c>
      <c r="I3276" s="14">
        <f>Data_input!$F3276*10%</f>
        <v>400</v>
      </c>
      <c r="J3276" s="14">
        <f>SUM(Table1[[#This Row],[COGS]:[OPERATIONAL COST]])</f>
        <v>3600</v>
      </c>
      <c r="K3276" s="14">
        <f>Data_input!$F3276-Data_input!$G3276-Data_input!$H3276-Data_input!$I3276</f>
        <v>400</v>
      </c>
      <c r="L3276" s="15" t="s">
        <v>2944</v>
      </c>
      <c r="M3276" s="16" t="str">
        <f>TEXT(Table1[[#This Row],[DATE]],"mmm")</f>
        <v>Dec</v>
      </c>
      <c r="N3276" s="7">
        <f t="shared" si="160"/>
        <v>2022</v>
      </c>
      <c r="O3276" s="7">
        <f>IF(COUNTIF(B$4:$B3276,B3276)=1,1,0)</f>
        <v>1</v>
      </c>
      <c r="P3276" s="8" t="s">
        <v>2918</v>
      </c>
      <c r="Q3276" s="9"/>
    </row>
    <row r="3277" spans="1:17" x14ac:dyDescent="0.25">
      <c r="A3277" s="17">
        <v>44904</v>
      </c>
      <c r="B3277" s="11" t="s">
        <v>2738</v>
      </c>
      <c r="C3277" s="11" t="s">
        <v>2928</v>
      </c>
      <c r="D3277" s="7">
        <v>5</v>
      </c>
      <c r="E3277" s="12">
        <f t="shared" si="158"/>
        <v>1000</v>
      </c>
      <c r="F3277" s="13">
        <f t="shared" si="159"/>
        <v>5000</v>
      </c>
      <c r="G3277" s="14">
        <f>Data_input!$F3277*IF(Data_input!$E3277&lt;3000,70%,60%)</f>
        <v>3500</v>
      </c>
      <c r="H3277" s="14">
        <f>Data_input!$F3277*10%</f>
        <v>500</v>
      </c>
      <c r="I3277" s="14">
        <f>Data_input!$F3277*10%</f>
        <v>500</v>
      </c>
      <c r="J3277" s="14">
        <f>SUM(Table1[[#This Row],[COGS]:[OPERATIONAL COST]])</f>
        <v>4500</v>
      </c>
      <c r="K3277" s="14">
        <f>Data_input!$F3277-Data_input!$G3277-Data_input!$H3277-Data_input!$I3277</f>
        <v>500</v>
      </c>
      <c r="L3277" s="8" t="s">
        <v>2945</v>
      </c>
      <c r="M3277" s="16" t="str">
        <f>TEXT(Table1[[#This Row],[DATE]],"mmm")</f>
        <v>Dec</v>
      </c>
      <c r="N3277" s="7">
        <f t="shared" si="160"/>
        <v>2022</v>
      </c>
      <c r="O3277" s="7">
        <f>IF(COUNTIF(B$4:$B3277,B3277)=1,1,0)</f>
        <v>1</v>
      </c>
      <c r="P3277" s="8" t="s">
        <v>2919</v>
      </c>
      <c r="Q3277" s="9"/>
    </row>
    <row r="3278" spans="1:17" x14ac:dyDescent="0.25">
      <c r="A3278" s="17">
        <v>44904</v>
      </c>
      <c r="B3278" s="11" t="s">
        <v>2739</v>
      </c>
      <c r="C3278" s="11" t="s">
        <v>2930</v>
      </c>
      <c r="D3278" s="7">
        <v>1</v>
      </c>
      <c r="E3278" s="12">
        <f t="shared" si="158"/>
        <v>4000</v>
      </c>
      <c r="F3278" s="13">
        <f t="shared" si="159"/>
        <v>4000</v>
      </c>
      <c r="G3278" s="14">
        <f>Data_input!$F3278*IF(Data_input!$E3278&lt;3000,70%,60%)</f>
        <v>2400</v>
      </c>
      <c r="H3278" s="14">
        <f>Data_input!$F3278*10%</f>
        <v>400</v>
      </c>
      <c r="I3278" s="14">
        <f>Data_input!$F3278*10%</f>
        <v>400</v>
      </c>
      <c r="J3278" s="14">
        <f>SUM(Table1[[#This Row],[COGS]:[OPERATIONAL COST]])</f>
        <v>3200</v>
      </c>
      <c r="K3278" s="14">
        <f>Data_input!$F3278-Data_input!$G3278-Data_input!$H3278-Data_input!$I3278</f>
        <v>800</v>
      </c>
      <c r="L3278" s="15" t="s">
        <v>2943</v>
      </c>
      <c r="M3278" s="16" t="str">
        <f>TEXT(Table1[[#This Row],[DATE]],"mmm")</f>
        <v>Dec</v>
      </c>
      <c r="N3278" s="7">
        <f t="shared" si="160"/>
        <v>2022</v>
      </c>
      <c r="O3278" s="7">
        <f>IF(COUNTIF(B$4:$B3278,B3278)=1,1,0)</f>
        <v>1</v>
      </c>
      <c r="P3278" s="8" t="s">
        <v>2918</v>
      </c>
      <c r="Q3278" s="9"/>
    </row>
    <row r="3279" spans="1:17" x14ac:dyDescent="0.25">
      <c r="A3279" s="17">
        <v>44904</v>
      </c>
      <c r="B3279" s="11" t="s">
        <v>2740</v>
      </c>
      <c r="C3279" s="11" t="s">
        <v>2920</v>
      </c>
      <c r="D3279" s="7">
        <v>2</v>
      </c>
      <c r="E3279" s="12">
        <f t="shared" si="158"/>
        <v>1000</v>
      </c>
      <c r="F3279" s="13">
        <f t="shared" si="159"/>
        <v>2000</v>
      </c>
      <c r="G3279" s="14">
        <f>Data_input!$F3279*IF(Data_input!$E3279&lt;3000,70%,60%)</f>
        <v>1400</v>
      </c>
      <c r="H3279" s="14">
        <f>Data_input!$F3279*10%</f>
        <v>200</v>
      </c>
      <c r="I3279" s="14">
        <f>Data_input!$F3279*10%</f>
        <v>200</v>
      </c>
      <c r="J3279" s="14">
        <f>SUM(Table1[[#This Row],[COGS]:[OPERATIONAL COST]])</f>
        <v>1800</v>
      </c>
      <c r="K3279" s="14">
        <f>Data_input!$F3279-Data_input!$G3279-Data_input!$H3279-Data_input!$I3279</f>
        <v>200</v>
      </c>
      <c r="L3279" s="8" t="s">
        <v>2948</v>
      </c>
      <c r="M3279" s="16" t="str">
        <f>TEXT(Table1[[#This Row],[DATE]],"mmm")</f>
        <v>Dec</v>
      </c>
      <c r="N3279" s="7">
        <f t="shared" si="160"/>
        <v>2022</v>
      </c>
      <c r="O3279" s="7">
        <f>IF(COUNTIF(B$4:$B3279,B3279)=1,1,0)</f>
        <v>1</v>
      </c>
      <c r="P3279" s="8" t="s">
        <v>2919</v>
      </c>
      <c r="Q3279" s="9"/>
    </row>
    <row r="3280" spans="1:17" x14ac:dyDescent="0.25">
      <c r="A3280" s="17">
        <v>44904</v>
      </c>
      <c r="B3280" s="11" t="str">
        <f t="shared" ref="B3280:B3286" si="161">B3279</f>
        <v>DH02744</v>
      </c>
      <c r="C3280" s="11" t="s">
        <v>2923</v>
      </c>
      <c r="D3280" s="7">
        <v>1</v>
      </c>
      <c r="E3280" s="12">
        <f t="shared" si="158"/>
        <v>2500</v>
      </c>
      <c r="F3280" s="13">
        <f t="shared" si="159"/>
        <v>2500</v>
      </c>
      <c r="G3280" s="14">
        <f>Data_input!$F3280*IF(Data_input!$E3280&lt;3000,70%,60%)</f>
        <v>1750</v>
      </c>
      <c r="H3280" s="14">
        <f>Data_input!$F3280*10%</f>
        <v>250</v>
      </c>
      <c r="I3280" s="14">
        <f>Data_input!$F3280*10%</f>
        <v>250</v>
      </c>
      <c r="J3280" s="14">
        <f>SUM(Table1[[#This Row],[COGS]:[OPERATIONAL COST]])</f>
        <v>2250</v>
      </c>
      <c r="K3280" s="14">
        <f>Data_input!$F3280-Data_input!$G3280-Data_input!$H3280-Data_input!$I3280</f>
        <v>250</v>
      </c>
      <c r="L3280" s="15" t="s">
        <v>2948</v>
      </c>
      <c r="M3280" s="16" t="str">
        <f>TEXT(Table1[[#This Row],[DATE]],"mmm")</f>
        <v>Dec</v>
      </c>
      <c r="N3280" s="7">
        <f t="shared" si="160"/>
        <v>2022</v>
      </c>
      <c r="O3280" s="7">
        <f>IF(COUNTIF(B$4:$B3280,B3280)=1,1,0)</f>
        <v>0</v>
      </c>
      <c r="P3280" s="8" t="s">
        <v>2919</v>
      </c>
      <c r="Q3280" s="9"/>
    </row>
    <row r="3281" spans="1:17" x14ac:dyDescent="0.25">
      <c r="A3281" s="17">
        <v>44904</v>
      </c>
      <c r="B3281" s="11" t="str">
        <f t="shared" si="161"/>
        <v>DH02744</v>
      </c>
      <c r="C3281" s="11" t="s">
        <v>2920</v>
      </c>
      <c r="D3281" s="7">
        <v>7</v>
      </c>
      <c r="E3281" s="12">
        <f t="shared" si="158"/>
        <v>1000</v>
      </c>
      <c r="F3281" s="13">
        <f t="shared" si="159"/>
        <v>7000</v>
      </c>
      <c r="G3281" s="14">
        <f>Data_input!$F3281*IF(Data_input!$E3281&lt;3000,70%,60%)</f>
        <v>4900</v>
      </c>
      <c r="H3281" s="14">
        <f>Data_input!$F3281*10%</f>
        <v>700</v>
      </c>
      <c r="I3281" s="14">
        <f>Data_input!$F3281*10%</f>
        <v>700</v>
      </c>
      <c r="J3281" s="14">
        <f>SUM(Table1[[#This Row],[COGS]:[OPERATIONAL COST]])</f>
        <v>6300</v>
      </c>
      <c r="K3281" s="14">
        <f>Data_input!$F3281-Data_input!$G3281-Data_input!$H3281-Data_input!$I3281</f>
        <v>700</v>
      </c>
      <c r="L3281" s="8" t="s">
        <v>2948</v>
      </c>
      <c r="M3281" s="16" t="str">
        <f>TEXT(Table1[[#This Row],[DATE]],"mmm")</f>
        <v>Dec</v>
      </c>
      <c r="N3281" s="7">
        <f t="shared" si="160"/>
        <v>2022</v>
      </c>
      <c r="O3281" s="7">
        <f>IF(COUNTIF(B$4:$B3281,B3281)=1,1,0)</f>
        <v>0</v>
      </c>
      <c r="P3281" s="8" t="s">
        <v>2919</v>
      </c>
      <c r="Q3281" s="9"/>
    </row>
    <row r="3282" spans="1:17" x14ac:dyDescent="0.25">
      <c r="A3282" s="17">
        <v>44904</v>
      </c>
      <c r="B3282" s="11" t="str">
        <f t="shared" si="161"/>
        <v>DH02744</v>
      </c>
      <c r="C3282" s="11" t="s">
        <v>2923</v>
      </c>
      <c r="D3282" s="7">
        <v>8</v>
      </c>
      <c r="E3282" s="12">
        <f t="shared" si="158"/>
        <v>2500</v>
      </c>
      <c r="F3282" s="13">
        <f t="shared" si="159"/>
        <v>20000</v>
      </c>
      <c r="G3282" s="14">
        <f>Data_input!$F3282*IF(Data_input!$E3282&lt;3000,70%,60%)</f>
        <v>14000</v>
      </c>
      <c r="H3282" s="14">
        <f>Data_input!$F3282*10%</f>
        <v>2000</v>
      </c>
      <c r="I3282" s="14">
        <f>Data_input!$F3282*10%</f>
        <v>2000</v>
      </c>
      <c r="J3282" s="14">
        <f>SUM(Table1[[#This Row],[COGS]:[OPERATIONAL COST]])</f>
        <v>18000</v>
      </c>
      <c r="K3282" s="14">
        <f>Data_input!$F3282-Data_input!$G3282-Data_input!$H3282-Data_input!$I3282</f>
        <v>2000</v>
      </c>
      <c r="L3282" s="15" t="s">
        <v>2948</v>
      </c>
      <c r="M3282" s="16" t="str">
        <f>TEXT(Table1[[#This Row],[DATE]],"mmm")</f>
        <v>Dec</v>
      </c>
      <c r="N3282" s="7">
        <f t="shared" si="160"/>
        <v>2022</v>
      </c>
      <c r="O3282" s="7">
        <f>IF(COUNTIF(B$4:$B3282,B3282)=1,1,0)</f>
        <v>0</v>
      </c>
      <c r="P3282" s="8" t="s">
        <v>2919</v>
      </c>
      <c r="Q3282" s="9"/>
    </row>
    <row r="3283" spans="1:17" x14ac:dyDescent="0.25">
      <c r="A3283" s="17">
        <v>44904</v>
      </c>
      <c r="B3283" s="11" t="str">
        <f t="shared" si="161"/>
        <v>DH02744</v>
      </c>
      <c r="C3283" s="11" t="s">
        <v>2930</v>
      </c>
      <c r="D3283" s="7">
        <v>1</v>
      </c>
      <c r="E3283" s="12">
        <f t="shared" si="158"/>
        <v>4000</v>
      </c>
      <c r="F3283" s="13">
        <f t="shared" si="159"/>
        <v>4000</v>
      </c>
      <c r="G3283" s="14">
        <f>Data_input!$F3283*IF(Data_input!$E3283&lt;3000,70%,60%)</f>
        <v>2400</v>
      </c>
      <c r="H3283" s="14">
        <f>Data_input!$F3283*10%</f>
        <v>400</v>
      </c>
      <c r="I3283" s="14">
        <f>Data_input!$F3283*10%</f>
        <v>400</v>
      </c>
      <c r="J3283" s="14">
        <f>SUM(Table1[[#This Row],[COGS]:[OPERATIONAL COST]])</f>
        <v>3200</v>
      </c>
      <c r="K3283" s="14">
        <f>Data_input!$F3283-Data_input!$G3283-Data_input!$H3283-Data_input!$I3283</f>
        <v>800</v>
      </c>
      <c r="L3283" s="8" t="s">
        <v>2948</v>
      </c>
      <c r="M3283" s="16" t="str">
        <f>TEXT(Table1[[#This Row],[DATE]],"mmm")</f>
        <v>Dec</v>
      </c>
      <c r="N3283" s="7">
        <f t="shared" si="160"/>
        <v>2022</v>
      </c>
      <c r="O3283" s="7">
        <f>IF(COUNTIF(B$4:$B3283,B3283)=1,1,0)</f>
        <v>0</v>
      </c>
      <c r="P3283" s="8" t="s">
        <v>2919</v>
      </c>
      <c r="Q3283" s="9"/>
    </row>
    <row r="3284" spans="1:17" x14ac:dyDescent="0.25">
      <c r="A3284" s="17">
        <v>44904</v>
      </c>
      <c r="B3284" s="11" t="str">
        <f t="shared" si="161"/>
        <v>DH02744</v>
      </c>
      <c r="C3284" s="11" t="s">
        <v>2924</v>
      </c>
      <c r="D3284" s="7">
        <v>2</v>
      </c>
      <c r="E3284" s="12">
        <f t="shared" si="158"/>
        <v>3500</v>
      </c>
      <c r="F3284" s="13">
        <f t="shared" si="159"/>
        <v>7000</v>
      </c>
      <c r="G3284" s="14">
        <f>Data_input!$F3284*IF(Data_input!$E3284&lt;3000,70%,60%)</f>
        <v>4200</v>
      </c>
      <c r="H3284" s="14">
        <f>Data_input!$F3284*10%</f>
        <v>700</v>
      </c>
      <c r="I3284" s="14">
        <f>Data_input!$F3284*10%</f>
        <v>700</v>
      </c>
      <c r="J3284" s="14">
        <f>SUM(Table1[[#This Row],[COGS]:[OPERATIONAL COST]])</f>
        <v>5600</v>
      </c>
      <c r="K3284" s="14">
        <f>Data_input!$F3284-Data_input!$G3284-Data_input!$H3284-Data_input!$I3284</f>
        <v>1400</v>
      </c>
      <c r="L3284" s="15" t="s">
        <v>2948</v>
      </c>
      <c r="M3284" s="16" t="str">
        <f>TEXT(Table1[[#This Row],[DATE]],"mmm")</f>
        <v>Dec</v>
      </c>
      <c r="N3284" s="7">
        <f t="shared" si="160"/>
        <v>2022</v>
      </c>
      <c r="O3284" s="7">
        <f>IF(COUNTIF(B$4:$B3284,B3284)=1,1,0)</f>
        <v>0</v>
      </c>
      <c r="P3284" s="8" t="s">
        <v>2919</v>
      </c>
      <c r="Q3284" s="9"/>
    </row>
    <row r="3285" spans="1:17" x14ac:dyDescent="0.25">
      <c r="A3285" s="17">
        <v>44904</v>
      </c>
      <c r="B3285" s="11" t="str">
        <f t="shared" si="161"/>
        <v>DH02744</v>
      </c>
      <c r="C3285" s="11" t="s">
        <v>2925</v>
      </c>
      <c r="D3285" s="7">
        <v>4</v>
      </c>
      <c r="E3285" s="12">
        <f t="shared" si="158"/>
        <v>1200</v>
      </c>
      <c r="F3285" s="13">
        <f t="shared" si="159"/>
        <v>4800</v>
      </c>
      <c r="G3285" s="14">
        <f>Data_input!$F3285*IF(Data_input!$E3285&lt;3000,70%,60%)</f>
        <v>3360</v>
      </c>
      <c r="H3285" s="14">
        <f>Data_input!$F3285*10%</f>
        <v>480</v>
      </c>
      <c r="I3285" s="14">
        <f>Data_input!$F3285*10%</f>
        <v>480</v>
      </c>
      <c r="J3285" s="14">
        <f>SUM(Table1[[#This Row],[COGS]:[OPERATIONAL COST]])</f>
        <v>4320</v>
      </c>
      <c r="K3285" s="14">
        <f>Data_input!$F3285-Data_input!$G3285-Data_input!$H3285-Data_input!$I3285</f>
        <v>480</v>
      </c>
      <c r="L3285" s="8" t="s">
        <v>2948</v>
      </c>
      <c r="M3285" s="16" t="str">
        <f>TEXT(Table1[[#This Row],[DATE]],"mmm")</f>
        <v>Dec</v>
      </c>
      <c r="N3285" s="7">
        <f t="shared" si="160"/>
        <v>2022</v>
      </c>
      <c r="O3285" s="7">
        <f>IF(COUNTIF(B$4:$B3285,B3285)=1,1,0)</f>
        <v>0</v>
      </c>
      <c r="P3285" s="8" t="s">
        <v>2919</v>
      </c>
      <c r="Q3285" s="9"/>
    </row>
    <row r="3286" spans="1:17" x14ac:dyDescent="0.25">
      <c r="A3286" s="17">
        <v>44904</v>
      </c>
      <c r="B3286" s="11" t="str">
        <f t="shared" si="161"/>
        <v>DH02744</v>
      </c>
      <c r="C3286" s="11" t="s">
        <v>2926</v>
      </c>
      <c r="D3286" s="7">
        <v>6</v>
      </c>
      <c r="E3286" s="12">
        <f t="shared" si="158"/>
        <v>450</v>
      </c>
      <c r="F3286" s="13">
        <f t="shared" si="159"/>
        <v>2700</v>
      </c>
      <c r="G3286" s="14">
        <f>Data_input!$F3286*IF(Data_input!$E3286&lt;3000,70%,60%)</f>
        <v>1889.9999999999998</v>
      </c>
      <c r="H3286" s="14">
        <f>Data_input!$F3286*10%</f>
        <v>270</v>
      </c>
      <c r="I3286" s="14">
        <f>Data_input!$F3286*10%</f>
        <v>270</v>
      </c>
      <c r="J3286" s="14">
        <f>SUM(Table1[[#This Row],[COGS]:[OPERATIONAL COST]])</f>
        <v>2430</v>
      </c>
      <c r="K3286" s="14">
        <f>Data_input!$F3286-Data_input!$G3286-Data_input!$H3286-Data_input!$I3286</f>
        <v>270.00000000000023</v>
      </c>
      <c r="L3286" s="15" t="s">
        <v>2948</v>
      </c>
      <c r="M3286" s="16" t="str">
        <f>TEXT(Table1[[#This Row],[DATE]],"mmm")</f>
        <v>Dec</v>
      </c>
      <c r="N3286" s="7">
        <f t="shared" si="160"/>
        <v>2022</v>
      </c>
      <c r="O3286" s="7">
        <f>IF(COUNTIF(B$4:$B3286,B3286)=1,1,0)</f>
        <v>0</v>
      </c>
      <c r="P3286" s="8" t="s">
        <v>2919</v>
      </c>
      <c r="Q3286" s="9"/>
    </row>
    <row r="3287" spans="1:17" x14ac:dyDescent="0.25">
      <c r="A3287" s="17">
        <v>44905</v>
      </c>
      <c r="B3287" s="11" t="s">
        <v>2741</v>
      </c>
      <c r="C3287" s="11" t="s">
        <v>2920</v>
      </c>
      <c r="D3287" s="7">
        <v>7</v>
      </c>
      <c r="E3287" s="12">
        <f t="shared" si="158"/>
        <v>1000</v>
      </c>
      <c r="F3287" s="13">
        <f t="shared" si="159"/>
        <v>7000</v>
      </c>
      <c r="G3287" s="14">
        <f>Data_input!$F3287*IF(Data_input!$E3287&lt;3000,70%,60%)</f>
        <v>4900</v>
      </c>
      <c r="H3287" s="14">
        <f>Data_input!$F3287*10%</f>
        <v>700</v>
      </c>
      <c r="I3287" s="14">
        <f>Data_input!$F3287*10%</f>
        <v>700</v>
      </c>
      <c r="J3287" s="14">
        <f>SUM(Table1[[#This Row],[COGS]:[OPERATIONAL COST]])</f>
        <v>6300</v>
      </c>
      <c r="K3287" s="14">
        <f>Data_input!$F3287-Data_input!$G3287-Data_input!$H3287-Data_input!$I3287</f>
        <v>700</v>
      </c>
      <c r="L3287" s="8" t="s">
        <v>2948</v>
      </c>
      <c r="M3287" s="16" t="str">
        <f>TEXT(Table1[[#This Row],[DATE]],"mmm")</f>
        <v>Dec</v>
      </c>
      <c r="N3287" s="7">
        <f t="shared" si="160"/>
        <v>2022</v>
      </c>
      <c r="O3287" s="7">
        <f>IF(COUNTIF(B$4:$B3287,B3287)=1,1,0)</f>
        <v>1</v>
      </c>
      <c r="P3287" s="8" t="s">
        <v>2918</v>
      </c>
      <c r="Q3287" s="9"/>
    </row>
    <row r="3288" spans="1:17" x14ac:dyDescent="0.25">
      <c r="A3288" s="17">
        <v>44905</v>
      </c>
      <c r="B3288" s="11" t="s">
        <v>2742</v>
      </c>
      <c r="C3288" s="11" t="s">
        <v>2930</v>
      </c>
      <c r="D3288" s="7">
        <v>1</v>
      </c>
      <c r="E3288" s="12">
        <f t="shared" si="158"/>
        <v>4000</v>
      </c>
      <c r="F3288" s="13">
        <f t="shared" si="159"/>
        <v>4000</v>
      </c>
      <c r="G3288" s="14">
        <f>Data_input!$F3288*IF(Data_input!$E3288&lt;3000,70%,60%)</f>
        <v>2400</v>
      </c>
      <c r="H3288" s="14">
        <f>Data_input!$F3288*10%</f>
        <v>400</v>
      </c>
      <c r="I3288" s="14">
        <f>Data_input!$F3288*10%</f>
        <v>400</v>
      </c>
      <c r="J3288" s="14">
        <f>SUM(Table1[[#This Row],[COGS]:[OPERATIONAL COST]])</f>
        <v>3200</v>
      </c>
      <c r="K3288" s="14">
        <f>Data_input!$F3288-Data_input!$G3288-Data_input!$H3288-Data_input!$I3288</f>
        <v>800</v>
      </c>
      <c r="L3288" s="15" t="s">
        <v>2944</v>
      </c>
      <c r="M3288" s="16" t="str">
        <f>TEXT(Table1[[#This Row],[DATE]],"mmm")</f>
        <v>Dec</v>
      </c>
      <c r="N3288" s="7">
        <f t="shared" si="160"/>
        <v>2022</v>
      </c>
      <c r="O3288" s="7">
        <f>IF(COUNTIF(B$4:$B3288,B3288)=1,1,0)</f>
        <v>1</v>
      </c>
      <c r="P3288" s="8" t="s">
        <v>2918</v>
      </c>
      <c r="Q3288" s="9"/>
    </row>
    <row r="3289" spans="1:17" x14ac:dyDescent="0.25">
      <c r="A3289" s="17">
        <v>44905</v>
      </c>
      <c r="B3289" s="11" t="s">
        <v>2743</v>
      </c>
      <c r="C3289" s="11" t="s">
        <v>2923</v>
      </c>
      <c r="D3289" s="7">
        <v>1</v>
      </c>
      <c r="E3289" s="12">
        <f t="shared" si="158"/>
        <v>2500</v>
      </c>
      <c r="F3289" s="13">
        <f t="shared" si="159"/>
        <v>2500</v>
      </c>
      <c r="G3289" s="14">
        <f>Data_input!$F3289*IF(Data_input!$E3289&lt;3000,70%,60%)</f>
        <v>1750</v>
      </c>
      <c r="H3289" s="14">
        <f>Data_input!$F3289*10%</f>
        <v>250</v>
      </c>
      <c r="I3289" s="14">
        <f>Data_input!$F3289*10%</f>
        <v>250</v>
      </c>
      <c r="J3289" s="14">
        <f>SUM(Table1[[#This Row],[COGS]:[OPERATIONAL COST]])</f>
        <v>2250</v>
      </c>
      <c r="K3289" s="14">
        <f>Data_input!$F3289-Data_input!$G3289-Data_input!$H3289-Data_input!$I3289</f>
        <v>250</v>
      </c>
      <c r="L3289" s="8" t="s">
        <v>2945</v>
      </c>
      <c r="M3289" s="16" t="str">
        <f>TEXT(Table1[[#This Row],[DATE]],"mmm")</f>
        <v>Dec</v>
      </c>
      <c r="N3289" s="7">
        <f t="shared" si="160"/>
        <v>2022</v>
      </c>
      <c r="O3289" s="7">
        <f>IF(COUNTIF(B$4:$B3289,B3289)=1,1,0)</f>
        <v>1</v>
      </c>
      <c r="P3289" s="8" t="s">
        <v>2919</v>
      </c>
      <c r="Q3289" s="9"/>
    </row>
    <row r="3290" spans="1:17" x14ac:dyDescent="0.25">
      <c r="A3290" s="17">
        <v>44905</v>
      </c>
      <c r="B3290" s="11" t="s">
        <v>2744</v>
      </c>
      <c r="C3290" s="11" t="s">
        <v>2924</v>
      </c>
      <c r="D3290" s="7">
        <v>2</v>
      </c>
      <c r="E3290" s="12">
        <f t="shared" si="158"/>
        <v>3500</v>
      </c>
      <c r="F3290" s="13">
        <f t="shared" si="159"/>
        <v>7000</v>
      </c>
      <c r="G3290" s="14">
        <f>Data_input!$F3290*IF(Data_input!$E3290&lt;3000,70%,60%)</f>
        <v>4200</v>
      </c>
      <c r="H3290" s="14">
        <f>Data_input!$F3290*10%</f>
        <v>700</v>
      </c>
      <c r="I3290" s="14">
        <f>Data_input!$F3290*10%</f>
        <v>700</v>
      </c>
      <c r="J3290" s="14">
        <f>SUM(Table1[[#This Row],[COGS]:[OPERATIONAL COST]])</f>
        <v>5600</v>
      </c>
      <c r="K3290" s="14">
        <f>Data_input!$F3290-Data_input!$G3290-Data_input!$H3290-Data_input!$I3290</f>
        <v>1400</v>
      </c>
      <c r="L3290" s="15" t="s">
        <v>2943</v>
      </c>
      <c r="M3290" s="16" t="str">
        <f>TEXT(Table1[[#This Row],[DATE]],"mmm")</f>
        <v>Dec</v>
      </c>
      <c r="N3290" s="7">
        <f t="shared" si="160"/>
        <v>2022</v>
      </c>
      <c r="O3290" s="7">
        <f>IF(COUNTIF(B$4:$B3290,B3290)=1,1,0)</f>
        <v>1</v>
      </c>
      <c r="P3290" s="8" t="s">
        <v>2919</v>
      </c>
      <c r="Q3290" s="9"/>
    </row>
    <row r="3291" spans="1:17" x14ac:dyDescent="0.25">
      <c r="A3291" s="17">
        <v>44905</v>
      </c>
      <c r="B3291" s="11" t="s">
        <v>2745</v>
      </c>
      <c r="C3291" s="11" t="s">
        <v>2928</v>
      </c>
      <c r="D3291" s="7">
        <v>1</v>
      </c>
      <c r="E3291" s="12">
        <f t="shared" si="158"/>
        <v>1000</v>
      </c>
      <c r="F3291" s="13">
        <f t="shared" si="159"/>
        <v>1000</v>
      </c>
      <c r="G3291" s="14">
        <f>Data_input!$F3291*IF(Data_input!$E3291&lt;3000,70%,60%)</f>
        <v>700</v>
      </c>
      <c r="H3291" s="14">
        <f>Data_input!$F3291*10%</f>
        <v>100</v>
      </c>
      <c r="I3291" s="14">
        <f>Data_input!$F3291*10%</f>
        <v>100</v>
      </c>
      <c r="J3291" s="14">
        <f>SUM(Table1[[#This Row],[COGS]:[OPERATIONAL COST]])</f>
        <v>900</v>
      </c>
      <c r="K3291" s="14">
        <f>Data_input!$F3291-Data_input!$G3291-Data_input!$H3291-Data_input!$I3291</f>
        <v>100</v>
      </c>
      <c r="L3291" s="8" t="s">
        <v>2948</v>
      </c>
      <c r="M3291" s="16" t="str">
        <f>TEXT(Table1[[#This Row],[DATE]],"mmm")</f>
        <v>Dec</v>
      </c>
      <c r="N3291" s="7">
        <f t="shared" si="160"/>
        <v>2022</v>
      </c>
      <c r="O3291" s="7">
        <f>IF(COUNTIF(B$4:$B3291,B3291)=1,1,0)</f>
        <v>1</v>
      </c>
      <c r="P3291" s="8" t="s">
        <v>2919</v>
      </c>
      <c r="Q3291" s="9"/>
    </row>
    <row r="3292" spans="1:17" x14ac:dyDescent="0.25">
      <c r="A3292" s="17">
        <v>44905</v>
      </c>
      <c r="B3292" s="11" t="s">
        <v>2746</v>
      </c>
      <c r="C3292" s="11" t="s">
        <v>2926</v>
      </c>
      <c r="D3292" s="7">
        <v>6</v>
      </c>
      <c r="E3292" s="12">
        <f t="shared" si="158"/>
        <v>450</v>
      </c>
      <c r="F3292" s="13">
        <f t="shared" si="159"/>
        <v>2700</v>
      </c>
      <c r="G3292" s="14">
        <f>Data_input!$F3292*IF(Data_input!$E3292&lt;3000,70%,60%)</f>
        <v>1889.9999999999998</v>
      </c>
      <c r="H3292" s="14">
        <f>Data_input!$F3292*10%</f>
        <v>270</v>
      </c>
      <c r="I3292" s="14">
        <f>Data_input!$F3292*10%</f>
        <v>270</v>
      </c>
      <c r="J3292" s="14">
        <f>SUM(Table1[[#This Row],[COGS]:[OPERATIONAL COST]])</f>
        <v>2430</v>
      </c>
      <c r="K3292" s="14">
        <f>Data_input!$F3292-Data_input!$G3292-Data_input!$H3292-Data_input!$I3292</f>
        <v>270.00000000000023</v>
      </c>
      <c r="L3292" s="15" t="s">
        <v>2944</v>
      </c>
      <c r="M3292" s="16" t="str">
        <f>TEXT(Table1[[#This Row],[DATE]],"mmm")</f>
        <v>Dec</v>
      </c>
      <c r="N3292" s="7">
        <f t="shared" si="160"/>
        <v>2022</v>
      </c>
      <c r="O3292" s="7">
        <f>IF(COUNTIF(B$4:$B3292,B3292)=1,1,0)</f>
        <v>1</v>
      </c>
      <c r="P3292" s="8" t="s">
        <v>2918</v>
      </c>
      <c r="Q3292" s="9"/>
    </row>
    <row r="3293" spans="1:17" x14ac:dyDescent="0.25">
      <c r="A3293" s="17">
        <v>44905</v>
      </c>
      <c r="B3293" s="11" t="s">
        <v>2747</v>
      </c>
      <c r="C3293" s="11" t="s">
        <v>2927</v>
      </c>
      <c r="D3293" s="7">
        <v>1</v>
      </c>
      <c r="E3293" s="12">
        <f t="shared" si="158"/>
        <v>500</v>
      </c>
      <c r="F3293" s="13">
        <f t="shared" si="159"/>
        <v>500</v>
      </c>
      <c r="G3293" s="14">
        <f>Data_input!$F3293*IF(Data_input!$E3293&lt;3000,70%,60%)</f>
        <v>350</v>
      </c>
      <c r="H3293" s="14">
        <f>Data_input!$F3293*10%</f>
        <v>50</v>
      </c>
      <c r="I3293" s="14">
        <f>Data_input!$F3293*10%</f>
        <v>50</v>
      </c>
      <c r="J3293" s="14">
        <f>SUM(Table1[[#This Row],[COGS]:[OPERATIONAL COST]])</f>
        <v>450</v>
      </c>
      <c r="K3293" s="14">
        <f>Data_input!$F3293-Data_input!$G3293-Data_input!$H3293-Data_input!$I3293</f>
        <v>50</v>
      </c>
      <c r="L3293" s="8" t="s">
        <v>2945</v>
      </c>
      <c r="M3293" s="16" t="str">
        <f>TEXT(Table1[[#This Row],[DATE]],"mmm")</f>
        <v>Dec</v>
      </c>
      <c r="N3293" s="7">
        <f t="shared" si="160"/>
        <v>2022</v>
      </c>
      <c r="O3293" s="7">
        <f>IF(COUNTIF(B$4:$B3293,B3293)=1,1,0)</f>
        <v>1</v>
      </c>
      <c r="P3293" s="8" t="s">
        <v>2919</v>
      </c>
      <c r="Q3293" s="9"/>
    </row>
    <row r="3294" spans="1:17" x14ac:dyDescent="0.25">
      <c r="A3294" s="17">
        <v>44905</v>
      </c>
      <c r="B3294" s="11" t="s">
        <v>2748</v>
      </c>
      <c r="C3294" s="11" t="s">
        <v>2927</v>
      </c>
      <c r="D3294" s="7">
        <v>1</v>
      </c>
      <c r="E3294" s="12">
        <f t="shared" si="158"/>
        <v>500</v>
      </c>
      <c r="F3294" s="13">
        <f t="shared" si="159"/>
        <v>500</v>
      </c>
      <c r="G3294" s="14">
        <f>Data_input!$F3294*IF(Data_input!$E3294&lt;3000,70%,60%)</f>
        <v>350</v>
      </c>
      <c r="H3294" s="14">
        <f>Data_input!$F3294*10%</f>
        <v>50</v>
      </c>
      <c r="I3294" s="14">
        <f>Data_input!$F3294*10%</f>
        <v>50</v>
      </c>
      <c r="J3294" s="14">
        <f>SUM(Table1[[#This Row],[COGS]:[OPERATIONAL COST]])</f>
        <v>450</v>
      </c>
      <c r="K3294" s="14">
        <f>Data_input!$F3294-Data_input!$G3294-Data_input!$H3294-Data_input!$I3294</f>
        <v>50</v>
      </c>
      <c r="L3294" s="15" t="s">
        <v>2943</v>
      </c>
      <c r="M3294" s="16" t="str">
        <f>TEXT(Table1[[#This Row],[DATE]],"mmm")</f>
        <v>Dec</v>
      </c>
      <c r="N3294" s="7">
        <f t="shared" si="160"/>
        <v>2022</v>
      </c>
      <c r="O3294" s="7">
        <f>IF(COUNTIF(B$4:$B3294,B3294)=1,1,0)</f>
        <v>1</v>
      </c>
      <c r="P3294" s="8" t="s">
        <v>2919</v>
      </c>
      <c r="Q3294" s="9"/>
    </row>
    <row r="3295" spans="1:17" x14ac:dyDescent="0.25">
      <c r="A3295" s="17">
        <v>44906</v>
      </c>
      <c r="B3295" s="11" t="s">
        <v>2749</v>
      </c>
      <c r="C3295" s="11" t="s">
        <v>2920</v>
      </c>
      <c r="D3295" s="7">
        <v>1</v>
      </c>
      <c r="E3295" s="12">
        <f t="shared" si="158"/>
        <v>1000</v>
      </c>
      <c r="F3295" s="13">
        <f t="shared" si="159"/>
        <v>1000</v>
      </c>
      <c r="G3295" s="14">
        <f>Data_input!$F3295*IF(Data_input!$E3295&lt;3000,70%,60%)</f>
        <v>700</v>
      </c>
      <c r="H3295" s="14">
        <f>Data_input!$F3295*10%</f>
        <v>100</v>
      </c>
      <c r="I3295" s="14">
        <f>Data_input!$F3295*10%</f>
        <v>100</v>
      </c>
      <c r="J3295" s="14">
        <f>SUM(Table1[[#This Row],[COGS]:[OPERATIONAL COST]])</f>
        <v>900</v>
      </c>
      <c r="K3295" s="14">
        <f>Data_input!$F3295-Data_input!$G3295-Data_input!$H3295-Data_input!$I3295</f>
        <v>100</v>
      </c>
      <c r="L3295" s="8" t="s">
        <v>2948</v>
      </c>
      <c r="M3295" s="16" t="str">
        <f>TEXT(Table1[[#This Row],[DATE]],"mmm")</f>
        <v>Dec</v>
      </c>
      <c r="N3295" s="7">
        <f t="shared" si="160"/>
        <v>2022</v>
      </c>
      <c r="O3295" s="7">
        <f>IF(COUNTIF(B$4:$B3295,B3295)=1,1,0)</f>
        <v>1</v>
      </c>
      <c r="P3295" s="8" t="s">
        <v>2919</v>
      </c>
      <c r="Q3295" s="9"/>
    </row>
    <row r="3296" spans="1:17" x14ac:dyDescent="0.25">
      <c r="A3296" s="17">
        <v>44906</v>
      </c>
      <c r="B3296" s="11" t="s">
        <v>2750</v>
      </c>
      <c r="C3296" s="11" t="s">
        <v>2924</v>
      </c>
      <c r="D3296" s="7">
        <v>3</v>
      </c>
      <c r="E3296" s="12">
        <f t="shared" si="158"/>
        <v>3500</v>
      </c>
      <c r="F3296" s="13">
        <f t="shared" si="159"/>
        <v>10500</v>
      </c>
      <c r="G3296" s="14">
        <f>Data_input!$F3296*IF(Data_input!$E3296&lt;3000,70%,60%)</f>
        <v>6300</v>
      </c>
      <c r="H3296" s="14">
        <f>Data_input!$F3296*10%</f>
        <v>1050</v>
      </c>
      <c r="I3296" s="14">
        <f>Data_input!$F3296*10%</f>
        <v>1050</v>
      </c>
      <c r="J3296" s="14">
        <f>SUM(Table1[[#This Row],[COGS]:[OPERATIONAL COST]])</f>
        <v>8400</v>
      </c>
      <c r="K3296" s="14">
        <f>Data_input!$F3296-Data_input!$G3296-Data_input!$H3296-Data_input!$I3296</f>
        <v>2100</v>
      </c>
      <c r="L3296" s="15" t="s">
        <v>2944</v>
      </c>
      <c r="M3296" s="16" t="str">
        <f>TEXT(Table1[[#This Row],[DATE]],"mmm")</f>
        <v>Dec</v>
      </c>
      <c r="N3296" s="7">
        <f t="shared" si="160"/>
        <v>2022</v>
      </c>
      <c r="O3296" s="7">
        <f>IF(COUNTIF(B$4:$B3296,B3296)=1,1,0)</f>
        <v>1</v>
      </c>
      <c r="P3296" s="8" t="s">
        <v>2919</v>
      </c>
      <c r="Q3296" s="9"/>
    </row>
    <row r="3297" spans="1:17" x14ac:dyDescent="0.25">
      <c r="A3297" s="17">
        <v>44906</v>
      </c>
      <c r="B3297" s="11" t="s">
        <v>2751</v>
      </c>
      <c r="C3297" s="11" t="s">
        <v>2923</v>
      </c>
      <c r="D3297" s="7">
        <v>4</v>
      </c>
      <c r="E3297" s="12">
        <f t="shared" si="158"/>
        <v>2500</v>
      </c>
      <c r="F3297" s="13">
        <f t="shared" si="159"/>
        <v>10000</v>
      </c>
      <c r="G3297" s="14">
        <f>Data_input!$F3297*IF(Data_input!$E3297&lt;3000,70%,60%)</f>
        <v>7000</v>
      </c>
      <c r="H3297" s="14">
        <f>Data_input!$F3297*10%</f>
        <v>1000</v>
      </c>
      <c r="I3297" s="14">
        <f>Data_input!$F3297*10%</f>
        <v>1000</v>
      </c>
      <c r="J3297" s="14">
        <f>SUM(Table1[[#This Row],[COGS]:[OPERATIONAL COST]])</f>
        <v>9000</v>
      </c>
      <c r="K3297" s="14">
        <f>Data_input!$F3297-Data_input!$G3297-Data_input!$H3297-Data_input!$I3297</f>
        <v>1000</v>
      </c>
      <c r="L3297" s="8" t="s">
        <v>2946</v>
      </c>
      <c r="M3297" s="16" t="str">
        <f>TEXT(Table1[[#This Row],[DATE]],"mmm")</f>
        <v>Dec</v>
      </c>
      <c r="N3297" s="7">
        <f t="shared" si="160"/>
        <v>2022</v>
      </c>
      <c r="O3297" s="7">
        <f>IF(COUNTIF(B$4:$B3297,B3297)=1,1,0)</f>
        <v>1</v>
      </c>
      <c r="P3297" s="8" t="s">
        <v>2919</v>
      </c>
      <c r="Q3297" s="9"/>
    </row>
    <row r="3298" spans="1:17" x14ac:dyDescent="0.25">
      <c r="A3298" s="17">
        <v>44906</v>
      </c>
      <c r="B3298" s="11" t="s">
        <v>2752</v>
      </c>
      <c r="C3298" s="11" t="s">
        <v>2929</v>
      </c>
      <c r="D3298" s="7">
        <v>1</v>
      </c>
      <c r="E3298" s="12">
        <f t="shared" si="158"/>
        <v>3200</v>
      </c>
      <c r="F3298" s="13">
        <f t="shared" si="159"/>
        <v>3200</v>
      </c>
      <c r="G3298" s="14">
        <f>Data_input!$F3298*IF(Data_input!$E3298&lt;3000,70%,60%)</f>
        <v>1920</v>
      </c>
      <c r="H3298" s="14">
        <f>Data_input!$F3298*10%</f>
        <v>320</v>
      </c>
      <c r="I3298" s="14">
        <f>Data_input!$F3298*10%</f>
        <v>320</v>
      </c>
      <c r="J3298" s="14">
        <f>SUM(Table1[[#This Row],[COGS]:[OPERATIONAL COST]])</f>
        <v>2560</v>
      </c>
      <c r="K3298" s="14">
        <f>Data_input!$F3298-Data_input!$G3298-Data_input!$H3298-Data_input!$I3298</f>
        <v>640</v>
      </c>
      <c r="L3298" s="15" t="s">
        <v>2947</v>
      </c>
      <c r="M3298" s="16" t="str">
        <f>TEXT(Table1[[#This Row],[DATE]],"mmm")</f>
        <v>Dec</v>
      </c>
      <c r="N3298" s="7">
        <f t="shared" si="160"/>
        <v>2022</v>
      </c>
      <c r="O3298" s="7">
        <f>IF(COUNTIF(B$4:$B3298,B3298)=1,1,0)</f>
        <v>1</v>
      </c>
      <c r="P3298" s="8" t="s">
        <v>2919</v>
      </c>
      <c r="Q3298" s="9"/>
    </row>
    <row r="3299" spans="1:17" x14ac:dyDescent="0.25">
      <c r="A3299" s="17">
        <v>44906</v>
      </c>
      <c r="B3299" s="11" t="s">
        <v>2753</v>
      </c>
      <c r="C3299" s="11" t="s">
        <v>2929</v>
      </c>
      <c r="D3299" s="7">
        <v>2</v>
      </c>
      <c r="E3299" s="12">
        <f t="shared" si="158"/>
        <v>3200</v>
      </c>
      <c r="F3299" s="13">
        <f t="shared" si="159"/>
        <v>6400</v>
      </c>
      <c r="G3299" s="14">
        <f>Data_input!$F3299*IF(Data_input!$E3299&lt;3000,70%,60%)</f>
        <v>3840</v>
      </c>
      <c r="H3299" s="14">
        <f>Data_input!$F3299*10%</f>
        <v>640</v>
      </c>
      <c r="I3299" s="14">
        <f>Data_input!$F3299*10%</f>
        <v>640</v>
      </c>
      <c r="J3299" s="14">
        <f>SUM(Table1[[#This Row],[COGS]:[OPERATIONAL COST]])</f>
        <v>5120</v>
      </c>
      <c r="K3299" s="14">
        <f>Data_input!$F3299-Data_input!$G3299-Data_input!$H3299-Data_input!$I3299</f>
        <v>1280</v>
      </c>
      <c r="L3299" s="8" t="s">
        <v>2945</v>
      </c>
      <c r="M3299" s="16" t="str">
        <f>TEXT(Table1[[#This Row],[DATE]],"mmm")</f>
        <v>Dec</v>
      </c>
      <c r="N3299" s="7">
        <f t="shared" si="160"/>
        <v>2022</v>
      </c>
      <c r="O3299" s="7">
        <f>IF(COUNTIF(B$4:$B3299,B3299)=1,1,0)</f>
        <v>1</v>
      </c>
      <c r="P3299" s="8" t="s">
        <v>2919</v>
      </c>
      <c r="Q3299" s="9"/>
    </row>
    <row r="3300" spans="1:17" x14ac:dyDescent="0.25">
      <c r="A3300" s="17">
        <v>44906</v>
      </c>
      <c r="B3300" s="11" t="s">
        <v>2754</v>
      </c>
      <c r="C3300" s="11" t="s">
        <v>2924</v>
      </c>
      <c r="D3300" s="7">
        <v>4</v>
      </c>
      <c r="E3300" s="12">
        <f t="shared" si="158"/>
        <v>3500</v>
      </c>
      <c r="F3300" s="13">
        <f t="shared" si="159"/>
        <v>14000</v>
      </c>
      <c r="G3300" s="14">
        <f>Data_input!$F3300*IF(Data_input!$E3300&lt;3000,70%,60%)</f>
        <v>8400</v>
      </c>
      <c r="H3300" s="14">
        <f>Data_input!$F3300*10%</f>
        <v>1400</v>
      </c>
      <c r="I3300" s="14">
        <f>Data_input!$F3300*10%</f>
        <v>1400</v>
      </c>
      <c r="J3300" s="14">
        <f>SUM(Table1[[#This Row],[COGS]:[OPERATIONAL COST]])</f>
        <v>11200</v>
      </c>
      <c r="K3300" s="14">
        <f>Data_input!$F3300-Data_input!$G3300-Data_input!$H3300-Data_input!$I3300</f>
        <v>2800</v>
      </c>
      <c r="L3300" s="15" t="s">
        <v>2943</v>
      </c>
      <c r="M3300" s="16" t="str">
        <f>TEXT(Table1[[#This Row],[DATE]],"mmm")</f>
        <v>Dec</v>
      </c>
      <c r="N3300" s="7">
        <f t="shared" si="160"/>
        <v>2022</v>
      </c>
      <c r="O3300" s="7">
        <f>IF(COUNTIF(B$4:$B3300,B3300)=1,1,0)</f>
        <v>1</v>
      </c>
      <c r="P3300" s="8" t="s">
        <v>2918</v>
      </c>
      <c r="Q3300" s="9"/>
    </row>
    <row r="3301" spans="1:17" x14ac:dyDescent="0.25">
      <c r="A3301" s="17">
        <v>44906</v>
      </c>
      <c r="B3301" s="11" t="s">
        <v>2755</v>
      </c>
      <c r="C3301" s="11" t="s">
        <v>2927</v>
      </c>
      <c r="D3301" s="7">
        <v>1</v>
      </c>
      <c r="E3301" s="12">
        <f t="shared" si="158"/>
        <v>500</v>
      </c>
      <c r="F3301" s="13">
        <f t="shared" si="159"/>
        <v>500</v>
      </c>
      <c r="G3301" s="14">
        <f>Data_input!$F3301*IF(Data_input!$E3301&lt;3000,70%,60%)</f>
        <v>350</v>
      </c>
      <c r="H3301" s="14">
        <f>Data_input!$F3301*10%</f>
        <v>50</v>
      </c>
      <c r="I3301" s="14">
        <f>Data_input!$F3301*10%</f>
        <v>50</v>
      </c>
      <c r="J3301" s="14">
        <f>SUM(Table1[[#This Row],[COGS]:[OPERATIONAL COST]])</f>
        <v>450</v>
      </c>
      <c r="K3301" s="14">
        <f>Data_input!$F3301-Data_input!$G3301-Data_input!$H3301-Data_input!$I3301</f>
        <v>50</v>
      </c>
      <c r="L3301" s="8" t="s">
        <v>2948</v>
      </c>
      <c r="M3301" s="16" t="str">
        <f>TEXT(Table1[[#This Row],[DATE]],"mmm")</f>
        <v>Dec</v>
      </c>
      <c r="N3301" s="7">
        <f t="shared" si="160"/>
        <v>2022</v>
      </c>
      <c r="O3301" s="7">
        <f>IF(COUNTIF(B$4:$B3301,B3301)=1,1,0)</f>
        <v>1</v>
      </c>
      <c r="P3301" s="8" t="s">
        <v>2919</v>
      </c>
      <c r="Q3301" s="9"/>
    </row>
    <row r="3302" spans="1:17" x14ac:dyDescent="0.25">
      <c r="A3302" s="17">
        <v>44906</v>
      </c>
      <c r="B3302" s="11" t="s">
        <v>2756</v>
      </c>
      <c r="C3302" s="11" t="s">
        <v>2923</v>
      </c>
      <c r="D3302" s="7">
        <v>1</v>
      </c>
      <c r="E3302" s="12">
        <f t="shared" si="158"/>
        <v>2500</v>
      </c>
      <c r="F3302" s="13">
        <f t="shared" si="159"/>
        <v>2500</v>
      </c>
      <c r="G3302" s="14">
        <f>Data_input!$F3302*IF(Data_input!$E3302&lt;3000,70%,60%)</f>
        <v>1750</v>
      </c>
      <c r="H3302" s="14">
        <f>Data_input!$F3302*10%</f>
        <v>250</v>
      </c>
      <c r="I3302" s="14">
        <f>Data_input!$F3302*10%</f>
        <v>250</v>
      </c>
      <c r="J3302" s="14">
        <f>SUM(Table1[[#This Row],[COGS]:[OPERATIONAL COST]])</f>
        <v>2250</v>
      </c>
      <c r="K3302" s="14">
        <f>Data_input!$F3302-Data_input!$G3302-Data_input!$H3302-Data_input!$I3302</f>
        <v>250</v>
      </c>
      <c r="L3302" s="15" t="s">
        <v>2945</v>
      </c>
      <c r="M3302" s="16" t="str">
        <f>TEXT(Table1[[#This Row],[DATE]],"mmm")</f>
        <v>Dec</v>
      </c>
      <c r="N3302" s="7">
        <f t="shared" si="160"/>
        <v>2022</v>
      </c>
      <c r="O3302" s="7">
        <f>IF(COUNTIF(B$4:$B3302,B3302)=1,1,0)</f>
        <v>1</v>
      </c>
      <c r="P3302" s="8" t="s">
        <v>2919</v>
      </c>
      <c r="Q3302" s="9"/>
    </row>
    <row r="3303" spans="1:17" x14ac:dyDescent="0.25">
      <c r="A3303" s="17">
        <v>44906</v>
      </c>
      <c r="B3303" s="11" t="str">
        <f>B3302</f>
        <v>DH02760</v>
      </c>
      <c r="C3303" s="11" t="s">
        <v>2925</v>
      </c>
      <c r="D3303" s="7">
        <v>3</v>
      </c>
      <c r="E3303" s="12">
        <f t="shared" si="158"/>
        <v>1200</v>
      </c>
      <c r="F3303" s="13">
        <f t="shared" si="159"/>
        <v>3600</v>
      </c>
      <c r="G3303" s="14">
        <f>Data_input!$F3303*IF(Data_input!$E3303&lt;3000,70%,60%)</f>
        <v>2520</v>
      </c>
      <c r="H3303" s="14">
        <f>Data_input!$F3303*10%</f>
        <v>360</v>
      </c>
      <c r="I3303" s="14">
        <f>Data_input!$F3303*10%</f>
        <v>360</v>
      </c>
      <c r="J3303" s="14">
        <f>SUM(Table1[[#This Row],[COGS]:[OPERATIONAL COST]])</f>
        <v>3240</v>
      </c>
      <c r="K3303" s="14">
        <f>Data_input!$F3303-Data_input!$G3303-Data_input!$H3303-Data_input!$I3303</f>
        <v>360</v>
      </c>
      <c r="L3303" s="8" t="s">
        <v>2945</v>
      </c>
      <c r="M3303" s="16" t="str">
        <f>TEXT(Table1[[#This Row],[DATE]],"mmm")</f>
        <v>Dec</v>
      </c>
      <c r="N3303" s="7">
        <f t="shared" si="160"/>
        <v>2022</v>
      </c>
      <c r="O3303" s="7">
        <f>IF(COUNTIF(B$4:$B3303,B3303)=1,1,0)</f>
        <v>0</v>
      </c>
      <c r="P3303" s="8" t="s">
        <v>2919</v>
      </c>
      <c r="Q3303" s="9"/>
    </row>
    <row r="3304" spans="1:17" x14ac:dyDescent="0.25">
      <c r="A3304" s="17">
        <v>44906</v>
      </c>
      <c r="B3304" s="11" t="str">
        <f>B3303</f>
        <v>DH02760</v>
      </c>
      <c r="C3304" s="11" t="s">
        <v>2920</v>
      </c>
      <c r="D3304" s="7">
        <v>2</v>
      </c>
      <c r="E3304" s="12">
        <f t="shared" si="158"/>
        <v>1000</v>
      </c>
      <c r="F3304" s="13">
        <f t="shared" si="159"/>
        <v>2000</v>
      </c>
      <c r="G3304" s="14">
        <f>Data_input!$F3304*IF(Data_input!$E3304&lt;3000,70%,60%)</f>
        <v>1400</v>
      </c>
      <c r="H3304" s="14">
        <f>Data_input!$F3304*10%</f>
        <v>200</v>
      </c>
      <c r="I3304" s="14">
        <f>Data_input!$F3304*10%</f>
        <v>200</v>
      </c>
      <c r="J3304" s="14">
        <f>SUM(Table1[[#This Row],[COGS]:[OPERATIONAL COST]])</f>
        <v>1800</v>
      </c>
      <c r="K3304" s="14">
        <f>Data_input!$F3304-Data_input!$G3304-Data_input!$H3304-Data_input!$I3304</f>
        <v>200</v>
      </c>
      <c r="L3304" s="15" t="s">
        <v>2945</v>
      </c>
      <c r="M3304" s="16" t="str">
        <f>TEXT(Table1[[#This Row],[DATE]],"mmm")</f>
        <v>Dec</v>
      </c>
      <c r="N3304" s="7">
        <f t="shared" si="160"/>
        <v>2022</v>
      </c>
      <c r="O3304" s="7">
        <f>IF(COUNTIF(B$4:$B3304,B3304)=1,1,0)</f>
        <v>0</v>
      </c>
      <c r="P3304" s="8" t="s">
        <v>2919</v>
      </c>
      <c r="Q3304" s="9"/>
    </row>
    <row r="3305" spans="1:17" x14ac:dyDescent="0.25">
      <c r="A3305" s="17">
        <v>44907</v>
      </c>
      <c r="B3305" s="11" t="s">
        <v>2757</v>
      </c>
      <c r="C3305" s="11" t="s">
        <v>2930</v>
      </c>
      <c r="D3305" s="7">
        <v>1</v>
      </c>
      <c r="E3305" s="12">
        <f t="shared" si="158"/>
        <v>4000</v>
      </c>
      <c r="F3305" s="13">
        <f t="shared" si="159"/>
        <v>4000</v>
      </c>
      <c r="G3305" s="14">
        <f>Data_input!$F3305*IF(Data_input!$E3305&lt;3000,70%,60%)</f>
        <v>2400</v>
      </c>
      <c r="H3305" s="14">
        <f>Data_input!$F3305*10%</f>
        <v>400</v>
      </c>
      <c r="I3305" s="14">
        <f>Data_input!$F3305*10%</f>
        <v>400</v>
      </c>
      <c r="J3305" s="14">
        <f>SUM(Table1[[#This Row],[COGS]:[OPERATIONAL COST]])</f>
        <v>3200</v>
      </c>
      <c r="K3305" s="14">
        <f>Data_input!$F3305-Data_input!$G3305-Data_input!$H3305-Data_input!$I3305</f>
        <v>800</v>
      </c>
      <c r="L3305" s="8" t="s">
        <v>2946</v>
      </c>
      <c r="M3305" s="16" t="str">
        <f>TEXT(Table1[[#This Row],[DATE]],"mmm")</f>
        <v>Dec</v>
      </c>
      <c r="N3305" s="7">
        <f t="shared" si="160"/>
        <v>2022</v>
      </c>
      <c r="O3305" s="7">
        <f>IF(COUNTIF(B$4:$B3305,B3305)=1,1,0)</f>
        <v>1</v>
      </c>
      <c r="P3305" s="8" t="s">
        <v>2919</v>
      </c>
      <c r="Q3305" s="9"/>
    </row>
    <row r="3306" spans="1:17" x14ac:dyDescent="0.25">
      <c r="A3306" s="17">
        <v>44907</v>
      </c>
      <c r="B3306" s="11" t="s">
        <v>2758</v>
      </c>
      <c r="C3306" s="11" t="s">
        <v>2923</v>
      </c>
      <c r="D3306" s="7">
        <v>4</v>
      </c>
      <c r="E3306" s="12">
        <f t="shared" si="158"/>
        <v>2500</v>
      </c>
      <c r="F3306" s="13">
        <f t="shared" si="159"/>
        <v>10000</v>
      </c>
      <c r="G3306" s="14">
        <f>Data_input!$F3306*IF(Data_input!$E3306&lt;3000,70%,60%)</f>
        <v>7000</v>
      </c>
      <c r="H3306" s="14">
        <f>Data_input!$F3306*10%</f>
        <v>1000</v>
      </c>
      <c r="I3306" s="14">
        <f>Data_input!$F3306*10%</f>
        <v>1000</v>
      </c>
      <c r="J3306" s="14">
        <f>SUM(Table1[[#This Row],[COGS]:[OPERATIONAL COST]])</f>
        <v>9000</v>
      </c>
      <c r="K3306" s="14">
        <f>Data_input!$F3306-Data_input!$G3306-Data_input!$H3306-Data_input!$I3306</f>
        <v>1000</v>
      </c>
      <c r="L3306" s="15" t="s">
        <v>2947</v>
      </c>
      <c r="M3306" s="16" t="str">
        <f>TEXT(Table1[[#This Row],[DATE]],"mmm")</f>
        <v>Dec</v>
      </c>
      <c r="N3306" s="7">
        <f t="shared" si="160"/>
        <v>2022</v>
      </c>
      <c r="O3306" s="7">
        <f>IF(COUNTIF(B$4:$B3306,B3306)=1,1,0)</f>
        <v>1</v>
      </c>
      <c r="P3306" s="8" t="s">
        <v>2919</v>
      </c>
      <c r="Q3306" s="9"/>
    </row>
    <row r="3307" spans="1:17" x14ac:dyDescent="0.25">
      <c r="A3307" s="17">
        <v>44907</v>
      </c>
      <c r="B3307" s="11" t="s">
        <v>2759</v>
      </c>
      <c r="C3307" s="11" t="s">
        <v>2924</v>
      </c>
      <c r="D3307" s="7">
        <v>6</v>
      </c>
      <c r="E3307" s="12">
        <f t="shared" si="158"/>
        <v>3500</v>
      </c>
      <c r="F3307" s="13">
        <f t="shared" si="159"/>
        <v>21000</v>
      </c>
      <c r="G3307" s="14">
        <f>Data_input!$F3307*IF(Data_input!$E3307&lt;3000,70%,60%)</f>
        <v>12600</v>
      </c>
      <c r="H3307" s="14">
        <f>Data_input!$F3307*10%</f>
        <v>2100</v>
      </c>
      <c r="I3307" s="14">
        <f>Data_input!$F3307*10%</f>
        <v>2100</v>
      </c>
      <c r="J3307" s="14">
        <f>SUM(Table1[[#This Row],[COGS]:[OPERATIONAL COST]])</f>
        <v>16800</v>
      </c>
      <c r="K3307" s="14">
        <f>Data_input!$F3307-Data_input!$G3307-Data_input!$H3307-Data_input!$I3307</f>
        <v>4200</v>
      </c>
      <c r="L3307" s="8" t="s">
        <v>2945</v>
      </c>
      <c r="M3307" s="16" t="str">
        <f>TEXT(Table1[[#This Row],[DATE]],"mmm")</f>
        <v>Dec</v>
      </c>
      <c r="N3307" s="7">
        <f t="shared" si="160"/>
        <v>2022</v>
      </c>
      <c r="O3307" s="7">
        <f>IF(COUNTIF(B$4:$B3307,B3307)=1,1,0)</f>
        <v>1</v>
      </c>
      <c r="P3307" s="8" t="s">
        <v>2918</v>
      </c>
      <c r="Q3307" s="9"/>
    </row>
    <row r="3308" spans="1:17" x14ac:dyDescent="0.25">
      <c r="A3308" s="17">
        <v>44907</v>
      </c>
      <c r="B3308" s="11" t="s">
        <v>2760</v>
      </c>
      <c r="C3308" s="11" t="s">
        <v>2928</v>
      </c>
      <c r="D3308" s="7">
        <v>8</v>
      </c>
      <c r="E3308" s="12">
        <f t="shared" si="158"/>
        <v>1000</v>
      </c>
      <c r="F3308" s="13">
        <f t="shared" si="159"/>
        <v>8000</v>
      </c>
      <c r="G3308" s="14">
        <f>Data_input!$F3308*IF(Data_input!$E3308&lt;3000,70%,60%)</f>
        <v>5600</v>
      </c>
      <c r="H3308" s="14">
        <f>Data_input!$F3308*10%</f>
        <v>800</v>
      </c>
      <c r="I3308" s="14">
        <f>Data_input!$F3308*10%</f>
        <v>800</v>
      </c>
      <c r="J3308" s="14">
        <f>SUM(Table1[[#This Row],[COGS]:[OPERATIONAL COST]])</f>
        <v>7200</v>
      </c>
      <c r="K3308" s="14">
        <f>Data_input!$F3308-Data_input!$G3308-Data_input!$H3308-Data_input!$I3308</f>
        <v>800</v>
      </c>
      <c r="L3308" s="15" t="s">
        <v>2943</v>
      </c>
      <c r="M3308" s="16" t="str">
        <f>TEXT(Table1[[#This Row],[DATE]],"mmm")</f>
        <v>Dec</v>
      </c>
      <c r="N3308" s="7">
        <f t="shared" si="160"/>
        <v>2022</v>
      </c>
      <c r="O3308" s="7">
        <f>IF(COUNTIF(B$4:$B3308,B3308)=1,1,0)</f>
        <v>1</v>
      </c>
      <c r="P3308" s="8" t="s">
        <v>2918</v>
      </c>
      <c r="Q3308" s="9"/>
    </row>
    <row r="3309" spans="1:17" x14ac:dyDescent="0.25">
      <c r="A3309" s="17">
        <v>44907</v>
      </c>
      <c r="B3309" s="11" t="s">
        <v>2761</v>
      </c>
      <c r="C3309" s="11" t="s">
        <v>2920</v>
      </c>
      <c r="D3309" s="7">
        <v>9</v>
      </c>
      <c r="E3309" s="12">
        <f t="shared" si="158"/>
        <v>1000</v>
      </c>
      <c r="F3309" s="13">
        <f t="shared" si="159"/>
        <v>9000</v>
      </c>
      <c r="G3309" s="14">
        <f>Data_input!$F3309*IF(Data_input!$E3309&lt;3000,70%,60%)</f>
        <v>6300</v>
      </c>
      <c r="H3309" s="14">
        <f>Data_input!$F3309*10%</f>
        <v>900</v>
      </c>
      <c r="I3309" s="14">
        <f>Data_input!$F3309*10%</f>
        <v>900</v>
      </c>
      <c r="J3309" s="14">
        <f>SUM(Table1[[#This Row],[COGS]:[OPERATIONAL COST]])</f>
        <v>8100</v>
      </c>
      <c r="K3309" s="14">
        <f>Data_input!$F3309-Data_input!$G3309-Data_input!$H3309-Data_input!$I3309</f>
        <v>900</v>
      </c>
      <c r="L3309" s="8" t="s">
        <v>2948</v>
      </c>
      <c r="M3309" s="16" t="str">
        <f>TEXT(Table1[[#This Row],[DATE]],"mmm")</f>
        <v>Dec</v>
      </c>
      <c r="N3309" s="7">
        <f t="shared" si="160"/>
        <v>2022</v>
      </c>
      <c r="O3309" s="7">
        <f>IF(COUNTIF(B$4:$B3309,B3309)=1,1,0)</f>
        <v>1</v>
      </c>
      <c r="P3309" s="8" t="s">
        <v>2919</v>
      </c>
      <c r="Q3309" s="9"/>
    </row>
    <row r="3310" spans="1:17" x14ac:dyDescent="0.25">
      <c r="A3310" s="17">
        <v>44907</v>
      </c>
      <c r="B3310" s="11" t="s">
        <v>2762</v>
      </c>
      <c r="C3310" s="11" t="s">
        <v>2923</v>
      </c>
      <c r="D3310" s="7">
        <v>10</v>
      </c>
      <c r="E3310" s="12">
        <f t="shared" si="158"/>
        <v>2500</v>
      </c>
      <c r="F3310" s="13">
        <f t="shared" si="159"/>
        <v>25000</v>
      </c>
      <c r="G3310" s="14">
        <f>Data_input!$F3310*IF(Data_input!$E3310&lt;3000,70%,60%)</f>
        <v>17500</v>
      </c>
      <c r="H3310" s="14">
        <f>Data_input!$F3310*10%</f>
        <v>2500</v>
      </c>
      <c r="I3310" s="14">
        <f>Data_input!$F3310*10%</f>
        <v>2500</v>
      </c>
      <c r="J3310" s="14">
        <f>SUM(Table1[[#This Row],[COGS]:[OPERATIONAL COST]])</f>
        <v>22500</v>
      </c>
      <c r="K3310" s="14">
        <f>Data_input!$F3310-Data_input!$G3310-Data_input!$H3310-Data_input!$I3310</f>
        <v>2500</v>
      </c>
      <c r="L3310" s="15" t="s">
        <v>2944</v>
      </c>
      <c r="M3310" s="16" t="str">
        <f>TEXT(Table1[[#This Row],[DATE]],"mmm")</f>
        <v>Dec</v>
      </c>
      <c r="N3310" s="7">
        <f t="shared" si="160"/>
        <v>2022</v>
      </c>
      <c r="O3310" s="7">
        <f>IF(COUNTIF(B$4:$B3310,B3310)=1,1,0)</f>
        <v>1</v>
      </c>
      <c r="P3310" s="8" t="s">
        <v>2918</v>
      </c>
      <c r="Q3310" s="9"/>
    </row>
    <row r="3311" spans="1:17" x14ac:dyDescent="0.25">
      <c r="A3311" s="17">
        <v>44907</v>
      </c>
      <c r="B3311" s="11" t="s">
        <v>2763</v>
      </c>
      <c r="C3311" s="11" t="s">
        <v>2920</v>
      </c>
      <c r="D3311" s="7">
        <v>12</v>
      </c>
      <c r="E3311" s="12">
        <f t="shared" si="158"/>
        <v>1000</v>
      </c>
      <c r="F3311" s="13">
        <f t="shared" si="159"/>
        <v>12000</v>
      </c>
      <c r="G3311" s="14">
        <f>Data_input!$F3311*IF(Data_input!$E3311&lt;3000,70%,60%)</f>
        <v>8400</v>
      </c>
      <c r="H3311" s="14">
        <f>Data_input!$F3311*10%</f>
        <v>1200</v>
      </c>
      <c r="I3311" s="14">
        <f>Data_input!$F3311*10%</f>
        <v>1200</v>
      </c>
      <c r="J3311" s="14">
        <f>SUM(Table1[[#This Row],[COGS]:[OPERATIONAL COST]])</f>
        <v>10800</v>
      </c>
      <c r="K3311" s="14">
        <f>Data_input!$F3311-Data_input!$G3311-Data_input!$H3311-Data_input!$I3311</f>
        <v>1200</v>
      </c>
      <c r="L3311" s="8" t="s">
        <v>2945</v>
      </c>
      <c r="M3311" s="16" t="str">
        <f>TEXT(Table1[[#This Row],[DATE]],"mmm")</f>
        <v>Dec</v>
      </c>
      <c r="N3311" s="7">
        <f t="shared" si="160"/>
        <v>2022</v>
      </c>
      <c r="O3311" s="7">
        <f>IF(COUNTIF(B$4:$B3311,B3311)=1,1,0)</f>
        <v>1</v>
      </c>
      <c r="P3311" s="8" t="s">
        <v>2918</v>
      </c>
      <c r="Q3311" s="9"/>
    </row>
    <row r="3312" spans="1:17" x14ac:dyDescent="0.25">
      <c r="A3312" s="17">
        <v>44907</v>
      </c>
      <c r="B3312" s="11" t="s">
        <v>2764</v>
      </c>
      <c r="C3312" s="11" t="s">
        <v>2920</v>
      </c>
      <c r="D3312" s="7">
        <v>5</v>
      </c>
      <c r="E3312" s="12">
        <f t="shared" si="158"/>
        <v>1000</v>
      </c>
      <c r="F3312" s="13">
        <f t="shared" si="159"/>
        <v>5000</v>
      </c>
      <c r="G3312" s="14">
        <f>Data_input!$F3312*IF(Data_input!$E3312&lt;3000,70%,60%)</f>
        <v>3500</v>
      </c>
      <c r="H3312" s="14">
        <f>Data_input!$F3312*10%</f>
        <v>500</v>
      </c>
      <c r="I3312" s="14">
        <f>Data_input!$F3312*10%</f>
        <v>500</v>
      </c>
      <c r="J3312" s="14">
        <f>SUM(Table1[[#This Row],[COGS]:[OPERATIONAL COST]])</f>
        <v>4500</v>
      </c>
      <c r="K3312" s="14">
        <f>Data_input!$F3312-Data_input!$G3312-Data_input!$H3312-Data_input!$I3312</f>
        <v>500</v>
      </c>
      <c r="L3312" s="15" t="s">
        <v>2943</v>
      </c>
      <c r="M3312" s="16" t="str">
        <f>TEXT(Table1[[#This Row],[DATE]],"mmm")</f>
        <v>Dec</v>
      </c>
      <c r="N3312" s="7">
        <f t="shared" si="160"/>
        <v>2022</v>
      </c>
      <c r="O3312" s="7">
        <f>IF(COUNTIF(B$4:$B3312,B3312)=1,1,0)</f>
        <v>1</v>
      </c>
      <c r="P3312" s="8" t="s">
        <v>2918</v>
      </c>
      <c r="Q3312" s="9"/>
    </row>
    <row r="3313" spans="1:17" x14ac:dyDescent="0.25">
      <c r="A3313" s="17">
        <v>44908</v>
      </c>
      <c r="B3313" s="11" t="s">
        <v>2765</v>
      </c>
      <c r="C3313" s="11" t="s">
        <v>2923</v>
      </c>
      <c r="D3313" s="7">
        <v>16</v>
      </c>
      <c r="E3313" s="12">
        <f t="shared" si="158"/>
        <v>2500</v>
      </c>
      <c r="F3313" s="13">
        <f t="shared" si="159"/>
        <v>40000</v>
      </c>
      <c r="G3313" s="14">
        <f>Data_input!$F3313*IF(Data_input!$E3313&lt;3000,70%,60%)</f>
        <v>28000</v>
      </c>
      <c r="H3313" s="14">
        <f>Data_input!$F3313*10%</f>
        <v>4000</v>
      </c>
      <c r="I3313" s="14">
        <f>Data_input!$F3313*10%</f>
        <v>4000</v>
      </c>
      <c r="J3313" s="14">
        <f>SUM(Table1[[#This Row],[COGS]:[OPERATIONAL COST]])</f>
        <v>36000</v>
      </c>
      <c r="K3313" s="14">
        <f>Data_input!$F3313-Data_input!$G3313-Data_input!$H3313-Data_input!$I3313</f>
        <v>4000</v>
      </c>
      <c r="L3313" s="8" t="s">
        <v>2948</v>
      </c>
      <c r="M3313" s="16" t="str">
        <f>TEXT(Table1[[#This Row],[DATE]],"mmm")</f>
        <v>Dec</v>
      </c>
      <c r="N3313" s="7">
        <f t="shared" si="160"/>
        <v>2022</v>
      </c>
      <c r="O3313" s="7">
        <f>IF(COUNTIF(B$4:$B3313,B3313)=1,1,0)</f>
        <v>1</v>
      </c>
      <c r="P3313" s="8" t="s">
        <v>2918</v>
      </c>
      <c r="Q3313" s="9"/>
    </row>
    <row r="3314" spans="1:17" x14ac:dyDescent="0.25">
      <c r="A3314" s="17">
        <v>44908</v>
      </c>
      <c r="B3314" s="11" t="s">
        <v>2766</v>
      </c>
      <c r="C3314" s="11" t="s">
        <v>2924</v>
      </c>
      <c r="D3314" s="7">
        <v>1</v>
      </c>
      <c r="E3314" s="12">
        <f t="shared" si="158"/>
        <v>3500</v>
      </c>
      <c r="F3314" s="13">
        <f t="shared" si="159"/>
        <v>3500</v>
      </c>
      <c r="G3314" s="14">
        <f>Data_input!$F3314*IF(Data_input!$E3314&lt;3000,70%,60%)</f>
        <v>2100</v>
      </c>
      <c r="H3314" s="14">
        <f>Data_input!$F3314*10%</f>
        <v>350</v>
      </c>
      <c r="I3314" s="14">
        <f>Data_input!$F3314*10%</f>
        <v>350</v>
      </c>
      <c r="J3314" s="14">
        <f>SUM(Table1[[#This Row],[COGS]:[OPERATIONAL COST]])</f>
        <v>2800</v>
      </c>
      <c r="K3314" s="14">
        <f>Data_input!$F3314-Data_input!$G3314-Data_input!$H3314-Data_input!$I3314</f>
        <v>700</v>
      </c>
      <c r="L3314" s="15" t="s">
        <v>2944</v>
      </c>
      <c r="M3314" s="16" t="str">
        <f>TEXT(Table1[[#This Row],[DATE]],"mmm")</f>
        <v>Dec</v>
      </c>
      <c r="N3314" s="7">
        <f t="shared" si="160"/>
        <v>2022</v>
      </c>
      <c r="O3314" s="7">
        <f>IF(COUNTIF(B$4:$B3314,B3314)=1,1,0)</f>
        <v>1</v>
      </c>
      <c r="P3314" s="8" t="s">
        <v>2918</v>
      </c>
      <c r="Q3314" s="9"/>
    </row>
    <row r="3315" spans="1:17" x14ac:dyDescent="0.25">
      <c r="A3315" s="17">
        <v>44908</v>
      </c>
      <c r="B3315" s="11" t="s">
        <v>2767</v>
      </c>
      <c r="C3315" s="11" t="s">
        <v>2925</v>
      </c>
      <c r="D3315" s="7">
        <v>1</v>
      </c>
      <c r="E3315" s="12">
        <f t="shared" si="158"/>
        <v>1200</v>
      </c>
      <c r="F3315" s="13">
        <f t="shared" si="159"/>
        <v>1200</v>
      </c>
      <c r="G3315" s="14">
        <f>Data_input!$F3315*IF(Data_input!$E3315&lt;3000,70%,60%)</f>
        <v>840</v>
      </c>
      <c r="H3315" s="14">
        <f>Data_input!$F3315*10%</f>
        <v>120</v>
      </c>
      <c r="I3315" s="14">
        <f>Data_input!$F3315*10%</f>
        <v>120</v>
      </c>
      <c r="J3315" s="14">
        <f>SUM(Table1[[#This Row],[COGS]:[OPERATIONAL COST]])</f>
        <v>1080</v>
      </c>
      <c r="K3315" s="14">
        <f>Data_input!$F3315-Data_input!$G3315-Data_input!$H3315-Data_input!$I3315</f>
        <v>120</v>
      </c>
      <c r="L3315" s="8" t="s">
        <v>2946</v>
      </c>
      <c r="M3315" s="16" t="str">
        <f>TEXT(Table1[[#This Row],[DATE]],"mmm")</f>
        <v>Dec</v>
      </c>
      <c r="N3315" s="7">
        <f t="shared" si="160"/>
        <v>2022</v>
      </c>
      <c r="O3315" s="7">
        <f>IF(COUNTIF(B$4:$B3315,B3315)=1,1,0)</f>
        <v>1</v>
      </c>
      <c r="P3315" s="8" t="s">
        <v>2918</v>
      </c>
      <c r="Q3315" s="9"/>
    </row>
    <row r="3316" spans="1:17" x14ac:dyDescent="0.25">
      <c r="A3316" s="17">
        <v>44908</v>
      </c>
      <c r="B3316" s="11" t="s">
        <v>2768</v>
      </c>
      <c r="C3316" s="11" t="s">
        <v>2926</v>
      </c>
      <c r="D3316" s="7">
        <v>2</v>
      </c>
      <c r="E3316" s="12">
        <f t="shared" si="158"/>
        <v>450</v>
      </c>
      <c r="F3316" s="13">
        <f t="shared" si="159"/>
        <v>900</v>
      </c>
      <c r="G3316" s="14">
        <f>Data_input!$F3316*IF(Data_input!$E3316&lt;3000,70%,60%)</f>
        <v>630</v>
      </c>
      <c r="H3316" s="14">
        <f>Data_input!$F3316*10%</f>
        <v>90</v>
      </c>
      <c r="I3316" s="14">
        <f>Data_input!$F3316*10%</f>
        <v>90</v>
      </c>
      <c r="J3316" s="14">
        <f>SUM(Table1[[#This Row],[COGS]:[OPERATIONAL COST]])</f>
        <v>810</v>
      </c>
      <c r="K3316" s="14">
        <f>Data_input!$F3316-Data_input!$G3316-Data_input!$H3316-Data_input!$I3316</f>
        <v>90</v>
      </c>
      <c r="L3316" s="15" t="s">
        <v>2947</v>
      </c>
      <c r="M3316" s="16" t="str">
        <f>TEXT(Table1[[#This Row],[DATE]],"mmm")</f>
        <v>Dec</v>
      </c>
      <c r="N3316" s="7">
        <f t="shared" si="160"/>
        <v>2022</v>
      </c>
      <c r="O3316" s="7">
        <f>IF(COUNTIF(B$4:$B3316,B3316)=1,1,0)</f>
        <v>1</v>
      </c>
      <c r="P3316" s="8" t="s">
        <v>2919</v>
      </c>
      <c r="Q3316" s="9"/>
    </row>
    <row r="3317" spans="1:17" x14ac:dyDescent="0.25">
      <c r="A3317" s="17">
        <v>44908</v>
      </c>
      <c r="B3317" s="11" t="s">
        <v>2769</v>
      </c>
      <c r="C3317" s="11" t="s">
        <v>2927</v>
      </c>
      <c r="D3317" s="7">
        <v>5</v>
      </c>
      <c r="E3317" s="12">
        <f t="shared" si="158"/>
        <v>500</v>
      </c>
      <c r="F3317" s="13">
        <f t="shared" si="159"/>
        <v>2500</v>
      </c>
      <c r="G3317" s="14">
        <f>Data_input!$F3317*IF(Data_input!$E3317&lt;3000,70%,60%)</f>
        <v>1750</v>
      </c>
      <c r="H3317" s="14">
        <f>Data_input!$F3317*10%</f>
        <v>250</v>
      </c>
      <c r="I3317" s="14">
        <f>Data_input!$F3317*10%</f>
        <v>250</v>
      </c>
      <c r="J3317" s="14">
        <f>SUM(Table1[[#This Row],[COGS]:[OPERATIONAL COST]])</f>
        <v>2250</v>
      </c>
      <c r="K3317" s="14">
        <f>Data_input!$F3317-Data_input!$G3317-Data_input!$H3317-Data_input!$I3317</f>
        <v>250</v>
      </c>
      <c r="L3317" s="8" t="s">
        <v>2945</v>
      </c>
      <c r="M3317" s="16" t="str">
        <f>TEXT(Table1[[#This Row],[DATE]],"mmm")</f>
        <v>Dec</v>
      </c>
      <c r="N3317" s="7">
        <f t="shared" si="160"/>
        <v>2022</v>
      </c>
      <c r="O3317" s="7">
        <f>IF(COUNTIF(B$4:$B3317,B3317)=1,1,0)</f>
        <v>1</v>
      </c>
      <c r="P3317" s="8" t="s">
        <v>2918</v>
      </c>
      <c r="Q3317" s="9"/>
    </row>
    <row r="3318" spans="1:17" x14ac:dyDescent="0.25">
      <c r="A3318" s="17">
        <v>44908</v>
      </c>
      <c r="B3318" s="11" t="s">
        <v>2770</v>
      </c>
      <c r="C3318" s="11" t="s">
        <v>2928</v>
      </c>
      <c r="D3318" s="7">
        <v>7</v>
      </c>
      <c r="E3318" s="12">
        <f t="shared" si="158"/>
        <v>1000</v>
      </c>
      <c r="F3318" s="13">
        <f t="shared" si="159"/>
        <v>7000</v>
      </c>
      <c r="G3318" s="14">
        <f>Data_input!$F3318*IF(Data_input!$E3318&lt;3000,70%,60%)</f>
        <v>4900</v>
      </c>
      <c r="H3318" s="14">
        <f>Data_input!$F3318*10%</f>
        <v>700</v>
      </c>
      <c r="I3318" s="14">
        <f>Data_input!$F3318*10%</f>
        <v>700</v>
      </c>
      <c r="J3318" s="14">
        <f>SUM(Table1[[#This Row],[COGS]:[OPERATIONAL COST]])</f>
        <v>6300</v>
      </c>
      <c r="K3318" s="14">
        <f>Data_input!$F3318-Data_input!$G3318-Data_input!$H3318-Data_input!$I3318</f>
        <v>700</v>
      </c>
      <c r="L3318" s="15" t="s">
        <v>2943</v>
      </c>
      <c r="M3318" s="16" t="str">
        <f>TEXT(Table1[[#This Row],[DATE]],"mmm")</f>
        <v>Dec</v>
      </c>
      <c r="N3318" s="7">
        <f t="shared" si="160"/>
        <v>2022</v>
      </c>
      <c r="O3318" s="7">
        <f>IF(COUNTIF(B$4:$B3318,B3318)=1,1,0)</f>
        <v>1</v>
      </c>
      <c r="P3318" s="8" t="s">
        <v>2919</v>
      </c>
      <c r="Q3318" s="9"/>
    </row>
    <row r="3319" spans="1:17" x14ac:dyDescent="0.25">
      <c r="A3319" s="17">
        <v>44908</v>
      </c>
      <c r="B3319" s="11" t="s">
        <v>2771</v>
      </c>
      <c r="C3319" s="11" t="s">
        <v>2929</v>
      </c>
      <c r="D3319" s="7">
        <v>8</v>
      </c>
      <c r="E3319" s="12">
        <f t="shared" si="158"/>
        <v>3200</v>
      </c>
      <c r="F3319" s="13">
        <f t="shared" si="159"/>
        <v>25600</v>
      </c>
      <c r="G3319" s="14">
        <f>Data_input!$F3319*IF(Data_input!$E3319&lt;3000,70%,60%)</f>
        <v>15360</v>
      </c>
      <c r="H3319" s="14">
        <f>Data_input!$F3319*10%</f>
        <v>2560</v>
      </c>
      <c r="I3319" s="14">
        <f>Data_input!$F3319*10%</f>
        <v>2560</v>
      </c>
      <c r="J3319" s="14">
        <f>SUM(Table1[[#This Row],[COGS]:[OPERATIONAL COST]])</f>
        <v>20480</v>
      </c>
      <c r="K3319" s="14">
        <f>Data_input!$F3319-Data_input!$G3319-Data_input!$H3319-Data_input!$I3319</f>
        <v>5120</v>
      </c>
      <c r="L3319" s="8" t="s">
        <v>2948</v>
      </c>
      <c r="M3319" s="16" t="str">
        <f>TEXT(Table1[[#This Row],[DATE]],"mmm")</f>
        <v>Dec</v>
      </c>
      <c r="N3319" s="7">
        <f t="shared" si="160"/>
        <v>2022</v>
      </c>
      <c r="O3319" s="7">
        <f>IF(COUNTIF(B$4:$B3319,B3319)=1,1,0)</f>
        <v>1</v>
      </c>
      <c r="P3319" s="8" t="s">
        <v>2919</v>
      </c>
      <c r="Q3319" s="9"/>
    </row>
    <row r="3320" spans="1:17" x14ac:dyDescent="0.25">
      <c r="A3320" s="17">
        <v>44908</v>
      </c>
      <c r="B3320" s="11" t="s">
        <v>2772</v>
      </c>
      <c r="C3320" s="11" t="s">
        <v>2930</v>
      </c>
      <c r="D3320" s="7">
        <v>1</v>
      </c>
      <c r="E3320" s="12">
        <f t="shared" si="158"/>
        <v>4000</v>
      </c>
      <c r="F3320" s="13">
        <f t="shared" si="159"/>
        <v>4000</v>
      </c>
      <c r="G3320" s="14">
        <f>Data_input!$F3320*IF(Data_input!$E3320&lt;3000,70%,60%)</f>
        <v>2400</v>
      </c>
      <c r="H3320" s="14">
        <f>Data_input!$F3320*10%</f>
        <v>400</v>
      </c>
      <c r="I3320" s="14">
        <f>Data_input!$F3320*10%</f>
        <v>400</v>
      </c>
      <c r="J3320" s="14">
        <f>SUM(Table1[[#This Row],[COGS]:[OPERATIONAL COST]])</f>
        <v>3200</v>
      </c>
      <c r="K3320" s="14">
        <f>Data_input!$F3320-Data_input!$G3320-Data_input!$H3320-Data_input!$I3320</f>
        <v>800</v>
      </c>
      <c r="L3320" s="15" t="s">
        <v>2944</v>
      </c>
      <c r="M3320" s="16" t="str">
        <f>TEXT(Table1[[#This Row],[DATE]],"mmm")</f>
        <v>Dec</v>
      </c>
      <c r="N3320" s="7">
        <f t="shared" si="160"/>
        <v>2022</v>
      </c>
      <c r="O3320" s="7">
        <f>IF(COUNTIF(B$4:$B3320,B3320)=1,1,0)</f>
        <v>1</v>
      </c>
      <c r="P3320" s="8" t="s">
        <v>2919</v>
      </c>
      <c r="Q3320" s="9"/>
    </row>
    <row r="3321" spans="1:17" x14ac:dyDescent="0.25">
      <c r="A3321" s="17">
        <v>44908</v>
      </c>
      <c r="B3321" s="11" t="str">
        <f>B3320</f>
        <v>DH02776</v>
      </c>
      <c r="C3321" s="11" t="s">
        <v>2930</v>
      </c>
      <c r="D3321" s="7">
        <v>1</v>
      </c>
      <c r="E3321" s="12">
        <f t="shared" si="158"/>
        <v>4000</v>
      </c>
      <c r="F3321" s="13">
        <f t="shared" si="159"/>
        <v>4000</v>
      </c>
      <c r="G3321" s="14">
        <f>Data_input!$F3321*IF(Data_input!$E3321&lt;3000,70%,60%)</f>
        <v>2400</v>
      </c>
      <c r="H3321" s="14">
        <f>Data_input!$F3321*10%</f>
        <v>400</v>
      </c>
      <c r="I3321" s="14">
        <f>Data_input!$F3321*10%</f>
        <v>400</v>
      </c>
      <c r="J3321" s="14">
        <f>SUM(Table1[[#This Row],[COGS]:[OPERATIONAL COST]])</f>
        <v>3200</v>
      </c>
      <c r="K3321" s="14">
        <f>Data_input!$F3321-Data_input!$G3321-Data_input!$H3321-Data_input!$I3321</f>
        <v>800</v>
      </c>
      <c r="L3321" s="8" t="s">
        <v>2944</v>
      </c>
      <c r="M3321" s="16" t="str">
        <f>TEXT(Table1[[#This Row],[DATE]],"mmm")</f>
        <v>Dec</v>
      </c>
      <c r="N3321" s="7">
        <f t="shared" si="160"/>
        <v>2022</v>
      </c>
      <c r="O3321" s="7">
        <f>IF(COUNTIF(B$4:$B3321,B3321)=1,1,0)</f>
        <v>0</v>
      </c>
      <c r="P3321" s="8" t="s">
        <v>2919</v>
      </c>
      <c r="Q3321" s="9"/>
    </row>
    <row r="3322" spans="1:17" x14ac:dyDescent="0.25">
      <c r="A3322" s="17">
        <v>44908</v>
      </c>
      <c r="B3322" s="11" t="str">
        <f>B3321</f>
        <v>DH02776</v>
      </c>
      <c r="C3322" s="11" t="s">
        <v>2930</v>
      </c>
      <c r="D3322" s="7">
        <v>1</v>
      </c>
      <c r="E3322" s="12">
        <f t="shared" si="158"/>
        <v>4000</v>
      </c>
      <c r="F3322" s="13">
        <f t="shared" si="159"/>
        <v>4000</v>
      </c>
      <c r="G3322" s="14">
        <f>Data_input!$F3322*IF(Data_input!$E3322&lt;3000,70%,60%)</f>
        <v>2400</v>
      </c>
      <c r="H3322" s="14">
        <f>Data_input!$F3322*10%</f>
        <v>400</v>
      </c>
      <c r="I3322" s="14">
        <f>Data_input!$F3322*10%</f>
        <v>400</v>
      </c>
      <c r="J3322" s="14">
        <f>SUM(Table1[[#This Row],[COGS]:[OPERATIONAL COST]])</f>
        <v>3200</v>
      </c>
      <c r="K3322" s="14">
        <f>Data_input!$F3322-Data_input!$G3322-Data_input!$H3322-Data_input!$I3322</f>
        <v>800</v>
      </c>
      <c r="L3322" s="15" t="s">
        <v>2944</v>
      </c>
      <c r="M3322" s="16" t="str">
        <f>TEXT(Table1[[#This Row],[DATE]],"mmm")</f>
        <v>Dec</v>
      </c>
      <c r="N3322" s="7">
        <f t="shared" si="160"/>
        <v>2022</v>
      </c>
      <c r="O3322" s="7">
        <f>IF(COUNTIF(B$4:$B3322,B3322)=1,1,0)</f>
        <v>0</v>
      </c>
      <c r="P3322" s="8" t="s">
        <v>2919</v>
      </c>
      <c r="Q3322" s="9"/>
    </row>
    <row r="3323" spans="1:17" x14ac:dyDescent="0.25">
      <c r="A3323" s="17">
        <v>44909</v>
      </c>
      <c r="B3323" s="11" t="s">
        <v>2773</v>
      </c>
      <c r="C3323" s="11" t="s">
        <v>2924</v>
      </c>
      <c r="D3323" s="7">
        <v>3</v>
      </c>
      <c r="E3323" s="12">
        <f t="shared" si="158"/>
        <v>3500</v>
      </c>
      <c r="F3323" s="13">
        <f t="shared" si="159"/>
        <v>10500</v>
      </c>
      <c r="G3323" s="14">
        <f>Data_input!$F3323*IF(Data_input!$E3323&lt;3000,70%,60%)</f>
        <v>6300</v>
      </c>
      <c r="H3323" s="14">
        <f>Data_input!$F3323*10%</f>
        <v>1050</v>
      </c>
      <c r="I3323" s="14">
        <f>Data_input!$F3323*10%</f>
        <v>1050</v>
      </c>
      <c r="J3323" s="14">
        <f>SUM(Table1[[#This Row],[COGS]:[OPERATIONAL COST]])</f>
        <v>8400</v>
      </c>
      <c r="K3323" s="14">
        <f>Data_input!$F3323-Data_input!$G3323-Data_input!$H3323-Data_input!$I3323</f>
        <v>2100</v>
      </c>
      <c r="L3323" s="8" t="s">
        <v>2948</v>
      </c>
      <c r="M3323" s="16" t="str">
        <f>TEXT(Table1[[#This Row],[DATE]],"mmm")</f>
        <v>Dec</v>
      </c>
      <c r="N3323" s="7">
        <f t="shared" si="160"/>
        <v>2022</v>
      </c>
      <c r="O3323" s="7">
        <f>IF(COUNTIF(B$4:$B3323,B3323)=1,1,0)</f>
        <v>1</v>
      </c>
      <c r="P3323" s="8" t="s">
        <v>2919</v>
      </c>
      <c r="Q3323" s="9"/>
    </row>
    <row r="3324" spans="1:17" x14ac:dyDescent="0.25">
      <c r="A3324" s="17">
        <v>44909</v>
      </c>
      <c r="B3324" s="11" t="s">
        <v>2774</v>
      </c>
      <c r="C3324" s="11" t="s">
        <v>2925</v>
      </c>
      <c r="D3324" s="7">
        <v>4</v>
      </c>
      <c r="E3324" s="12">
        <f t="shared" si="158"/>
        <v>1200</v>
      </c>
      <c r="F3324" s="13">
        <f t="shared" si="159"/>
        <v>4800</v>
      </c>
      <c r="G3324" s="14">
        <f>Data_input!$F3324*IF(Data_input!$E3324&lt;3000,70%,60%)</f>
        <v>3360</v>
      </c>
      <c r="H3324" s="14">
        <f>Data_input!$F3324*10%</f>
        <v>480</v>
      </c>
      <c r="I3324" s="14">
        <f>Data_input!$F3324*10%</f>
        <v>480</v>
      </c>
      <c r="J3324" s="14">
        <f>SUM(Table1[[#This Row],[COGS]:[OPERATIONAL COST]])</f>
        <v>4320</v>
      </c>
      <c r="K3324" s="14">
        <f>Data_input!$F3324-Data_input!$G3324-Data_input!$H3324-Data_input!$I3324</f>
        <v>480</v>
      </c>
      <c r="L3324" s="15" t="s">
        <v>2944</v>
      </c>
      <c r="M3324" s="16" t="str">
        <f>TEXT(Table1[[#This Row],[DATE]],"mmm")</f>
        <v>Dec</v>
      </c>
      <c r="N3324" s="7">
        <f t="shared" si="160"/>
        <v>2022</v>
      </c>
      <c r="O3324" s="7">
        <f>IF(COUNTIF(B$4:$B3324,B3324)=1,1,0)</f>
        <v>1</v>
      </c>
      <c r="P3324" s="8" t="s">
        <v>2918</v>
      </c>
      <c r="Q3324" s="9"/>
    </row>
    <row r="3325" spans="1:17" x14ac:dyDescent="0.25">
      <c r="A3325" s="17">
        <v>44909</v>
      </c>
      <c r="B3325" s="11" t="s">
        <v>2775</v>
      </c>
      <c r="C3325" s="11" t="s">
        <v>2926</v>
      </c>
      <c r="D3325" s="7">
        <v>4</v>
      </c>
      <c r="E3325" s="12">
        <f t="shared" si="158"/>
        <v>450</v>
      </c>
      <c r="F3325" s="13">
        <f t="shared" si="159"/>
        <v>1800</v>
      </c>
      <c r="G3325" s="14">
        <f>Data_input!$F3325*IF(Data_input!$E3325&lt;3000,70%,60%)</f>
        <v>1260</v>
      </c>
      <c r="H3325" s="14">
        <f>Data_input!$F3325*10%</f>
        <v>180</v>
      </c>
      <c r="I3325" s="14">
        <f>Data_input!$F3325*10%</f>
        <v>180</v>
      </c>
      <c r="J3325" s="14">
        <f>SUM(Table1[[#This Row],[COGS]:[OPERATIONAL COST]])</f>
        <v>1620</v>
      </c>
      <c r="K3325" s="14">
        <f>Data_input!$F3325-Data_input!$G3325-Data_input!$H3325-Data_input!$I3325</f>
        <v>180</v>
      </c>
      <c r="L3325" s="8" t="s">
        <v>2946</v>
      </c>
      <c r="M3325" s="16" t="str">
        <f>TEXT(Table1[[#This Row],[DATE]],"mmm")</f>
        <v>Dec</v>
      </c>
      <c r="N3325" s="7">
        <f t="shared" si="160"/>
        <v>2022</v>
      </c>
      <c r="O3325" s="7">
        <f>IF(COUNTIF(B$4:$B3325,B3325)=1,1,0)</f>
        <v>1</v>
      </c>
      <c r="P3325" s="8" t="s">
        <v>2919</v>
      </c>
      <c r="Q3325" s="9"/>
    </row>
    <row r="3326" spans="1:17" x14ac:dyDescent="0.25">
      <c r="A3326" s="17">
        <v>44909</v>
      </c>
      <c r="B3326" s="11" t="s">
        <v>2776</v>
      </c>
      <c r="C3326" s="11" t="s">
        <v>2927</v>
      </c>
      <c r="D3326" s="7">
        <v>1</v>
      </c>
      <c r="E3326" s="12">
        <f t="shared" si="158"/>
        <v>500</v>
      </c>
      <c r="F3326" s="13">
        <f t="shared" si="159"/>
        <v>500</v>
      </c>
      <c r="G3326" s="14">
        <f>Data_input!$F3326*IF(Data_input!$E3326&lt;3000,70%,60%)</f>
        <v>350</v>
      </c>
      <c r="H3326" s="14">
        <f>Data_input!$F3326*10%</f>
        <v>50</v>
      </c>
      <c r="I3326" s="14">
        <f>Data_input!$F3326*10%</f>
        <v>50</v>
      </c>
      <c r="J3326" s="14">
        <f>SUM(Table1[[#This Row],[COGS]:[OPERATIONAL COST]])</f>
        <v>450</v>
      </c>
      <c r="K3326" s="14">
        <f>Data_input!$F3326-Data_input!$G3326-Data_input!$H3326-Data_input!$I3326</f>
        <v>50</v>
      </c>
      <c r="L3326" s="15" t="s">
        <v>2947</v>
      </c>
      <c r="M3326" s="16" t="str">
        <f>TEXT(Table1[[#This Row],[DATE]],"mmm")</f>
        <v>Dec</v>
      </c>
      <c r="N3326" s="7">
        <f t="shared" si="160"/>
        <v>2022</v>
      </c>
      <c r="O3326" s="7">
        <f>IF(COUNTIF(B$4:$B3326,B3326)=1,1,0)</f>
        <v>1</v>
      </c>
      <c r="P3326" s="8" t="s">
        <v>2919</v>
      </c>
      <c r="Q3326" s="9"/>
    </row>
    <row r="3327" spans="1:17" x14ac:dyDescent="0.25">
      <c r="A3327" s="17">
        <v>44909</v>
      </c>
      <c r="B3327" s="11" t="s">
        <v>2777</v>
      </c>
      <c r="C3327" s="11" t="s">
        <v>2928</v>
      </c>
      <c r="D3327" s="7">
        <v>1</v>
      </c>
      <c r="E3327" s="12">
        <f t="shared" si="158"/>
        <v>1000</v>
      </c>
      <c r="F3327" s="13">
        <f t="shared" si="159"/>
        <v>1000</v>
      </c>
      <c r="G3327" s="14">
        <f>Data_input!$F3327*IF(Data_input!$E3327&lt;3000,70%,60%)</f>
        <v>700</v>
      </c>
      <c r="H3327" s="14">
        <f>Data_input!$F3327*10%</f>
        <v>100</v>
      </c>
      <c r="I3327" s="14">
        <f>Data_input!$F3327*10%</f>
        <v>100</v>
      </c>
      <c r="J3327" s="14">
        <f>SUM(Table1[[#This Row],[COGS]:[OPERATIONAL COST]])</f>
        <v>900</v>
      </c>
      <c r="K3327" s="14">
        <f>Data_input!$F3327-Data_input!$G3327-Data_input!$H3327-Data_input!$I3327</f>
        <v>100</v>
      </c>
      <c r="L3327" s="8" t="s">
        <v>2945</v>
      </c>
      <c r="M3327" s="16" t="str">
        <f>TEXT(Table1[[#This Row],[DATE]],"mmm")</f>
        <v>Dec</v>
      </c>
      <c r="N3327" s="7">
        <f t="shared" si="160"/>
        <v>2022</v>
      </c>
      <c r="O3327" s="7">
        <f>IF(COUNTIF(B$4:$B3327,B3327)=1,1,0)</f>
        <v>1</v>
      </c>
      <c r="P3327" s="8" t="s">
        <v>2919</v>
      </c>
      <c r="Q3327" s="9"/>
    </row>
    <row r="3328" spans="1:17" x14ac:dyDescent="0.25">
      <c r="A3328" s="17">
        <v>44909</v>
      </c>
      <c r="B3328" s="11" t="s">
        <v>2778</v>
      </c>
      <c r="C3328" s="11" t="s">
        <v>2928</v>
      </c>
      <c r="D3328" s="7">
        <v>1</v>
      </c>
      <c r="E3328" s="12">
        <f t="shared" si="158"/>
        <v>1000</v>
      </c>
      <c r="F3328" s="13">
        <f t="shared" si="159"/>
        <v>1000</v>
      </c>
      <c r="G3328" s="14">
        <f>Data_input!$F3328*IF(Data_input!$E3328&lt;3000,70%,60%)</f>
        <v>700</v>
      </c>
      <c r="H3328" s="14">
        <f>Data_input!$F3328*10%</f>
        <v>100</v>
      </c>
      <c r="I3328" s="14">
        <f>Data_input!$F3328*10%</f>
        <v>100</v>
      </c>
      <c r="J3328" s="14">
        <f>SUM(Table1[[#This Row],[COGS]:[OPERATIONAL COST]])</f>
        <v>900</v>
      </c>
      <c r="K3328" s="14">
        <f>Data_input!$F3328-Data_input!$G3328-Data_input!$H3328-Data_input!$I3328</f>
        <v>100</v>
      </c>
      <c r="L3328" s="15" t="s">
        <v>2943</v>
      </c>
      <c r="M3328" s="16" t="str">
        <f>TEXT(Table1[[#This Row],[DATE]],"mmm")</f>
        <v>Dec</v>
      </c>
      <c r="N3328" s="7">
        <f t="shared" si="160"/>
        <v>2022</v>
      </c>
      <c r="O3328" s="7">
        <f>IF(COUNTIF(B$4:$B3328,B3328)=1,1,0)</f>
        <v>1</v>
      </c>
      <c r="P3328" s="8" t="s">
        <v>2919</v>
      </c>
      <c r="Q3328" s="9"/>
    </row>
    <row r="3329" spans="1:17" x14ac:dyDescent="0.25">
      <c r="A3329" s="17">
        <v>44909</v>
      </c>
      <c r="B3329" s="11" t="s">
        <v>2779</v>
      </c>
      <c r="C3329" s="11" t="s">
        <v>2930</v>
      </c>
      <c r="D3329" s="7">
        <v>1</v>
      </c>
      <c r="E3329" s="12">
        <f t="shared" si="158"/>
        <v>4000</v>
      </c>
      <c r="F3329" s="13">
        <f t="shared" si="159"/>
        <v>4000</v>
      </c>
      <c r="G3329" s="14">
        <f>Data_input!$F3329*IF(Data_input!$E3329&lt;3000,70%,60%)</f>
        <v>2400</v>
      </c>
      <c r="H3329" s="14">
        <f>Data_input!$F3329*10%</f>
        <v>400</v>
      </c>
      <c r="I3329" s="14">
        <f>Data_input!$F3329*10%</f>
        <v>400</v>
      </c>
      <c r="J3329" s="14">
        <f>SUM(Table1[[#This Row],[COGS]:[OPERATIONAL COST]])</f>
        <v>3200</v>
      </c>
      <c r="K3329" s="14">
        <f>Data_input!$F3329-Data_input!$G3329-Data_input!$H3329-Data_input!$I3329</f>
        <v>800</v>
      </c>
      <c r="L3329" s="8" t="s">
        <v>2948</v>
      </c>
      <c r="M3329" s="16" t="str">
        <f>TEXT(Table1[[#This Row],[DATE]],"mmm")</f>
        <v>Dec</v>
      </c>
      <c r="N3329" s="7">
        <f t="shared" si="160"/>
        <v>2022</v>
      </c>
      <c r="O3329" s="7">
        <f>IF(COUNTIF(B$4:$B3329,B3329)=1,1,0)</f>
        <v>1</v>
      </c>
      <c r="P3329" s="8" t="s">
        <v>2919</v>
      </c>
      <c r="Q3329" s="9"/>
    </row>
    <row r="3330" spans="1:17" x14ac:dyDescent="0.25">
      <c r="A3330" s="17">
        <v>44909</v>
      </c>
      <c r="B3330" s="11" t="s">
        <v>2780</v>
      </c>
      <c r="C3330" s="11" t="s">
        <v>2920</v>
      </c>
      <c r="D3330" s="7">
        <v>2</v>
      </c>
      <c r="E3330" s="12">
        <f t="shared" si="158"/>
        <v>1000</v>
      </c>
      <c r="F3330" s="13">
        <f t="shared" si="159"/>
        <v>2000</v>
      </c>
      <c r="G3330" s="14">
        <f>Data_input!$F3330*IF(Data_input!$E3330&lt;3000,70%,60%)</f>
        <v>1400</v>
      </c>
      <c r="H3330" s="14">
        <f>Data_input!$F3330*10%</f>
        <v>200</v>
      </c>
      <c r="I3330" s="14">
        <f>Data_input!$F3330*10%</f>
        <v>200</v>
      </c>
      <c r="J3330" s="14">
        <f>SUM(Table1[[#This Row],[COGS]:[OPERATIONAL COST]])</f>
        <v>1800</v>
      </c>
      <c r="K3330" s="14">
        <f>Data_input!$F3330-Data_input!$G3330-Data_input!$H3330-Data_input!$I3330</f>
        <v>200</v>
      </c>
      <c r="L3330" s="15" t="s">
        <v>2944</v>
      </c>
      <c r="M3330" s="16" t="str">
        <f>TEXT(Table1[[#This Row],[DATE]],"mmm")</f>
        <v>Dec</v>
      </c>
      <c r="N3330" s="7">
        <f t="shared" si="160"/>
        <v>2022</v>
      </c>
      <c r="O3330" s="7">
        <f>IF(COUNTIF(B$4:$B3330,B3330)=1,1,0)</f>
        <v>1</v>
      </c>
      <c r="P3330" s="8" t="s">
        <v>2919</v>
      </c>
      <c r="Q3330" s="9"/>
    </row>
    <row r="3331" spans="1:17" x14ac:dyDescent="0.25">
      <c r="A3331" s="17">
        <v>44910</v>
      </c>
      <c r="B3331" s="11" t="s">
        <v>2781</v>
      </c>
      <c r="C3331" s="11" t="s">
        <v>2923</v>
      </c>
      <c r="D3331" s="7">
        <v>3</v>
      </c>
      <c r="E3331" s="12">
        <f t="shared" si="158"/>
        <v>2500</v>
      </c>
      <c r="F3331" s="13">
        <f t="shared" si="159"/>
        <v>7500</v>
      </c>
      <c r="G3331" s="14">
        <f>Data_input!$F3331*IF(Data_input!$E3331&lt;3000,70%,60%)</f>
        <v>5250</v>
      </c>
      <c r="H3331" s="14">
        <f>Data_input!$F3331*10%</f>
        <v>750</v>
      </c>
      <c r="I3331" s="14">
        <f>Data_input!$F3331*10%</f>
        <v>750</v>
      </c>
      <c r="J3331" s="14">
        <f>SUM(Table1[[#This Row],[COGS]:[OPERATIONAL COST]])</f>
        <v>6750</v>
      </c>
      <c r="K3331" s="14">
        <f>Data_input!$F3331-Data_input!$G3331-Data_input!$H3331-Data_input!$I3331</f>
        <v>750</v>
      </c>
      <c r="L3331" s="8" t="s">
        <v>2945</v>
      </c>
      <c r="M3331" s="16" t="str">
        <f>TEXT(Table1[[#This Row],[DATE]],"mmm")</f>
        <v>Dec</v>
      </c>
      <c r="N3331" s="7">
        <f t="shared" si="160"/>
        <v>2022</v>
      </c>
      <c r="O3331" s="7">
        <f>IF(COUNTIF(B$4:$B3331,B3331)=1,1,0)</f>
        <v>1</v>
      </c>
      <c r="P3331" s="8" t="s">
        <v>2919</v>
      </c>
      <c r="Q3331" s="9"/>
    </row>
    <row r="3332" spans="1:17" x14ac:dyDescent="0.25">
      <c r="A3332" s="17">
        <v>44910</v>
      </c>
      <c r="B3332" s="11" t="s">
        <v>2782</v>
      </c>
      <c r="C3332" s="11" t="s">
        <v>2920</v>
      </c>
      <c r="D3332" s="7">
        <v>8</v>
      </c>
      <c r="E3332" s="12">
        <f t="shared" ref="E3332:E3395" si="162">VLOOKUP(C3332,$R$4:$S$12,2,FALSE)</f>
        <v>1000</v>
      </c>
      <c r="F3332" s="13">
        <f t="shared" ref="F3332:F3395" si="163">D3332*E3332</f>
        <v>8000</v>
      </c>
      <c r="G3332" s="14">
        <f>Data_input!$F3332*IF(Data_input!$E3332&lt;3000,70%,60%)</f>
        <v>5600</v>
      </c>
      <c r="H3332" s="14">
        <f>Data_input!$F3332*10%</f>
        <v>800</v>
      </c>
      <c r="I3332" s="14">
        <f>Data_input!$F3332*10%</f>
        <v>800</v>
      </c>
      <c r="J3332" s="14">
        <f>SUM(Table1[[#This Row],[COGS]:[OPERATIONAL COST]])</f>
        <v>7200</v>
      </c>
      <c r="K3332" s="14">
        <f>Data_input!$F3332-Data_input!$G3332-Data_input!$H3332-Data_input!$I3332</f>
        <v>800</v>
      </c>
      <c r="L3332" s="15" t="s">
        <v>2943</v>
      </c>
      <c r="M3332" s="16" t="str">
        <f>TEXT(Table1[[#This Row],[DATE]],"mmm")</f>
        <v>Dec</v>
      </c>
      <c r="N3332" s="7">
        <f t="shared" ref="N3332:N3395" si="164">YEAR(A3332)</f>
        <v>2022</v>
      </c>
      <c r="O3332" s="7">
        <f>IF(COUNTIF(B$4:$B3332,B3332)=1,1,0)</f>
        <v>1</v>
      </c>
      <c r="P3332" s="8" t="s">
        <v>2919</v>
      </c>
      <c r="Q3332" s="9"/>
    </row>
    <row r="3333" spans="1:17" x14ac:dyDescent="0.25">
      <c r="A3333" s="17">
        <v>44910</v>
      </c>
      <c r="B3333" s="11" t="s">
        <v>2783</v>
      </c>
      <c r="C3333" s="11" t="s">
        <v>2923</v>
      </c>
      <c r="D3333" s="7">
        <v>9</v>
      </c>
      <c r="E3333" s="12">
        <f t="shared" si="162"/>
        <v>2500</v>
      </c>
      <c r="F3333" s="13">
        <f t="shared" si="163"/>
        <v>22500</v>
      </c>
      <c r="G3333" s="14">
        <f>Data_input!$F3333*IF(Data_input!$E3333&lt;3000,70%,60%)</f>
        <v>15749.999999999998</v>
      </c>
      <c r="H3333" s="14">
        <f>Data_input!$F3333*10%</f>
        <v>2250</v>
      </c>
      <c r="I3333" s="14">
        <f>Data_input!$F3333*10%</f>
        <v>2250</v>
      </c>
      <c r="J3333" s="14">
        <f>SUM(Table1[[#This Row],[COGS]:[OPERATIONAL COST]])</f>
        <v>20250</v>
      </c>
      <c r="K3333" s="14">
        <f>Data_input!$F3333-Data_input!$G3333-Data_input!$H3333-Data_input!$I3333</f>
        <v>2250.0000000000018</v>
      </c>
      <c r="L3333" s="8" t="s">
        <v>2948</v>
      </c>
      <c r="M3333" s="16" t="str">
        <f>TEXT(Table1[[#This Row],[DATE]],"mmm")</f>
        <v>Dec</v>
      </c>
      <c r="N3333" s="7">
        <f t="shared" si="164"/>
        <v>2022</v>
      </c>
      <c r="O3333" s="7">
        <f>IF(COUNTIF(B$4:$B3333,B3333)=1,1,0)</f>
        <v>1</v>
      </c>
      <c r="P3333" s="8" t="s">
        <v>2918</v>
      </c>
      <c r="Q3333" s="9"/>
    </row>
    <row r="3334" spans="1:17" x14ac:dyDescent="0.25">
      <c r="A3334" s="17">
        <v>44910</v>
      </c>
      <c r="B3334" s="11" t="s">
        <v>2784</v>
      </c>
      <c r="C3334" s="11" t="s">
        <v>2930</v>
      </c>
      <c r="D3334" s="7">
        <v>1</v>
      </c>
      <c r="E3334" s="12">
        <f t="shared" si="162"/>
        <v>4000</v>
      </c>
      <c r="F3334" s="13">
        <f t="shared" si="163"/>
        <v>4000</v>
      </c>
      <c r="G3334" s="14">
        <f>Data_input!$F3334*IF(Data_input!$E3334&lt;3000,70%,60%)</f>
        <v>2400</v>
      </c>
      <c r="H3334" s="14">
        <f>Data_input!$F3334*10%</f>
        <v>400</v>
      </c>
      <c r="I3334" s="14">
        <f>Data_input!$F3334*10%</f>
        <v>400</v>
      </c>
      <c r="J3334" s="14">
        <f>SUM(Table1[[#This Row],[COGS]:[OPERATIONAL COST]])</f>
        <v>3200</v>
      </c>
      <c r="K3334" s="14">
        <f>Data_input!$F3334-Data_input!$G3334-Data_input!$H3334-Data_input!$I3334</f>
        <v>800</v>
      </c>
      <c r="L3334" s="15" t="s">
        <v>2944</v>
      </c>
      <c r="M3334" s="16" t="str">
        <f>TEXT(Table1[[#This Row],[DATE]],"mmm")</f>
        <v>Dec</v>
      </c>
      <c r="N3334" s="7">
        <f t="shared" si="164"/>
        <v>2022</v>
      </c>
      <c r="O3334" s="7">
        <f>IF(COUNTIF(B$4:$B3334,B3334)=1,1,0)</f>
        <v>1</v>
      </c>
      <c r="P3334" s="8" t="s">
        <v>2919</v>
      </c>
      <c r="Q3334" s="9"/>
    </row>
    <row r="3335" spans="1:17" x14ac:dyDescent="0.25">
      <c r="A3335" s="17">
        <v>44910</v>
      </c>
      <c r="B3335" s="11" t="s">
        <v>2785</v>
      </c>
      <c r="C3335" s="11" t="s">
        <v>2924</v>
      </c>
      <c r="D3335" s="7">
        <v>3</v>
      </c>
      <c r="E3335" s="12">
        <f t="shared" si="162"/>
        <v>3500</v>
      </c>
      <c r="F3335" s="13">
        <f t="shared" si="163"/>
        <v>10500</v>
      </c>
      <c r="G3335" s="14">
        <f>Data_input!$F3335*IF(Data_input!$E3335&lt;3000,70%,60%)</f>
        <v>6300</v>
      </c>
      <c r="H3335" s="14">
        <f>Data_input!$F3335*10%</f>
        <v>1050</v>
      </c>
      <c r="I3335" s="14">
        <f>Data_input!$F3335*10%</f>
        <v>1050</v>
      </c>
      <c r="J3335" s="14">
        <f>SUM(Table1[[#This Row],[COGS]:[OPERATIONAL COST]])</f>
        <v>8400</v>
      </c>
      <c r="K3335" s="14">
        <f>Data_input!$F3335-Data_input!$G3335-Data_input!$H3335-Data_input!$I3335</f>
        <v>2100</v>
      </c>
      <c r="L3335" s="8" t="s">
        <v>2948</v>
      </c>
      <c r="M3335" s="16" t="str">
        <f>TEXT(Table1[[#This Row],[DATE]],"mmm")</f>
        <v>Dec</v>
      </c>
      <c r="N3335" s="7">
        <f t="shared" si="164"/>
        <v>2022</v>
      </c>
      <c r="O3335" s="7">
        <f>IF(COUNTIF(B$4:$B3335,B3335)=1,1,0)</f>
        <v>1</v>
      </c>
      <c r="P3335" s="8" t="s">
        <v>2919</v>
      </c>
      <c r="Q3335" s="9"/>
    </row>
    <row r="3336" spans="1:17" x14ac:dyDescent="0.25">
      <c r="A3336" s="17">
        <v>44910</v>
      </c>
      <c r="B3336" s="11" t="s">
        <v>2786</v>
      </c>
      <c r="C3336" s="11" t="s">
        <v>2925</v>
      </c>
      <c r="D3336" s="7">
        <v>6</v>
      </c>
      <c r="E3336" s="12">
        <f t="shared" si="162"/>
        <v>1200</v>
      </c>
      <c r="F3336" s="13">
        <f t="shared" si="163"/>
        <v>7200</v>
      </c>
      <c r="G3336" s="14">
        <f>Data_input!$F3336*IF(Data_input!$E3336&lt;3000,70%,60%)</f>
        <v>5040</v>
      </c>
      <c r="H3336" s="14">
        <f>Data_input!$F3336*10%</f>
        <v>720</v>
      </c>
      <c r="I3336" s="14">
        <f>Data_input!$F3336*10%</f>
        <v>720</v>
      </c>
      <c r="J3336" s="14">
        <f>SUM(Table1[[#This Row],[COGS]:[OPERATIONAL COST]])</f>
        <v>6480</v>
      </c>
      <c r="K3336" s="14">
        <f>Data_input!$F3336-Data_input!$G3336-Data_input!$H3336-Data_input!$I3336</f>
        <v>720</v>
      </c>
      <c r="L3336" s="15" t="s">
        <v>2944</v>
      </c>
      <c r="M3336" s="16" t="str">
        <f>TEXT(Table1[[#This Row],[DATE]],"mmm")</f>
        <v>Dec</v>
      </c>
      <c r="N3336" s="7">
        <f t="shared" si="164"/>
        <v>2022</v>
      </c>
      <c r="O3336" s="7">
        <f>IF(COUNTIF(B$4:$B3336,B3336)=1,1,0)</f>
        <v>1</v>
      </c>
      <c r="P3336" s="8" t="s">
        <v>2918</v>
      </c>
      <c r="Q3336" s="9"/>
    </row>
    <row r="3337" spans="1:17" x14ac:dyDescent="0.25">
      <c r="A3337" s="17">
        <v>44910</v>
      </c>
      <c r="B3337" s="11" t="s">
        <v>2787</v>
      </c>
      <c r="C3337" s="11" t="s">
        <v>2926</v>
      </c>
      <c r="D3337" s="7">
        <v>15</v>
      </c>
      <c r="E3337" s="12">
        <f t="shared" si="162"/>
        <v>450</v>
      </c>
      <c r="F3337" s="13">
        <f t="shared" si="163"/>
        <v>6750</v>
      </c>
      <c r="G3337" s="14">
        <f>Data_input!$F3337*IF(Data_input!$E3337&lt;3000,70%,60%)</f>
        <v>4725</v>
      </c>
      <c r="H3337" s="14">
        <f>Data_input!$F3337*10%</f>
        <v>675</v>
      </c>
      <c r="I3337" s="14">
        <f>Data_input!$F3337*10%</f>
        <v>675</v>
      </c>
      <c r="J3337" s="14">
        <f>SUM(Table1[[#This Row],[COGS]:[OPERATIONAL COST]])</f>
        <v>6075</v>
      </c>
      <c r="K3337" s="14">
        <f>Data_input!$F3337-Data_input!$G3337-Data_input!$H3337-Data_input!$I3337</f>
        <v>675</v>
      </c>
      <c r="L3337" s="8" t="s">
        <v>2946</v>
      </c>
      <c r="M3337" s="16" t="str">
        <f>TEXT(Table1[[#This Row],[DATE]],"mmm")</f>
        <v>Dec</v>
      </c>
      <c r="N3337" s="7">
        <f t="shared" si="164"/>
        <v>2022</v>
      </c>
      <c r="O3337" s="7">
        <f>IF(COUNTIF(B$4:$B3337,B3337)=1,1,0)</f>
        <v>1</v>
      </c>
      <c r="P3337" s="8" t="s">
        <v>2919</v>
      </c>
      <c r="Q3337" s="9"/>
    </row>
    <row r="3338" spans="1:17" x14ac:dyDescent="0.25">
      <c r="A3338" s="17">
        <v>44910</v>
      </c>
      <c r="B3338" s="11" t="s">
        <v>2788</v>
      </c>
      <c r="C3338" s="11" t="s">
        <v>2920</v>
      </c>
      <c r="D3338" s="7">
        <v>10</v>
      </c>
      <c r="E3338" s="12">
        <f t="shared" si="162"/>
        <v>1000</v>
      </c>
      <c r="F3338" s="13">
        <f t="shared" si="163"/>
        <v>10000</v>
      </c>
      <c r="G3338" s="14">
        <f>Data_input!$F3338*IF(Data_input!$E3338&lt;3000,70%,60%)</f>
        <v>7000</v>
      </c>
      <c r="H3338" s="14">
        <f>Data_input!$F3338*10%</f>
        <v>1000</v>
      </c>
      <c r="I3338" s="14">
        <f>Data_input!$F3338*10%</f>
        <v>1000</v>
      </c>
      <c r="J3338" s="14">
        <f>SUM(Table1[[#This Row],[COGS]:[OPERATIONAL COST]])</f>
        <v>9000</v>
      </c>
      <c r="K3338" s="14">
        <f>Data_input!$F3338-Data_input!$G3338-Data_input!$H3338-Data_input!$I3338</f>
        <v>1000</v>
      </c>
      <c r="L3338" s="15" t="s">
        <v>2943</v>
      </c>
      <c r="M3338" s="16" t="str">
        <f>TEXT(Table1[[#This Row],[DATE]],"mmm")</f>
        <v>Dec</v>
      </c>
      <c r="N3338" s="7">
        <f t="shared" si="164"/>
        <v>2022</v>
      </c>
      <c r="O3338" s="7">
        <f>IF(COUNTIF(B$4:$B3338,B3338)=1,1,0)</f>
        <v>1</v>
      </c>
      <c r="P3338" s="8" t="s">
        <v>2919</v>
      </c>
      <c r="Q3338" s="9"/>
    </row>
    <row r="3339" spans="1:17" x14ac:dyDescent="0.25">
      <c r="A3339" s="17">
        <v>44910</v>
      </c>
      <c r="B3339" s="11" t="str">
        <f>B3338</f>
        <v>DH02792</v>
      </c>
      <c r="C3339" s="11" t="s">
        <v>2930</v>
      </c>
      <c r="D3339" s="7">
        <v>1</v>
      </c>
      <c r="E3339" s="12">
        <f t="shared" si="162"/>
        <v>4000</v>
      </c>
      <c r="F3339" s="13">
        <f t="shared" si="163"/>
        <v>4000</v>
      </c>
      <c r="G3339" s="14">
        <f>Data_input!$F3339*IF(Data_input!$E3339&lt;3000,70%,60%)</f>
        <v>2400</v>
      </c>
      <c r="H3339" s="14">
        <f>Data_input!$F3339*10%</f>
        <v>400</v>
      </c>
      <c r="I3339" s="14">
        <f>Data_input!$F3339*10%</f>
        <v>400</v>
      </c>
      <c r="J3339" s="14">
        <f>SUM(Table1[[#This Row],[COGS]:[OPERATIONAL COST]])</f>
        <v>3200</v>
      </c>
      <c r="K3339" s="14">
        <f>Data_input!$F3339-Data_input!$G3339-Data_input!$H3339-Data_input!$I3339</f>
        <v>800</v>
      </c>
      <c r="L3339" s="8" t="s">
        <v>2943</v>
      </c>
      <c r="M3339" s="16" t="str">
        <f>TEXT(Table1[[#This Row],[DATE]],"mmm")</f>
        <v>Dec</v>
      </c>
      <c r="N3339" s="7">
        <f t="shared" si="164"/>
        <v>2022</v>
      </c>
      <c r="O3339" s="7">
        <f>IF(COUNTIF(B$4:$B3339,B3339)=1,1,0)</f>
        <v>0</v>
      </c>
      <c r="P3339" s="8" t="s">
        <v>2919</v>
      </c>
      <c r="Q3339" s="9"/>
    </row>
    <row r="3340" spans="1:17" x14ac:dyDescent="0.25">
      <c r="A3340" s="17">
        <v>44910</v>
      </c>
      <c r="B3340" s="11" t="str">
        <f>B3339</f>
        <v>DH02792</v>
      </c>
      <c r="C3340" s="11" t="s">
        <v>2923</v>
      </c>
      <c r="D3340" s="7">
        <v>4</v>
      </c>
      <c r="E3340" s="12">
        <f t="shared" si="162"/>
        <v>2500</v>
      </c>
      <c r="F3340" s="13">
        <f t="shared" si="163"/>
        <v>10000</v>
      </c>
      <c r="G3340" s="14">
        <f>Data_input!$F3340*IF(Data_input!$E3340&lt;3000,70%,60%)</f>
        <v>7000</v>
      </c>
      <c r="H3340" s="14">
        <f>Data_input!$F3340*10%</f>
        <v>1000</v>
      </c>
      <c r="I3340" s="14">
        <f>Data_input!$F3340*10%</f>
        <v>1000</v>
      </c>
      <c r="J3340" s="14">
        <f>SUM(Table1[[#This Row],[COGS]:[OPERATIONAL COST]])</f>
        <v>9000</v>
      </c>
      <c r="K3340" s="14">
        <f>Data_input!$F3340-Data_input!$G3340-Data_input!$H3340-Data_input!$I3340</f>
        <v>1000</v>
      </c>
      <c r="L3340" s="15" t="s">
        <v>2943</v>
      </c>
      <c r="M3340" s="16" t="str">
        <f>TEXT(Table1[[#This Row],[DATE]],"mmm")</f>
        <v>Dec</v>
      </c>
      <c r="N3340" s="7">
        <f t="shared" si="164"/>
        <v>2022</v>
      </c>
      <c r="O3340" s="7">
        <f>IF(COUNTIF(B$4:$B3340,B3340)=1,1,0)</f>
        <v>0</v>
      </c>
      <c r="P3340" s="8" t="s">
        <v>2919</v>
      </c>
      <c r="Q3340" s="9"/>
    </row>
    <row r="3341" spans="1:17" x14ac:dyDescent="0.25">
      <c r="A3341" s="17">
        <v>44911</v>
      </c>
      <c r="B3341" s="11" t="s">
        <v>2789</v>
      </c>
      <c r="C3341" s="11" t="s">
        <v>2924</v>
      </c>
      <c r="D3341" s="7">
        <v>1</v>
      </c>
      <c r="E3341" s="12">
        <f t="shared" si="162"/>
        <v>3500</v>
      </c>
      <c r="F3341" s="13">
        <f t="shared" si="163"/>
        <v>3500</v>
      </c>
      <c r="G3341" s="14">
        <f>Data_input!$F3341*IF(Data_input!$E3341&lt;3000,70%,60%)</f>
        <v>2100</v>
      </c>
      <c r="H3341" s="14">
        <f>Data_input!$F3341*10%</f>
        <v>350</v>
      </c>
      <c r="I3341" s="14">
        <f>Data_input!$F3341*10%</f>
        <v>350</v>
      </c>
      <c r="J3341" s="14">
        <f>SUM(Table1[[#This Row],[COGS]:[OPERATIONAL COST]])</f>
        <v>2800</v>
      </c>
      <c r="K3341" s="14">
        <f>Data_input!$F3341-Data_input!$G3341-Data_input!$H3341-Data_input!$I3341</f>
        <v>700</v>
      </c>
      <c r="L3341" s="8" t="s">
        <v>2948</v>
      </c>
      <c r="M3341" s="16" t="str">
        <f>TEXT(Table1[[#This Row],[DATE]],"mmm")</f>
        <v>Dec</v>
      </c>
      <c r="N3341" s="7">
        <f t="shared" si="164"/>
        <v>2022</v>
      </c>
      <c r="O3341" s="7">
        <f>IF(COUNTIF(B$4:$B3341,B3341)=1,1,0)</f>
        <v>1</v>
      </c>
      <c r="P3341" s="8" t="s">
        <v>2919</v>
      </c>
      <c r="Q3341" s="9"/>
    </row>
    <row r="3342" spans="1:17" x14ac:dyDescent="0.25">
      <c r="A3342" s="17">
        <v>44911</v>
      </c>
      <c r="B3342" s="11" t="s">
        <v>2790</v>
      </c>
      <c r="C3342" s="11" t="s">
        <v>2928</v>
      </c>
      <c r="D3342" s="7">
        <v>5</v>
      </c>
      <c r="E3342" s="12">
        <f t="shared" si="162"/>
        <v>1000</v>
      </c>
      <c r="F3342" s="13">
        <f t="shared" si="163"/>
        <v>5000</v>
      </c>
      <c r="G3342" s="14">
        <f>Data_input!$F3342*IF(Data_input!$E3342&lt;3000,70%,60%)</f>
        <v>3500</v>
      </c>
      <c r="H3342" s="14">
        <f>Data_input!$F3342*10%</f>
        <v>500</v>
      </c>
      <c r="I3342" s="14">
        <f>Data_input!$F3342*10%</f>
        <v>500</v>
      </c>
      <c r="J3342" s="14">
        <f>SUM(Table1[[#This Row],[COGS]:[OPERATIONAL COST]])</f>
        <v>4500</v>
      </c>
      <c r="K3342" s="14">
        <f>Data_input!$F3342-Data_input!$G3342-Data_input!$H3342-Data_input!$I3342</f>
        <v>500</v>
      </c>
      <c r="L3342" s="15" t="s">
        <v>2944</v>
      </c>
      <c r="M3342" s="16" t="str">
        <f>TEXT(Table1[[#This Row],[DATE]],"mmm")</f>
        <v>Dec</v>
      </c>
      <c r="N3342" s="7">
        <f t="shared" si="164"/>
        <v>2022</v>
      </c>
      <c r="O3342" s="7">
        <f>IF(COUNTIF(B$4:$B3342,B3342)=1,1,0)</f>
        <v>1</v>
      </c>
      <c r="P3342" s="8" t="s">
        <v>2918</v>
      </c>
      <c r="Q3342" s="9"/>
    </row>
    <row r="3343" spans="1:17" x14ac:dyDescent="0.25">
      <c r="A3343" s="17">
        <v>44911</v>
      </c>
      <c r="B3343" s="11" t="s">
        <v>2791</v>
      </c>
      <c r="C3343" s="11" t="s">
        <v>2926</v>
      </c>
      <c r="D3343" s="7">
        <v>1</v>
      </c>
      <c r="E3343" s="12">
        <f t="shared" si="162"/>
        <v>450</v>
      </c>
      <c r="F3343" s="13">
        <f t="shared" si="163"/>
        <v>450</v>
      </c>
      <c r="G3343" s="14">
        <f>Data_input!$F3343*IF(Data_input!$E3343&lt;3000,70%,60%)</f>
        <v>315</v>
      </c>
      <c r="H3343" s="14">
        <f>Data_input!$F3343*10%</f>
        <v>45</v>
      </c>
      <c r="I3343" s="14">
        <f>Data_input!$F3343*10%</f>
        <v>45</v>
      </c>
      <c r="J3343" s="14">
        <f>SUM(Table1[[#This Row],[COGS]:[OPERATIONAL COST]])</f>
        <v>405</v>
      </c>
      <c r="K3343" s="14">
        <f>Data_input!$F3343-Data_input!$G3343-Data_input!$H3343-Data_input!$I3343</f>
        <v>45</v>
      </c>
      <c r="L3343" s="8" t="s">
        <v>2945</v>
      </c>
      <c r="M3343" s="16" t="str">
        <f>TEXT(Table1[[#This Row],[DATE]],"mmm")</f>
        <v>Dec</v>
      </c>
      <c r="N3343" s="7">
        <f t="shared" si="164"/>
        <v>2022</v>
      </c>
      <c r="O3343" s="7">
        <f>IF(COUNTIF(B$4:$B3343,B3343)=1,1,0)</f>
        <v>1</v>
      </c>
      <c r="P3343" s="8" t="s">
        <v>2919</v>
      </c>
      <c r="Q3343" s="9"/>
    </row>
    <row r="3344" spans="1:17" x14ac:dyDescent="0.25">
      <c r="A3344" s="17">
        <v>44911</v>
      </c>
      <c r="B3344" s="11" t="s">
        <v>2792</v>
      </c>
      <c r="C3344" s="11" t="s">
        <v>2927</v>
      </c>
      <c r="D3344" s="7">
        <v>1</v>
      </c>
      <c r="E3344" s="12">
        <f t="shared" si="162"/>
        <v>500</v>
      </c>
      <c r="F3344" s="13">
        <f t="shared" si="163"/>
        <v>500</v>
      </c>
      <c r="G3344" s="14">
        <f>Data_input!$F3344*IF(Data_input!$E3344&lt;3000,70%,60%)</f>
        <v>350</v>
      </c>
      <c r="H3344" s="14">
        <f>Data_input!$F3344*10%</f>
        <v>50</v>
      </c>
      <c r="I3344" s="14">
        <f>Data_input!$F3344*10%</f>
        <v>50</v>
      </c>
      <c r="J3344" s="14">
        <f>SUM(Table1[[#This Row],[COGS]:[OPERATIONAL COST]])</f>
        <v>450</v>
      </c>
      <c r="K3344" s="14">
        <f>Data_input!$F3344-Data_input!$G3344-Data_input!$H3344-Data_input!$I3344</f>
        <v>50</v>
      </c>
      <c r="L3344" s="15" t="s">
        <v>2943</v>
      </c>
      <c r="M3344" s="16" t="str">
        <f>TEXT(Table1[[#This Row],[DATE]],"mmm")</f>
        <v>Dec</v>
      </c>
      <c r="N3344" s="7">
        <f t="shared" si="164"/>
        <v>2022</v>
      </c>
      <c r="O3344" s="7">
        <f>IF(COUNTIF(B$4:$B3344,B3344)=1,1,0)</f>
        <v>1</v>
      </c>
      <c r="P3344" s="8" t="s">
        <v>2919</v>
      </c>
      <c r="Q3344" s="9"/>
    </row>
    <row r="3345" spans="1:17" x14ac:dyDescent="0.25">
      <c r="A3345" s="17">
        <v>44911</v>
      </c>
      <c r="B3345" s="11" t="s">
        <v>2793</v>
      </c>
      <c r="C3345" s="11" t="s">
        <v>2927</v>
      </c>
      <c r="D3345" s="7">
        <v>1</v>
      </c>
      <c r="E3345" s="12">
        <f t="shared" si="162"/>
        <v>500</v>
      </c>
      <c r="F3345" s="13">
        <f t="shared" si="163"/>
        <v>500</v>
      </c>
      <c r="G3345" s="14">
        <f>Data_input!$F3345*IF(Data_input!$E3345&lt;3000,70%,60%)</f>
        <v>350</v>
      </c>
      <c r="H3345" s="14">
        <f>Data_input!$F3345*10%</f>
        <v>50</v>
      </c>
      <c r="I3345" s="14">
        <f>Data_input!$F3345*10%</f>
        <v>50</v>
      </c>
      <c r="J3345" s="14">
        <f>SUM(Table1[[#This Row],[COGS]:[OPERATIONAL COST]])</f>
        <v>450</v>
      </c>
      <c r="K3345" s="14">
        <f>Data_input!$F3345-Data_input!$G3345-Data_input!$H3345-Data_input!$I3345</f>
        <v>50</v>
      </c>
      <c r="L3345" s="8" t="s">
        <v>2948</v>
      </c>
      <c r="M3345" s="16" t="str">
        <f>TEXT(Table1[[#This Row],[DATE]],"mmm")</f>
        <v>Dec</v>
      </c>
      <c r="N3345" s="7">
        <f t="shared" si="164"/>
        <v>2022</v>
      </c>
      <c r="O3345" s="7">
        <f>IF(COUNTIF(B$4:$B3345,B3345)=1,1,0)</f>
        <v>1</v>
      </c>
      <c r="P3345" s="8" t="s">
        <v>2918</v>
      </c>
      <c r="Q3345" s="9"/>
    </row>
    <row r="3346" spans="1:17" x14ac:dyDescent="0.25">
      <c r="A3346" s="17">
        <v>44911</v>
      </c>
      <c r="B3346" s="11" t="s">
        <v>2794</v>
      </c>
      <c r="C3346" s="11" t="s">
        <v>2920</v>
      </c>
      <c r="D3346" s="7">
        <v>1</v>
      </c>
      <c r="E3346" s="12">
        <f t="shared" si="162"/>
        <v>1000</v>
      </c>
      <c r="F3346" s="13">
        <f t="shared" si="163"/>
        <v>1000</v>
      </c>
      <c r="G3346" s="14">
        <f>Data_input!$F3346*IF(Data_input!$E3346&lt;3000,70%,60%)</f>
        <v>700</v>
      </c>
      <c r="H3346" s="14">
        <f>Data_input!$F3346*10%</f>
        <v>100</v>
      </c>
      <c r="I3346" s="14">
        <f>Data_input!$F3346*10%</f>
        <v>100</v>
      </c>
      <c r="J3346" s="14">
        <f>SUM(Table1[[#This Row],[COGS]:[OPERATIONAL COST]])</f>
        <v>900</v>
      </c>
      <c r="K3346" s="14">
        <f>Data_input!$F3346-Data_input!$G3346-Data_input!$H3346-Data_input!$I3346</f>
        <v>100</v>
      </c>
      <c r="L3346" s="15" t="s">
        <v>2944</v>
      </c>
      <c r="M3346" s="16" t="str">
        <f>TEXT(Table1[[#This Row],[DATE]],"mmm")</f>
        <v>Dec</v>
      </c>
      <c r="N3346" s="7">
        <f t="shared" si="164"/>
        <v>2022</v>
      </c>
      <c r="O3346" s="7">
        <f>IF(COUNTIF(B$4:$B3346,B3346)=1,1,0)</f>
        <v>1</v>
      </c>
      <c r="P3346" s="8" t="s">
        <v>2918</v>
      </c>
      <c r="Q3346" s="9"/>
    </row>
    <row r="3347" spans="1:17" x14ac:dyDescent="0.25">
      <c r="A3347" s="17">
        <v>44911</v>
      </c>
      <c r="B3347" s="11" t="s">
        <v>2795</v>
      </c>
      <c r="C3347" s="11" t="s">
        <v>2924</v>
      </c>
      <c r="D3347" s="7">
        <v>5</v>
      </c>
      <c r="E3347" s="12">
        <f t="shared" si="162"/>
        <v>3500</v>
      </c>
      <c r="F3347" s="13">
        <f t="shared" si="163"/>
        <v>17500</v>
      </c>
      <c r="G3347" s="14">
        <f>Data_input!$F3347*IF(Data_input!$E3347&lt;3000,70%,60%)</f>
        <v>10500</v>
      </c>
      <c r="H3347" s="14">
        <f>Data_input!$F3347*10%</f>
        <v>1750</v>
      </c>
      <c r="I3347" s="14">
        <f>Data_input!$F3347*10%</f>
        <v>1750</v>
      </c>
      <c r="J3347" s="14">
        <f>SUM(Table1[[#This Row],[COGS]:[OPERATIONAL COST]])</f>
        <v>14000</v>
      </c>
      <c r="K3347" s="14">
        <f>Data_input!$F3347-Data_input!$G3347-Data_input!$H3347-Data_input!$I3347</f>
        <v>3500</v>
      </c>
      <c r="L3347" s="8" t="s">
        <v>2945</v>
      </c>
      <c r="M3347" s="16" t="str">
        <f>TEXT(Table1[[#This Row],[DATE]],"mmm")</f>
        <v>Dec</v>
      </c>
      <c r="N3347" s="7">
        <f t="shared" si="164"/>
        <v>2022</v>
      </c>
      <c r="O3347" s="7">
        <f>IF(COUNTIF(B$4:$B3347,B3347)=1,1,0)</f>
        <v>1</v>
      </c>
      <c r="P3347" s="8" t="s">
        <v>2919</v>
      </c>
      <c r="Q3347" s="9"/>
    </row>
    <row r="3348" spans="1:17" x14ac:dyDescent="0.25">
      <c r="A3348" s="17">
        <v>44911</v>
      </c>
      <c r="B3348" s="11" t="s">
        <v>2796</v>
      </c>
      <c r="C3348" s="11" t="s">
        <v>2923</v>
      </c>
      <c r="D3348" s="7">
        <v>1</v>
      </c>
      <c r="E3348" s="12">
        <f t="shared" si="162"/>
        <v>2500</v>
      </c>
      <c r="F3348" s="13">
        <f t="shared" si="163"/>
        <v>2500</v>
      </c>
      <c r="G3348" s="14">
        <f>Data_input!$F3348*IF(Data_input!$E3348&lt;3000,70%,60%)</f>
        <v>1750</v>
      </c>
      <c r="H3348" s="14">
        <f>Data_input!$F3348*10%</f>
        <v>250</v>
      </c>
      <c r="I3348" s="14">
        <f>Data_input!$F3348*10%</f>
        <v>250</v>
      </c>
      <c r="J3348" s="14">
        <f>SUM(Table1[[#This Row],[COGS]:[OPERATIONAL COST]])</f>
        <v>2250</v>
      </c>
      <c r="K3348" s="14">
        <f>Data_input!$F3348-Data_input!$G3348-Data_input!$H3348-Data_input!$I3348</f>
        <v>250</v>
      </c>
      <c r="L3348" s="15" t="s">
        <v>2943</v>
      </c>
      <c r="M3348" s="16" t="str">
        <f>TEXT(Table1[[#This Row],[DATE]],"mmm")</f>
        <v>Dec</v>
      </c>
      <c r="N3348" s="7">
        <f t="shared" si="164"/>
        <v>2022</v>
      </c>
      <c r="O3348" s="7">
        <f>IF(COUNTIF(B$4:$B3348,B3348)=1,1,0)</f>
        <v>1</v>
      </c>
      <c r="P3348" s="8" t="s">
        <v>2918</v>
      </c>
      <c r="Q3348" s="9"/>
    </row>
    <row r="3349" spans="1:17" x14ac:dyDescent="0.25">
      <c r="A3349" s="17">
        <v>44912</v>
      </c>
      <c r="B3349" s="11" t="s">
        <v>2797</v>
      </c>
      <c r="C3349" s="11" t="s">
        <v>2929</v>
      </c>
      <c r="D3349" s="7">
        <v>3</v>
      </c>
      <c r="E3349" s="12">
        <f t="shared" si="162"/>
        <v>3200</v>
      </c>
      <c r="F3349" s="13">
        <f t="shared" si="163"/>
        <v>9600</v>
      </c>
      <c r="G3349" s="14">
        <f>Data_input!$F3349*IF(Data_input!$E3349&lt;3000,70%,60%)</f>
        <v>5760</v>
      </c>
      <c r="H3349" s="14">
        <f>Data_input!$F3349*10%</f>
        <v>960</v>
      </c>
      <c r="I3349" s="14">
        <f>Data_input!$F3349*10%</f>
        <v>960</v>
      </c>
      <c r="J3349" s="14">
        <f>SUM(Table1[[#This Row],[COGS]:[OPERATIONAL COST]])</f>
        <v>7680</v>
      </c>
      <c r="K3349" s="14">
        <f>Data_input!$F3349-Data_input!$G3349-Data_input!$H3349-Data_input!$I3349</f>
        <v>1920</v>
      </c>
      <c r="L3349" s="8" t="s">
        <v>2948</v>
      </c>
      <c r="M3349" s="16" t="str">
        <f>TEXT(Table1[[#This Row],[DATE]],"mmm")</f>
        <v>Dec</v>
      </c>
      <c r="N3349" s="7">
        <f t="shared" si="164"/>
        <v>2022</v>
      </c>
      <c r="O3349" s="7">
        <f>IF(COUNTIF(B$4:$B3349,B3349)=1,1,0)</f>
        <v>1</v>
      </c>
      <c r="P3349" s="8" t="s">
        <v>2918</v>
      </c>
      <c r="Q3349" s="9"/>
    </row>
    <row r="3350" spans="1:17" x14ac:dyDescent="0.25">
      <c r="A3350" s="17">
        <v>44912</v>
      </c>
      <c r="B3350" s="11" t="s">
        <v>2798</v>
      </c>
      <c r="C3350" s="11" t="s">
        <v>2929</v>
      </c>
      <c r="D3350" s="7">
        <v>5</v>
      </c>
      <c r="E3350" s="12">
        <f t="shared" si="162"/>
        <v>3200</v>
      </c>
      <c r="F3350" s="13">
        <f t="shared" si="163"/>
        <v>16000</v>
      </c>
      <c r="G3350" s="14">
        <f>Data_input!$F3350*IF(Data_input!$E3350&lt;3000,70%,60%)</f>
        <v>9600</v>
      </c>
      <c r="H3350" s="14">
        <f>Data_input!$F3350*10%</f>
        <v>1600</v>
      </c>
      <c r="I3350" s="14">
        <f>Data_input!$F3350*10%</f>
        <v>1600</v>
      </c>
      <c r="J3350" s="14">
        <f>SUM(Table1[[#This Row],[COGS]:[OPERATIONAL COST]])</f>
        <v>12800</v>
      </c>
      <c r="K3350" s="14">
        <f>Data_input!$F3350-Data_input!$G3350-Data_input!$H3350-Data_input!$I3350</f>
        <v>3200</v>
      </c>
      <c r="L3350" s="15" t="s">
        <v>2944</v>
      </c>
      <c r="M3350" s="16" t="str">
        <f>TEXT(Table1[[#This Row],[DATE]],"mmm")</f>
        <v>Dec</v>
      </c>
      <c r="N3350" s="7">
        <f t="shared" si="164"/>
        <v>2022</v>
      </c>
      <c r="O3350" s="7">
        <f>IF(COUNTIF(B$4:$B3350,B3350)=1,1,0)</f>
        <v>1</v>
      </c>
      <c r="P3350" s="8" t="s">
        <v>2918</v>
      </c>
      <c r="Q3350" s="9"/>
    </row>
    <row r="3351" spans="1:17" x14ac:dyDescent="0.25">
      <c r="A3351" s="17">
        <v>44912</v>
      </c>
      <c r="B3351" s="11" t="s">
        <v>2799</v>
      </c>
      <c r="C3351" s="11" t="s">
        <v>2924</v>
      </c>
      <c r="D3351" s="7">
        <v>1</v>
      </c>
      <c r="E3351" s="12">
        <f t="shared" si="162"/>
        <v>3500</v>
      </c>
      <c r="F3351" s="13">
        <f t="shared" si="163"/>
        <v>3500</v>
      </c>
      <c r="G3351" s="14">
        <f>Data_input!$F3351*IF(Data_input!$E3351&lt;3000,70%,60%)</f>
        <v>2100</v>
      </c>
      <c r="H3351" s="14">
        <f>Data_input!$F3351*10%</f>
        <v>350</v>
      </c>
      <c r="I3351" s="14">
        <f>Data_input!$F3351*10%</f>
        <v>350</v>
      </c>
      <c r="J3351" s="14">
        <f>SUM(Table1[[#This Row],[COGS]:[OPERATIONAL COST]])</f>
        <v>2800</v>
      </c>
      <c r="K3351" s="14">
        <f>Data_input!$F3351-Data_input!$G3351-Data_input!$H3351-Data_input!$I3351</f>
        <v>700</v>
      </c>
      <c r="L3351" s="8" t="s">
        <v>2946</v>
      </c>
      <c r="M3351" s="16" t="str">
        <f>TEXT(Table1[[#This Row],[DATE]],"mmm")</f>
        <v>Dec</v>
      </c>
      <c r="N3351" s="7">
        <f t="shared" si="164"/>
        <v>2022</v>
      </c>
      <c r="O3351" s="7">
        <f>IF(COUNTIF(B$4:$B3351,B3351)=1,1,0)</f>
        <v>1</v>
      </c>
      <c r="P3351" s="8" t="s">
        <v>2919</v>
      </c>
      <c r="Q3351" s="9"/>
    </row>
    <row r="3352" spans="1:17" x14ac:dyDescent="0.25">
      <c r="A3352" s="17">
        <v>44912</v>
      </c>
      <c r="B3352" s="11" t="s">
        <v>2800</v>
      </c>
      <c r="C3352" s="11" t="s">
        <v>2927</v>
      </c>
      <c r="D3352" s="7">
        <v>1</v>
      </c>
      <c r="E3352" s="12">
        <f t="shared" si="162"/>
        <v>500</v>
      </c>
      <c r="F3352" s="13">
        <f t="shared" si="163"/>
        <v>500</v>
      </c>
      <c r="G3352" s="14">
        <f>Data_input!$F3352*IF(Data_input!$E3352&lt;3000,70%,60%)</f>
        <v>350</v>
      </c>
      <c r="H3352" s="14">
        <f>Data_input!$F3352*10%</f>
        <v>50</v>
      </c>
      <c r="I3352" s="14">
        <f>Data_input!$F3352*10%</f>
        <v>50</v>
      </c>
      <c r="J3352" s="14">
        <f>SUM(Table1[[#This Row],[COGS]:[OPERATIONAL COST]])</f>
        <v>450</v>
      </c>
      <c r="K3352" s="14">
        <f>Data_input!$F3352-Data_input!$G3352-Data_input!$H3352-Data_input!$I3352</f>
        <v>50</v>
      </c>
      <c r="L3352" s="15" t="s">
        <v>2947</v>
      </c>
      <c r="M3352" s="16" t="str">
        <f>TEXT(Table1[[#This Row],[DATE]],"mmm")</f>
        <v>Dec</v>
      </c>
      <c r="N3352" s="7">
        <f t="shared" si="164"/>
        <v>2022</v>
      </c>
      <c r="O3352" s="7">
        <f>IF(COUNTIF(B$4:$B3352,B3352)=1,1,0)</f>
        <v>1</v>
      </c>
      <c r="P3352" s="8" t="s">
        <v>2918</v>
      </c>
      <c r="Q3352" s="9"/>
    </row>
    <row r="3353" spans="1:17" x14ac:dyDescent="0.25">
      <c r="A3353" s="17">
        <v>44912</v>
      </c>
      <c r="B3353" s="11" t="s">
        <v>2801</v>
      </c>
      <c r="C3353" s="11" t="s">
        <v>2923</v>
      </c>
      <c r="D3353" s="7">
        <v>3</v>
      </c>
      <c r="E3353" s="12">
        <f t="shared" si="162"/>
        <v>2500</v>
      </c>
      <c r="F3353" s="13">
        <f t="shared" si="163"/>
        <v>7500</v>
      </c>
      <c r="G3353" s="14">
        <f>Data_input!$F3353*IF(Data_input!$E3353&lt;3000,70%,60%)</f>
        <v>5250</v>
      </c>
      <c r="H3353" s="14">
        <f>Data_input!$F3353*10%</f>
        <v>750</v>
      </c>
      <c r="I3353" s="14">
        <f>Data_input!$F3353*10%</f>
        <v>750</v>
      </c>
      <c r="J3353" s="14">
        <f>SUM(Table1[[#This Row],[COGS]:[OPERATIONAL COST]])</f>
        <v>6750</v>
      </c>
      <c r="K3353" s="14">
        <f>Data_input!$F3353-Data_input!$G3353-Data_input!$H3353-Data_input!$I3353</f>
        <v>750</v>
      </c>
      <c r="L3353" s="8" t="s">
        <v>2945</v>
      </c>
      <c r="M3353" s="16" t="str">
        <f>TEXT(Table1[[#This Row],[DATE]],"mmm")</f>
        <v>Dec</v>
      </c>
      <c r="N3353" s="7">
        <f t="shared" si="164"/>
        <v>2022</v>
      </c>
      <c r="O3353" s="7">
        <f>IF(COUNTIF(B$4:$B3353,B3353)=1,1,0)</f>
        <v>1</v>
      </c>
      <c r="P3353" s="8" t="s">
        <v>2918</v>
      </c>
      <c r="Q3353" s="9"/>
    </row>
    <row r="3354" spans="1:17" x14ac:dyDescent="0.25">
      <c r="A3354" s="17">
        <v>44912</v>
      </c>
      <c r="B3354" s="11" t="s">
        <v>2802</v>
      </c>
      <c r="C3354" s="11" t="s">
        <v>2925</v>
      </c>
      <c r="D3354" s="7">
        <v>2</v>
      </c>
      <c r="E3354" s="12">
        <f t="shared" si="162"/>
        <v>1200</v>
      </c>
      <c r="F3354" s="13">
        <f t="shared" si="163"/>
        <v>2400</v>
      </c>
      <c r="G3354" s="14">
        <f>Data_input!$F3354*IF(Data_input!$E3354&lt;3000,70%,60%)</f>
        <v>1680</v>
      </c>
      <c r="H3354" s="14">
        <f>Data_input!$F3354*10%</f>
        <v>240</v>
      </c>
      <c r="I3354" s="14">
        <f>Data_input!$F3354*10%</f>
        <v>240</v>
      </c>
      <c r="J3354" s="14">
        <f>SUM(Table1[[#This Row],[COGS]:[OPERATIONAL COST]])</f>
        <v>2160</v>
      </c>
      <c r="K3354" s="14">
        <f>Data_input!$F3354-Data_input!$G3354-Data_input!$H3354-Data_input!$I3354</f>
        <v>240</v>
      </c>
      <c r="L3354" s="15" t="s">
        <v>2943</v>
      </c>
      <c r="M3354" s="16" t="str">
        <f>TEXT(Table1[[#This Row],[DATE]],"mmm")</f>
        <v>Dec</v>
      </c>
      <c r="N3354" s="7">
        <f t="shared" si="164"/>
        <v>2022</v>
      </c>
      <c r="O3354" s="7">
        <f>IF(COUNTIF(B$4:$B3354,B3354)=1,1,0)</f>
        <v>1</v>
      </c>
      <c r="P3354" s="8" t="s">
        <v>2919</v>
      </c>
      <c r="Q3354" s="9"/>
    </row>
    <row r="3355" spans="1:17" x14ac:dyDescent="0.25">
      <c r="A3355" s="17">
        <v>44912</v>
      </c>
      <c r="B3355" s="11" t="s">
        <v>2803</v>
      </c>
      <c r="C3355" s="11" t="s">
        <v>2920</v>
      </c>
      <c r="D3355" s="7">
        <v>1</v>
      </c>
      <c r="E3355" s="12">
        <f t="shared" si="162"/>
        <v>1000</v>
      </c>
      <c r="F3355" s="13">
        <f t="shared" si="163"/>
        <v>1000</v>
      </c>
      <c r="G3355" s="14">
        <f>Data_input!$F3355*IF(Data_input!$E3355&lt;3000,70%,60%)</f>
        <v>700</v>
      </c>
      <c r="H3355" s="14">
        <f>Data_input!$F3355*10%</f>
        <v>100</v>
      </c>
      <c r="I3355" s="14">
        <f>Data_input!$F3355*10%</f>
        <v>100</v>
      </c>
      <c r="J3355" s="14">
        <f>SUM(Table1[[#This Row],[COGS]:[OPERATIONAL COST]])</f>
        <v>900</v>
      </c>
      <c r="K3355" s="14">
        <f>Data_input!$F3355-Data_input!$G3355-Data_input!$H3355-Data_input!$I3355</f>
        <v>100</v>
      </c>
      <c r="L3355" s="8" t="s">
        <v>2948</v>
      </c>
      <c r="M3355" s="16" t="str">
        <f>TEXT(Table1[[#This Row],[DATE]],"mmm")</f>
        <v>Dec</v>
      </c>
      <c r="N3355" s="7">
        <f t="shared" si="164"/>
        <v>2022</v>
      </c>
      <c r="O3355" s="7">
        <f>IF(COUNTIF(B$4:$B3355,B3355)=1,1,0)</f>
        <v>1</v>
      </c>
      <c r="P3355" s="8" t="s">
        <v>2919</v>
      </c>
      <c r="Q3355" s="9"/>
    </row>
    <row r="3356" spans="1:17" x14ac:dyDescent="0.25">
      <c r="A3356" s="17">
        <v>44912</v>
      </c>
      <c r="B3356" s="11" t="s">
        <v>2804</v>
      </c>
      <c r="C3356" s="11" t="s">
        <v>2930</v>
      </c>
      <c r="D3356" s="7">
        <v>1</v>
      </c>
      <c r="E3356" s="12">
        <f t="shared" si="162"/>
        <v>4000</v>
      </c>
      <c r="F3356" s="13">
        <f t="shared" si="163"/>
        <v>4000</v>
      </c>
      <c r="G3356" s="14">
        <f>Data_input!$F3356*IF(Data_input!$E3356&lt;3000,70%,60%)</f>
        <v>2400</v>
      </c>
      <c r="H3356" s="14">
        <f>Data_input!$F3356*10%</f>
        <v>400</v>
      </c>
      <c r="I3356" s="14">
        <f>Data_input!$F3356*10%</f>
        <v>400</v>
      </c>
      <c r="J3356" s="14">
        <f>SUM(Table1[[#This Row],[COGS]:[OPERATIONAL COST]])</f>
        <v>3200</v>
      </c>
      <c r="K3356" s="14">
        <f>Data_input!$F3356-Data_input!$G3356-Data_input!$H3356-Data_input!$I3356</f>
        <v>800</v>
      </c>
      <c r="L3356" s="15" t="s">
        <v>2948</v>
      </c>
      <c r="M3356" s="16" t="str">
        <f>TEXT(Table1[[#This Row],[DATE]],"mmm")</f>
        <v>Dec</v>
      </c>
      <c r="N3356" s="7">
        <f t="shared" si="164"/>
        <v>2022</v>
      </c>
      <c r="O3356" s="7">
        <f>IF(COUNTIF(B$4:$B3356,B3356)=1,1,0)</f>
        <v>1</v>
      </c>
      <c r="P3356" s="8" t="s">
        <v>2918</v>
      </c>
      <c r="Q3356" s="9"/>
    </row>
    <row r="3357" spans="1:17" x14ac:dyDescent="0.25">
      <c r="A3357" s="17">
        <v>44912</v>
      </c>
      <c r="B3357" s="11" t="str">
        <f>B3356</f>
        <v>DH02808</v>
      </c>
      <c r="C3357" s="11" t="s">
        <v>2920</v>
      </c>
      <c r="D3357" s="7">
        <v>1</v>
      </c>
      <c r="E3357" s="12">
        <f t="shared" si="162"/>
        <v>1000</v>
      </c>
      <c r="F3357" s="13">
        <f t="shared" si="163"/>
        <v>1000</v>
      </c>
      <c r="G3357" s="14">
        <f>Data_input!$F3357*IF(Data_input!$E3357&lt;3000,70%,60%)</f>
        <v>700</v>
      </c>
      <c r="H3357" s="14">
        <f>Data_input!$F3357*10%</f>
        <v>100</v>
      </c>
      <c r="I3357" s="14">
        <f>Data_input!$F3357*10%</f>
        <v>100</v>
      </c>
      <c r="J3357" s="14">
        <f>SUM(Table1[[#This Row],[COGS]:[OPERATIONAL COST]])</f>
        <v>900</v>
      </c>
      <c r="K3357" s="14">
        <f>Data_input!$F3357-Data_input!$G3357-Data_input!$H3357-Data_input!$I3357</f>
        <v>100</v>
      </c>
      <c r="L3357" s="8" t="s">
        <v>2948</v>
      </c>
      <c r="M3357" s="16" t="str">
        <f>TEXT(Table1[[#This Row],[DATE]],"mmm")</f>
        <v>Dec</v>
      </c>
      <c r="N3357" s="7">
        <f t="shared" si="164"/>
        <v>2022</v>
      </c>
      <c r="O3357" s="7">
        <f>IF(COUNTIF(B$4:$B3357,B3357)=1,1,0)</f>
        <v>0</v>
      </c>
      <c r="P3357" s="8" t="s">
        <v>2918</v>
      </c>
      <c r="Q3357" s="9"/>
    </row>
    <row r="3358" spans="1:17" x14ac:dyDescent="0.25">
      <c r="A3358" s="17">
        <v>44912</v>
      </c>
      <c r="B3358" s="11" t="str">
        <f>B3357</f>
        <v>DH02808</v>
      </c>
      <c r="C3358" s="11" t="s">
        <v>2923</v>
      </c>
      <c r="D3358" s="7">
        <v>2</v>
      </c>
      <c r="E3358" s="12">
        <f t="shared" si="162"/>
        <v>2500</v>
      </c>
      <c r="F3358" s="13">
        <f t="shared" si="163"/>
        <v>5000</v>
      </c>
      <c r="G3358" s="14">
        <f>Data_input!$F3358*IF(Data_input!$E3358&lt;3000,70%,60%)</f>
        <v>3500</v>
      </c>
      <c r="H3358" s="14">
        <f>Data_input!$F3358*10%</f>
        <v>500</v>
      </c>
      <c r="I3358" s="14">
        <f>Data_input!$F3358*10%</f>
        <v>500</v>
      </c>
      <c r="J3358" s="14">
        <f>SUM(Table1[[#This Row],[COGS]:[OPERATIONAL COST]])</f>
        <v>4500</v>
      </c>
      <c r="K3358" s="14">
        <f>Data_input!$F3358-Data_input!$G3358-Data_input!$H3358-Data_input!$I3358</f>
        <v>500</v>
      </c>
      <c r="L3358" s="15" t="s">
        <v>2948</v>
      </c>
      <c r="M3358" s="16" t="str">
        <f>TEXT(Table1[[#This Row],[DATE]],"mmm")</f>
        <v>Dec</v>
      </c>
      <c r="N3358" s="7">
        <f t="shared" si="164"/>
        <v>2022</v>
      </c>
      <c r="O3358" s="7">
        <f>IF(COUNTIF(B$4:$B3358,B3358)=1,1,0)</f>
        <v>0</v>
      </c>
      <c r="P3358" s="8" t="s">
        <v>2918</v>
      </c>
      <c r="Q3358" s="9"/>
    </row>
    <row r="3359" spans="1:17" x14ac:dyDescent="0.25">
      <c r="A3359" s="17">
        <v>44913</v>
      </c>
      <c r="B3359" s="11" t="s">
        <v>2805</v>
      </c>
      <c r="C3359" s="11" t="s">
        <v>2924</v>
      </c>
      <c r="D3359" s="7">
        <v>1</v>
      </c>
      <c r="E3359" s="12">
        <f t="shared" si="162"/>
        <v>3500</v>
      </c>
      <c r="F3359" s="13">
        <f t="shared" si="163"/>
        <v>3500</v>
      </c>
      <c r="G3359" s="14">
        <f>Data_input!$F3359*IF(Data_input!$E3359&lt;3000,70%,60%)</f>
        <v>2100</v>
      </c>
      <c r="H3359" s="14">
        <f>Data_input!$F3359*10%</f>
        <v>350</v>
      </c>
      <c r="I3359" s="14">
        <f>Data_input!$F3359*10%</f>
        <v>350</v>
      </c>
      <c r="J3359" s="14">
        <f>SUM(Table1[[#This Row],[COGS]:[OPERATIONAL COST]])</f>
        <v>2800</v>
      </c>
      <c r="K3359" s="14">
        <f>Data_input!$F3359-Data_input!$G3359-Data_input!$H3359-Data_input!$I3359</f>
        <v>700</v>
      </c>
      <c r="L3359" s="8" t="s">
        <v>2946</v>
      </c>
      <c r="M3359" s="16" t="str">
        <f>TEXT(Table1[[#This Row],[DATE]],"mmm")</f>
        <v>Dec</v>
      </c>
      <c r="N3359" s="7">
        <f t="shared" si="164"/>
        <v>2022</v>
      </c>
      <c r="O3359" s="7">
        <f>IF(COUNTIF(B$4:$B3359,B3359)=1,1,0)</f>
        <v>1</v>
      </c>
      <c r="P3359" s="8" t="s">
        <v>2918</v>
      </c>
      <c r="Q3359" s="9"/>
    </row>
    <row r="3360" spans="1:17" x14ac:dyDescent="0.25">
      <c r="A3360" s="17">
        <v>44913</v>
      </c>
      <c r="B3360" s="11" t="s">
        <v>2806</v>
      </c>
      <c r="C3360" s="11" t="s">
        <v>2925</v>
      </c>
      <c r="D3360" s="7">
        <v>2</v>
      </c>
      <c r="E3360" s="12">
        <f t="shared" si="162"/>
        <v>1200</v>
      </c>
      <c r="F3360" s="13">
        <f t="shared" si="163"/>
        <v>2400</v>
      </c>
      <c r="G3360" s="14">
        <f>Data_input!$F3360*IF(Data_input!$E3360&lt;3000,70%,60%)</f>
        <v>1680</v>
      </c>
      <c r="H3360" s="14">
        <f>Data_input!$F3360*10%</f>
        <v>240</v>
      </c>
      <c r="I3360" s="14">
        <f>Data_input!$F3360*10%</f>
        <v>240</v>
      </c>
      <c r="J3360" s="14">
        <f>SUM(Table1[[#This Row],[COGS]:[OPERATIONAL COST]])</f>
        <v>2160</v>
      </c>
      <c r="K3360" s="14">
        <f>Data_input!$F3360-Data_input!$G3360-Data_input!$H3360-Data_input!$I3360</f>
        <v>240</v>
      </c>
      <c r="L3360" s="15" t="s">
        <v>2947</v>
      </c>
      <c r="M3360" s="16" t="str">
        <f>TEXT(Table1[[#This Row],[DATE]],"mmm")</f>
        <v>Dec</v>
      </c>
      <c r="N3360" s="7">
        <f t="shared" si="164"/>
        <v>2022</v>
      </c>
      <c r="O3360" s="7">
        <f>IF(COUNTIF(B$4:$B3360,B3360)=1,1,0)</f>
        <v>1</v>
      </c>
      <c r="P3360" s="8" t="s">
        <v>2918</v>
      </c>
      <c r="Q3360" s="9"/>
    </row>
    <row r="3361" spans="1:17" x14ac:dyDescent="0.25">
      <c r="A3361" s="17">
        <v>44913</v>
      </c>
      <c r="B3361" s="11" t="s">
        <v>2807</v>
      </c>
      <c r="C3361" s="11" t="s">
        <v>2926</v>
      </c>
      <c r="D3361" s="7">
        <v>1</v>
      </c>
      <c r="E3361" s="12">
        <f t="shared" si="162"/>
        <v>450</v>
      </c>
      <c r="F3361" s="13">
        <f t="shared" si="163"/>
        <v>450</v>
      </c>
      <c r="G3361" s="14">
        <f>Data_input!$F3361*IF(Data_input!$E3361&lt;3000,70%,60%)</f>
        <v>315</v>
      </c>
      <c r="H3361" s="14">
        <f>Data_input!$F3361*10%</f>
        <v>45</v>
      </c>
      <c r="I3361" s="14">
        <f>Data_input!$F3361*10%</f>
        <v>45</v>
      </c>
      <c r="J3361" s="14">
        <f>SUM(Table1[[#This Row],[COGS]:[OPERATIONAL COST]])</f>
        <v>405</v>
      </c>
      <c r="K3361" s="14">
        <f>Data_input!$F3361-Data_input!$G3361-Data_input!$H3361-Data_input!$I3361</f>
        <v>45</v>
      </c>
      <c r="L3361" s="8" t="s">
        <v>2945</v>
      </c>
      <c r="M3361" s="16" t="str">
        <f>TEXT(Table1[[#This Row],[DATE]],"mmm")</f>
        <v>Dec</v>
      </c>
      <c r="N3361" s="7">
        <f t="shared" si="164"/>
        <v>2022</v>
      </c>
      <c r="O3361" s="7">
        <f>IF(COUNTIF(B$4:$B3361,B3361)=1,1,0)</f>
        <v>1</v>
      </c>
      <c r="P3361" s="8" t="s">
        <v>2919</v>
      </c>
      <c r="Q3361" s="9"/>
    </row>
    <row r="3362" spans="1:17" x14ac:dyDescent="0.25">
      <c r="A3362" s="17">
        <v>44913</v>
      </c>
      <c r="B3362" s="11" t="s">
        <v>2808</v>
      </c>
      <c r="C3362" s="11" t="s">
        <v>2927</v>
      </c>
      <c r="D3362" s="7">
        <v>3</v>
      </c>
      <c r="E3362" s="12">
        <f t="shared" si="162"/>
        <v>500</v>
      </c>
      <c r="F3362" s="13">
        <f t="shared" si="163"/>
        <v>1500</v>
      </c>
      <c r="G3362" s="14">
        <f>Data_input!$F3362*IF(Data_input!$E3362&lt;3000,70%,60%)</f>
        <v>1050</v>
      </c>
      <c r="H3362" s="14">
        <f>Data_input!$F3362*10%</f>
        <v>150</v>
      </c>
      <c r="I3362" s="14">
        <f>Data_input!$F3362*10%</f>
        <v>150</v>
      </c>
      <c r="J3362" s="14">
        <f>SUM(Table1[[#This Row],[COGS]:[OPERATIONAL COST]])</f>
        <v>1350</v>
      </c>
      <c r="K3362" s="14">
        <f>Data_input!$F3362-Data_input!$G3362-Data_input!$H3362-Data_input!$I3362</f>
        <v>150</v>
      </c>
      <c r="L3362" s="15" t="s">
        <v>2943</v>
      </c>
      <c r="M3362" s="16" t="str">
        <f>TEXT(Table1[[#This Row],[DATE]],"mmm")</f>
        <v>Dec</v>
      </c>
      <c r="N3362" s="7">
        <f t="shared" si="164"/>
        <v>2022</v>
      </c>
      <c r="O3362" s="7">
        <f>IF(COUNTIF(B$4:$B3362,B3362)=1,1,0)</f>
        <v>1</v>
      </c>
      <c r="P3362" s="8" t="s">
        <v>2918</v>
      </c>
      <c r="Q3362" s="9"/>
    </row>
    <row r="3363" spans="1:17" x14ac:dyDescent="0.25">
      <c r="A3363" s="17">
        <v>44913</v>
      </c>
      <c r="B3363" s="11" t="s">
        <v>2809</v>
      </c>
      <c r="C3363" s="11" t="s">
        <v>2928</v>
      </c>
      <c r="D3363" s="7">
        <v>1</v>
      </c>
      <c r="E3363" s="12">
        <f t="shared" si="162"/>
        <v>1000</v>
      </c>
      <c r="F3363" s="13">
        <f t="shared" si="163"/>
        <v>1000</v>
      </c>
      <c r="G3363" s="14">
        <f>Data_input!$F3363*IF(Data_input!$E3363&lt;3000,70%,60%)</f>
        <v>700</v>
      </c>
      <c r="H3363" s="14">
        <f>Data_input!$F3363*10%</f>
        <v>100</v>
      </c>
      <c r="I3363" s="14">
        <f>Data_input!$F3363*10%</f>
        <v>100</v>
      </c>
      <c r="J3363" s="14">
        <f>SUM(Table1[[#This Row],[COGS]:[OPERATIONAL COST]])</f>
        <v>900</v>
      </c>
      <c r="K3363" s="14">
        <f>Data_input!$F3363-Data_input!$G3363-Data_input!$H3363-Data_input!$I3363</f>
        <v>100</v>
      </c>
      <c r="L3363" s="8" t="s">
        <v>2948</v>
      </c>
      <c r="M3363" s="16" t="str">
        <f>TEXT(Table1[[#This Row],[DATE]],"mmm")</f>
        <v>Dec</v>
      </c>
      <c r="N3363" s="7">
        <f t="shared" si="164"/>
        <v>2022</v>
      </c>
      <c r="O3363" s="7">
        <f>IF(COUNTIF(B$4:$B3363,B3363)=1,1,0)</f>
        <v>1</v>
      </c>
      <c r="P3363" s="8" t="s">
        <v>2918</v>
      </c>
      <c r="Q3363" s="9"/>
    </row>
    <row r="3364" spans="1:17" x14ac:dyDescent="0.25">
      <c r="A3364" s="17">
        <v>44913</v>
      </c>
      <c r="B3364" s="11" t="s">
        <v>2810</v>
      </c>
      <c r="C3364" s="11" t="s">
        <v>2929</v>
      </c>
      <c r="D3364" s="7">
        <v>2</v>
      </c>
      <c r="E3364" s="12">
        <f t="shared" si="162"/>
        <v>3200</v>
      </c>
      <c r="F3364" s="13">
        <f t="shared" si="163"/>
        <v>6400</v>
      </c>
      <c r="G3364" s="14">
        <f>Data_input!$F3364*IF(Data_input!$E3364&lt;3000,70%,60%)</f>
        <v>3840</v>
      </c>
      <c r="H3364" s="14">
        <f>Data_input!$F3364*10%</f>
        <v>640</v>
      </c>
      <c r="I3364" s="14">
        <f>Data_input!$F3364*10%</f>
        <v>640</v>
      </c>
      <c r="J3364" s="14">
        <f>SUM(Table1[[#This Row],[COGS]:[OPERATIONAL COST]])</f>
        <v>5120</v>
      </c>
      <c r="K3364" s="14">
        <f>Data_input!$F3364-Data_input!$G3364-Data_input!$H3364-Data_input!$I3364</f>
        <v>1280</v>
      </c>
      <c r="L3364" s="15" t="s">
        <v>2944</v>
      </c>
      <c r="M3364" s="16" t="str">
        <f>TEXT(Table1[[#This Row],[DATE]],"mmm")</f>
        <v>Dec</v>
      </c>
      <c r="N3364" s="7">
        <f t="shared" si="164"/>
        <v>2022</v>
      </c>
      <c r="O3364" s="7">
        <f>IF(COUNTIF(B$4:$B3364,B3364)=1,1,0)</f>
        <v>1</v>
      </c>
      <c r="P3364" s="8" t="s">
        <v>2918</v>
      </c>
      <c r="Q3364" s="9"/>
    </row>
    <row r="3365" spans="1:17" x14ac:dyDescent="0.25">
      <c r="A3365" s="17">
        <v>44913</v>
      </c>
      <c r="B3365" s="11" t="s">
        <v>2811</v>
      </c>
      <c r="C3365" s="11" t="s">
        <v>2930</v>
      </c>
      <c r="D3365" s="7">
        <v>1</v>
      </c>
      <c r="E3365" s="12">
        <f t="shared" si="162"/>
        <v>4000</v>
      </c>
      <c r="F3365" s="13">
        <f t="shared" si="163"/>
        <v>4000</v>
      </c>
      <c r="G3365" s="14">
        <f>Data_input!$F3365*IF(Data_input!$E3365&lt;3000,70%,60%)</f>
        <v>2400</v>
      </c>
      <c r="H3365" s="14">
        <f>Data_input!$F3365*10%</f>
        <v>400</v>
      </c>
      <c r="I3365" s="14">
        <f>Data_input!$F3365*10%</f>
        <v>400</v>
      </c>
      <c r="J3365" s="14">
        <f>SUM(Table1[[#This Row],[COGS]:[OPERATIONAL COST]])</f>
        <v>3200</v>
      </c>
      <c r="K3365" s="14">
        <f>Data_input!$F3365-Data_input!$G3365-Data_input!$H3365-Data_input!$I3365</f>
        <v>800</v>
      </c>
      <c r="L3365" s="8" t="s">
        <v>2945</v>
      </c>
      <c r="M3365" s="16" t="str">
        <f>TEXT(Table1[[#This Row],[DATE]],"mmm")</f>
        <v>Dec</v>
      </c>
      <c r="N3365" s="7">
        <f t="shared" si="164"/>
        <v>2022</v>
      </c>
      <c r="O3365" s="7">
        <f>IF(COUNTIF(B$4:$B3365,B3365)=1,1,0)</f>
        <v>1</v>
      </c>
      <c r="P3365" s="8" t="s">
        <v>2918</v>
      </c>
      <c r="Q3365" s="9"/>
    </row>
    <row r="3366" spans="1:17" x14ac:dyDescent="0.25">
      <c r="A3366" s="17">
        <v>44913</v>
      </c>
      <c r="B3366" s="11" t="s">
        <v>2812</v>
      </c>
      <c r="C3366" s="11" t="s">
        <v>2930</v>
      </c>
      <c r="D3366" s="7">
        <v>1</v>
      </c>
      <c r="E3366" s="12">
        <f t="shared" si="162"/>
        <v>4000</v>
      </c>
      <c r="F3366" s="13">
        <f t="shared" si="163"/>
        <v>4000</v>
      </c>
      <c r="G3366" s="14">
        <f>Data_input!$F3366*IF(Data_input!$E3366&lt;3000,70%,60%)</f>
        <v>2400</v>
      </c>
      <c r="H3366" s="14">
        <f>Data_input!$F3366*10%</f>
        <v>400</v>
      </c>
      <c r="I3366" s="14">
        <f>Data_input!$F3366*10%</f>
        <v>400</v>
      </c>
      <c r="J3366" s="14">
        <f>SUM(Table1[[#This Row],[COGS]:[OPERATIONAL COST]])</f>
        <v>3200</v>
      </c>
      <c r="K3366" s="14">
        <f>Data_input!$F3366-Data_input!$G3366-Data_input!$H3366-Data_input!$I3366</f>
        <v>800</v>
      </c>
      <c r="L3366" s="15" t="s">
        <v>2943</v>
      </c>
      <c r="M3366" s="16" t="str">
        <f>TEXT(Table1[[#This Row],[DATE]],"mmm")</f>
        <v>Dec</v>
      </c>
      <c r="N3366" s="7">
        <f t="shared" si="164"/>
        <v>2022</v>
      </c>
      <c r="O3366" s="7">
        <f>IF(COUNTIF(B$4:$B3366,B3366)=1,1,0)</f>
        <v>1</v>
      </c>
      <c r="P3366" s="8" t="s">
        <v>2919</v>
      </c>
      <c r="Q3366" s="9"/>
    </row>
    <row r="3367" spans="1:17" x14ac:dyDescent="0.25">
      <c r="A3367" s="17">
        <v>44913</v>
      </c>
      <c r="B3367" s="11" t="str">
        <f>B3366</f>
        <v>DH02816</v>
      </c>
      <c r="C3367" s="11" t="s">
        <v>2930</v>
      </c>
      <c r="D3367" s="7">
        <v>1</v>
      </c>
      <c r="E3367" s="12">
        <f t="shared" si="162"/>
        <v>4000</v>
      </c>
      <c r="F3367" s="13">
        <f t="shared" si="163"/>
        <v>4000</v>
      </c>
      <c r="G3367" s="14">
        <f>Data_input!$F3367*IF(Data_input!$E3367&lt;3000,70%,60%)</f>
        <v>2400</v>
      </c>
      <c r="H3367" s="14">
        <f>Data_input!$F3367*10%</f>
        <v>400</v>
      </c>
      <c r="I3367" s="14">
        <f>Data_input!$F3367*10%</f>
        <v>400</v>
      </c>
      <c r="J3367" s="14">
        <f>SUM(Table1[[#This Row],[COGS]:[OPERATIONAL COST]])</f>
        <v>3200</v>
      </c>
      <c r="K3367" s="14">
        <f>Data_input!$F3367-Data_input!$G3367-Data_input!$H3367-Data_input!$I3367</f>
        <v>800</v>
      </c>
      <c r="L3367" s="8" t="s">
        <v>2943</v>
      </c>
      <c r="M3367" s="16" t="str">
        <f>TEXT(Table1[[#This Row],[DATE]],"mmm")</f>
        <v>Dec</v>
      </c>
      <c r="N3367" s="7">
        <f t="shared" si="164"/>
        <v>2022</v>
      </c>
      <c r="O3367" s="7">
        <f>IF(COUNTIF(B$4:$B3367,B3367)=1,1,0)</f>
        <v>0</v>
      </c>
      <c r="P3367" s="8" t="s">
        <v>2919</v>
      </c>
      <c r="Q3367" s="9"/>
    </row>
    <row r="3368" spans="1:17" x14ac:dyDescent="0.25">
      <c r="A3368" s="17">
        <v>44913</v>
      </c>
      <c r="B3368" s="11" t="str">
        <f>B3367</f>
        <v>DH02816</v>
      </c>
      <c r="C3368" s="11" t="s">
        <v>2924</v>
      </c>
      <c r="D3368" s="7">
        <v>2</v>
      </c>
      <c r="E3368" s="12">
        <f t="shared" si="162"/>
        <v>3500</v>
      </c>
      <c r="F3368" s="13">
        <f t="shared" si="163"/>
        <v>7000</v>
      </c>
      <c r="G3368" s="14">
        <f>Data_input!$F3368*IF(Data_input!$E3368&lt;3000,70%,60%)</f>
        <v>4200</v>
      </c>
      <c r="H3368" s="14">
        <f>Data_input!$F3368*10%</f>
        <v>700</v>
      </c>
      <c r="I3368" s="14">
        <f>Data_input!$F3368*10%</f>
        <v>700</v>
      </c>
      <c r="J3368" s="14">
        <f>SUM(Table1[[#This Row],[COGS]:[OPERATIONAL COST]])</f>
        <v>5600</v>
      </c>
      <c r="K3368" s="14">
        <f>Data_input!$F3368-Data_input!$G3368-Data_input!$H3368-Data_input!$I3368</f>
        <v>1400</v>
      </c>
      <c r="L3368" s="15" t="s">
        <v>2943</v>
      </c>
      <c r="M3368" s="16" t="str">
        <f>TEXT(Table1[[#This Row],[DATE]],"mmm")</f>
        <v>Dec</v>
      </c>
      <c r="N3368" s="7">
        <f t="shared" si="164"/>
        <v>2022</v>
      </c>
      <c r="O3368" s="7">
        <f>IF(COUNTIF(B$4:$B3368,B3368)=1,1,0)</f>
        <v>0</v>
      </c>
      <c r="P3368" s="8" t="s">
        <v>2919</v>
      </c>
      <c r="Q3368" s="9"/>
    </row>
    <row r="3369" spans="1:17" x14ac:dyDescent="0.25">
      <c r="A3369" s="17">
        <v>44913</v>
      </c>
      <c r="B3369" s="11" t="str">
        <f>B3368</f>
        <v>DH02816</v>
      </c>
      <c r="C3369" s="11" t="s">
        <v>2925</v>
      </c>
      <c r="D3369" s="7">
        <v>4</v>
      </c>
      <c r="E3369" s="12">
        <f t="shared" si="162"/>
        <v>1200</v>
      </c>
      <c r="F3369" s="13">
        <f t="shared" si="163"/>
        <v>4800</v>
      </c>
      <c r="G3369" s="14">
        <f>Data_input!$F3369*IF(Data_input!$E3369&lt;3000,70%,60%)</f>
        <v>3360</v>
      </c>
      <c r="H3369" s="14">
        <f>Data_input!$F3369*10%</f>
        <v>480</v>
      </c>
      <c r="I3369" s="14">
        <f>Data_input!$F3369*10%</f>
        <v>480</v>
      </c>
      <c r="J3369" s="14">
        <f>SUM(Table1[[#This Row],[COGS]:[OPERATIONAL COST]])</f>
        <v>4320</v>
      </c>
      <c r="K3369" s="14">
        <f>Data_input!$F3369-Data_input!$G3369-Data_input!$H3369-Data_input!$I3369</f>
        <v>480</v>
      </c>
      <c r="L3369" s="8" t="s">
        <v>2943</v>
      </c>
      <c r="M3369" s="16" t="str">
        <f>TEXT(Table1[[#This Row],[DATE]],"mmm")</f>
        <v>Dec</v>
      </c>
      <c r="N3369" s="7">
        <f t="shared" si="164"/>
        <v>2022</v>
      </c>
      <c r="O3369" s="7">
        <f>IF(COUNTIF(B$4:$B3369,B3369)=1,1,0)</f>
        <v>0</v>
      </c>
      <c r="P3369" s="8" t="s">
        <v>2919</v>
      </c>
      <c r="Q3369" s="9"/>
    </row>
    <row r="3370" spans="1:17" x14ac:dyDescent="0.25">
      <c r="A3370" s="17">
        <v>44913</v>
      </c>
      <c r="B3370" s="11" t="str">
        <f>B3369</f>
        <v>DH02816</v>
      </c>
      <c r="C3370" s="11" t="s">
        <v>2926</v>
      </c>
      <c r="D3370" s="7">
        <v>5</v>
      </c>
      <c r="E3370" s="12">
        <f t="shared" si="162"/>
        <v>450</v>
      </c>
      <c r="F3370" s="13">
        <f t="shared" si="163"/>
        <v>2250</v>
      </c>
      <c r="G3370" s="14">
        <f>Data_input!$F3370*IF(Data_input!$E3370&lt;3000,70%,60%)</f>
        <v>1575</v>
      </c>
      <c r="H3370" s="14">
        <f>Data_input!$F3370*10%</f>
        <v>225</v>
      </c>
      <c r="I3370" s="14">
        <f>Data_input!$F3370*10%</f>
        <v>225</v>
      </c>
      <c r="J3370" s="14">
        <f>SUM(Table1[[#This Row],[COGS]:[OPERATIONAL COST]])</f>
        <v>2025</v>
      </c>
      <c r="K3370" s="14">
        <f>Data_input!$F3370-Data_input!$G3370-Data_input!$H3370-Data_input!$I3370</f>
        <v>225</v>
      </c>
      <c r="L3370" s="15" t="s">
        <v>2943</v>
      </c>
      <c r="M3370" s="16" t="str">
        <f>TEXT(Table1[[#This Row],[DATE]],"mmm")</f>
        <v>Dec</v>
      </c>
      <c r="N3370" s="7">
        <f t="shared" si="164"/>
        <v>2022</v>
      </c>
      <c r="O3370" s="7">
        <f>IF(COUNTIF(B$4:$B3370,B3370)=1,1,0)</f>
        <v>0</v>
      </c>
      <c r="P3370" s="8" t="s">
        <v>2919</v>
      </c>
      <c r="Q3370" s="9"/>
    </row>
    <row r="3371" spans="1:17" x14ac:dyDescent="0.25">
      <c r="A3371" s="17">
        <v>44913</v>
      </c>
      <c r="B3371" s="11" t="str">
        <f>B3370</f>
        <v>DH02816</v>
      </c>
      <c r="C3371" s="11" t="s">
        <v>2927</v>
      </c>
      <c r="D3371" s="7">
        <v>8</v>
      </c>
      <c r="E3371" s="12">
        <f t="shared" si="162"/>
        <v>500</v>
      </c>
      <c r="F3371" s="13">
        <f t="shared" si="163"/>
        <v>4000</v>
      </c>
      <c r="G3371" s="14">
        <f>Data_input!$F3371*IF(Data_input!$E3371&lt;3000,70%,60%)</f>
        <v>2800</v>
      </c>
      <c r="H3371" s="14">
        <f>Data_input!$F3371*10%</f>
        <v>400</v>
      </c>
      <c r="I3371" s="14">
        <f>Data_input!$F3371*10%</f>
        <v>400</v>
      </c>
      <c r="J3371" s="14">
        <f>SUM(Table1[[#This Row],[COGS]:[OPERATIONAL COST]])</f>
        <v>3600</v>
      </c>
      <c r="K3371" s="14">
        <f>Data_input!$F3371-Data_input!$G3371-Data_input!$H3371-Data_input!$I3371</f>
        <v>400</v>
      </c>
      <c r="L3371" s="8" t="s">
        <v>2943</v>
      </c>
      <c r="M3371" s="16" t="str">
        <f>TEXT(Table1[[#This Row],[DATE]],"mmm")</f>
        <v>Dec</v>
      </c>
      <c r="N3371" s="7">
        <f t="shared" si="164"/>
        <v>2022</v>
      </c>
      <c r="O3371" s="7">
        <f>IF(COUNTIF(B$4:$B3371,B3371)=1,1,0)</f>
        <v>0</v>
      </c>
      <c r="P3371" s="8" t="s">
        <v>2919</v>
      </c>
      <c r="Q3371" s="9"/>
    </row>
    <row r="3372" spans="1:17" x14ac:dyDescent="0.25">
      <c r="A3372" s="17">
        <v>44914</v>
      </c>
      <c r="B3372" s="11" t="s">
        <v>2813</v>
      </c>
      <c r="C3372" s="11" t="s">
        <v>2928</v>
      </c>
      <c r="D3372" s="7">
        <v>2</v>
      </c>
      <c r="E3372" s="12">
        <f t="shared" si="162"/>
        <v>1000</v>
      </c>
      <c r="F3372" s="13">
        <f t="shared" si="163"/>
        <v>2000</v>
      </c>
      <c r="G3372" s="14">
        <f>Data_input!$F3372*IF(Data_input!$E3372&lt;3000,70%,60%)</f>
        <v>1400</v>
      </c>
      <c r="H3372" s="14">
        <f>Data_input!$F3372*10%</f>
        <v>200</v>
      </c>
      <c r="I3372" s="14">
        <f>Data_input!$F3372*10%</f>
        <v>200</v>
      </c>
      <c r="J3372" s="14">
        <f>SUM(Table1[[#This Row],[COGS]:[OPERATIONAL COST]])</f>
        <v>1800</v>
      </c>
      <c r="K3372" s="14">
        <f>Data_input!$F3372-Data_input!$G3372-Data_input!$H3372-Data_input!$I3372</f>
        <v>200</v>
      </c>
      <c r="L3372" s="15" t="s">
        <v>2943</v>
      </c>
      <c r="M3372" s="16" t="str">
        <f>TEXT(Table1[[#This Row],[DATE]],"mmm")</f>
        <v>Dec</v>
      </c>
      <c r="N3372" s="7">
        <f t="shared" si="164"/>
        <v>2022</v>
      </c>
      <c r="O3372" s="7">
        <f>IF(COUNTIF(B$4:$B3372,B3372)=1,1,0)</f>
        <v>1</v>
      </c>
      <c r="P3372" s="8" t="s">
        <v>2919</v>
      </c>
      <c r="Q3372" s="9"/>
    </row>
    <row r="3373" spans="1:17" x14ac:dyDescent="0.25">
      <c r="A3373" s="17">
        <v>44914</v>
      </c>
      <c r="B3373" s="11" t="s">
        <v>2814</v>
      </c>
      <c r="C3373" s="11" t="s">
        <v>2928</v>
      </c>
      <c r="D3373" s="7">
        <v>1</v>
      </c>
      <c r="E3373" s="12">
        <f t="shared" si="162"/>
        <v>1000</v>
      </c>
      <c r="F3373" s="13">
        <f t="shared" si="163"/>
        <v>1000</v>
      </c>
      <c r="G3373" s="14">
        <f>Data_input!$F3373*IF(Data_input!$E3373&lt;3000,70%,60%)</f>
        <v>700</v>
      </c>
      <c r="H3373" s="14">
        <f>Data_input!$F3373*10%</f>
        <v>100</v>
      </c>
      <c r="I3373" s="14">
        <f>Data_input!$F3373*10%</f>
        <v>100</v>
      </c>
      <c r="J3373" s="14">
        <f>SUM(Table1[[#This Row],[COGS]:[OPERATIONAL COST]])</f>
        <v>900</v>
      </c>
      <c r="K3373" s="14">
        <f>Data_input!$F3373-Data_input!$G3373-Data_input!$H3373-Data_input!$I3373</f>
        <v>100</v>
      </c>
      <c r="L3373" s="8" t="s">
        <v>2948</v>
      </c>
      <c r="M3373" s="16" t="str">
        <f>TEXT(Table1[[#This Row],[DATE]],"mmm")</f>
        <v>Dec</v>
      </c>
      <c r="N3373" s="7">
        <f t="shared" si="164"/>
        <v>2022</v>
      </c>
      <c r="O3373" s="7">
        <f>IF(COUNTIF(B$4:$B3373,B3373)=1,1,0)</f>
        <v>1</v>
      </c>
      <c r="P3373" s="8" t="s">
        <v>2919</v>
      </c>
      <c r="Q3373" s="9"/>
    </row>
    <row r="3374" spans="1:17" x14ac:dyDescent="0.25">
      <c r="A3374" s="17">
        <v>44914</v>
      </c>
      <c r="B3374" s="11" t="s">
        <v>2815</v>
      </c>
      <c r="C3374" s="11" t="s">
        <v>2930</v>
      </c>
      <c r="D3374" s="7">
        <v>1</v>
      </c>
      <c r="E3374" s="12">
        <f t="shared" si="162"/>
        <v>4000</v>
      </c>
      <c r="F3374" s="13">
        <f t="shared" si="163"/>
        <v>4000</v>
      </c>
      <c r="G3374" s="14">
        <f>Data_input!$F3374*IF(Data_input!$E3374&lt;3000,70%,60%)</f>
        <v>2400</v>
      </c>
      <c r="H3374" s="14">
        <f>Data_input!$F3374*10%</f>
        <v>400</v>
      </c>
      <c r="I3374" s="14">
        <f>Data_input!$F3374*10%</f>
        <v>400</v>
      </c>
      <c r="J3374" s="14">
        <f>SUM(Table1[[#This Row],[COGS]:[OPERATIONAL COST]])</f>
        <v>3200</v>
      </c>
      <c r="K3374" s="14">
        <f>Data_input!$F3374-Data_input!$G3374-Data_input!$H3374-Data_input!$I3374</f>
        <v>800</v>
      </c>
      <c r="L3374" s="15" t="s">
        <v>2944</v>
      </c>
      <c r="M3374" s="16" t="str">
        <f>TEXT(Table1[[#This Row],[DATE]],"mmm")</f>
        <v>Dec</v>
      </c>
      <c r="N3374" s="7">
        <f t="shared" si="164"/>
        <v>2022</v>
      </c>
      <c r="O3374" s="7">
        <f>IF(COUNTIF(B$4:$B3374,B3374)=1,1,0)</f>
        <v>1</v>
      </c>
      <c r="P3374" s="8" t="s">
        <v>2918</v>
      </c>
      <c r="Q3374" s="9"/>
    </row>
    <row r="3375" spans="1:17" x14ac:dyDescent="0.25">
      <c r="A3375" s="17">
        <v>44914</v>
      </c>
      <c r="B3375" s="11" t="s">
        <v>2816</v>
      </c>
      <c r="C3375" s="11" t="s">
        <v>2920</v>
      </c>
      <c r="D3375" s="7">
        <v>8</v>
      </c>
      <c r="E3375" s="12">
        <f t="shared" si="162"/>
        <v>1000</v>
      </c>
      <c r="F3375" s="13">
        <f t="shared" si="163"/>
        <v>8000</v>
      </c>
      <c r="G3375" s="14">
        <f>Data_input!$F3375*IF(Data_input!$E3375&lt;3000,70%,60%)</f>
        <v>5600</v>
      </c>
      <c r="H3375" s="14">
        <f>Data_input!$F3375*10%</f>
        <v>800</v>
      </c>
      <c r="I3375" s="14">
        <f>Data_input!$F3375*10%</f>
        <v>800</v>
      </c>
      <c r="J3375" s="14">
        <f>SUM(Table1[[#This Row],[COGS]:[OPERATIONAL COST]])</f>
        <v>7200</v>
      </c>
      <c r="K3375" s="14">
        <f>Data_input!$F3375-Data_input!$G3375-Data_input!$H3375-Data_input!$I3375</f>
        <v>800</v>
      </c>
      <c r="L3375" s="8" t="s">
        <v>2946</v>
      </c>
      <c r="M3375" s="16" t="str">
        <f>TEXT(Table1[[#This Row],[DATE]],"mmm")</f>
        <v>Dec</v>
      </c>
      <c r="N3375" s="7">
        <f t="shared" si="164"/>
        <v>2022</v>
      </c>
      <c r="O3375" s="7">
        <f>IF(COUNTIF(B$4:$B3375,B3375)=1,1,0)</f>
        <v>1</v>
      </c>
      <c r="P3375" s="8" t="s">
        <v>2919</v>
      </c>
      <c r="Q3375" s="9"/>
    </row>
    <row r="3376" spans="1:17" x14ac:dyDescent="0.25">
      <c r="A3376" s="17">
        <v>44914</v>
      </c>
      <c r="B3376" s="11" t="s">
        <v>2817</v>
      </c>
      <c r="C3376" s="11" t="s">
        <v>2923</v>
      </c>
      <c r="D3376" s="7">
        <v>1</v>
      </c>
      <c r="E3376" s="12">
        <f t="shared" si="162"/>
        <v>2500</v>
      </c>
      <c r="F3376" s="13">
        <f t="shared" si="163"/>
        <v>2500</v>
      </c>
      <c r="G3376" s="14">
        <f>Data_input!$F3376*IF(Data_input!$E3376&lt;3000,70%,60%)</f>
        <v>1750</v>
      </c>
      <c r="H3376" s="14">
        <f>Data_input!$F3376*10%</f>
        <v>250</v>
      </c>
      <c r="I3376" s="14">
        <f>Data_input!$F3376*10%</f>
        <v>250</v>
      </c>
      <c r="J3376" s="14">
        <f>SUM(Table1[[#This Row],[COGS]:[OPERATIONAL COST]])</f>
        <v>2250</v>
      </c>
      <c r="K3376" s="14">
        <f>Data_input!$F3376-Data_input!$G3376-Data_input!$H3376-Data_input!$I3376</f>
        <v>250</v>
      </c>
      <c r="L3376" s="15" t="s">
        <v>2947</v>
      </c>
      <c r="M3376" s="16" t="str">
        <f>TEXT(Table1[[#This Row],[DATE]],"mmm")</f>
        <v>Dec</v>
      </c>
      <c r="N3376" s="7">
        <f t="shared" si="164"/>
        <v>2022</v>
      </c>
      <c r="O3376" s="7">
        <f>IF(COUNTIF(B$4:$B3376,B3376)=1,1,0)</f>
        <v>1</v>
      </c>
      <c r="P3376" s="8" t="s">
        <v>2919</v>
      </c>
      <c r="Q3376" s="9"/>
    </row>
    <row r="3377" spans="1:17" x14ac:dyDescent="0.25">
      <c r="A3377" s="17">
        <v>44914</v>
      </c>
      <c r="B3377" s="11" t="s">
        <v>2818</v>
      </c>
      <c r="C3377" s="11" t="s">
        <v>2920</v>
      </c>
      <c r="D3377" s="7">
        <v>2</v>
      </c>
      <c r="E3377" s="12">
        <f t="shared" si="162"/>
        <v>1000</v>
      </c>
      <c r="F3377" s="13">
        <f t="shared" si="163"/>
        <v>2000</v>
      </c>
      <c r="G3377" s="14">
        <f>Data_input!$F3377*IF(Data_input!$E3377&lt;3000,70%,60%)</f>
        <v>1400</v>
      </c>
      <c r="H3377" s="14">
        <f>Data_input!$F3377*10%</f>
        <v>200</v>
      </c>
      <c r="I3377" s="14">
        <f>Data_input!$F3377*10%</f>
        <v>200</v>
      </c>
      <c r="J3377" s="14">
        <f>SUM(Table1[[#This Row],[COGS]:[OPERATIONAL COST]])</f>
        <v>1800</v>
      </c>
      <c r="K3377" s="14">
        <f>Data_input!$F3377-Data_input!$G3377-Data_input!$H3377-Data_input!$I3377</f>
        <v>200</v>
      </c>
      <c r="L3377" s="8" t="s">
        <v>2948</v>
      </c>
      <c r="M3377" s="16" t="str">
        <f>TEXT(Table1[[#This Row],[DATE]],"mmm")</f>
        <v>Dec</v>
      </c>
      <c r="N3377" s="7">
        <f t="shared" si="164"/>
        <v>2022</v>
      </c>
      <c r="O3377" s="7">
        <f>IF(COUNTIF(B$4:$B3377,B3377)=1,1,0)</f>
        <v>1</v>
      </c>
      <c r="P3377" s="8" t="s">
        <v>2919</v>
      </c>
      <c r="Q3377" s="9"/>
    </row>
    <row r="3378" spans="1:17" x14ac:dyDescent="0.25">
      <c r="A3378" s="17">
        <v>44914</v>
      </c>
      <c r="B3378" s="11" t="s">
        <v>2819</v>
      </c>
      <c r="C3378" s="11" t="s">
        <v>2923</v>
      </c>
      <c r="D3378" s="7">
        <v>4</v>
      </c>
      <c r="E3378" s="12">
        <f t="shared" si="162"/>
        <v>2500</v>
      </c>
      <c r="F3378" s="13">
        <f t="shared" si="163"/>
        <v>10000</v>
      </c>
      <c r="G3378" s="14">
        <f>Data_input!$F3378*IF(Data_input!$E3378&lt;3000,70%,60%)</f>
        <v>7000</v>
      </c>
      <c r="H3378" s="14">
        <f>Data_input!$F3378*10%</f>
        <v>1000</v>
      </c>
      <c r="I3378" s="14">
        <f>Data_input!$F3378*10%</f>
        <v>1000</v>
      </c>
      <c r="J3378" s="14">
        <f>SUM(Table1[[#This Row],[COGS]:[OPERATIONAL COST]])</f>
        <v>9000</v>
      </c>
      <c r="K3378" s="14">
        <f>Data_input!$F3378-Data_input!$G3378-Data_input!$H3378-Data_input!$I3378</f>
        <v>1000</v>
      </c>
      <c r="L3378" s="15" t="s">
        <v>2944</v>
      </c>
      <c r="M3378" s="16" t="str">
        <f>TEXT(Table1[[#This Row],[DATE]],"mmm")</f>
        <v>Dec</v>
      </c>
      <c r="N3378" s="7">
        <f t="shared" si="164"/>
        <v>2022</v>
      </c>
      <c r="O3378" s="7">
        <f>IF(COUNTIF(B$4:$B3378,B3378)=1,1,0)</f>
        <v>1</v>
      </c>
      <c r="P3378" s="8" t="s">
        <v>2919</v>
      </c>
      <c r="Q3378" s="9"/>
    </row>
    <row r="3379" spans="1:17" x14ac:dyDescent="0.25">
      <c r="A3379" s="17">
        <v>44914</v>
      </c>
      <c r="B3379" s="11" t="s">
        <v>2820</v>
      </c>
      <c r="C3379" s="11" t="s">
        <v>2930</v>
      </c>
      <c r="D3379" s="7">
        <v>1</v>
      </c>
      <c r="E3379" s="12">
        <f t="shared" si="162"/>
        <v>4000</v>
      </c>
      <c r="F3379" s="13">
        <f t="shared" si="163"/>
        <v>4000</v>
      </c>
      <c r="G3379" s="14">
        <f>Data_input!$F3379*IF(Data_input!$E3379&lt;3000,70%,60%)</f>
        <v>2400</v>
      </c>
      <c r="H3379" s="14">
        <f>Data_input!$F3379*10%</f>
        <v>400</v>
      </c>
      <c r="I3379" s="14">
        <f>Data_input!$F3379*10%</f>
        <v>400</v>
      </c>
      <c r="J3379" s="14">
        <f>SUM(Table1[[#This Row],[COGS]:[OPERATIONAL COST]])</f>
        <v>3200</v>
      </c>
      <c r="K3379" s="14">
        <f>Data_input!$F3379-Data_input!$G3379-Data_input!$H3379-Data_input!$I3379</f>
        <v>800</v>
      </c>
      <c r="L3379" s="8" t="s">
        <v>2948</v>
      </c>
      <c r="M3379" s="16" t="str">
        <f>TEXT(Table1[[#This Row],[DATE]],"mmm")</f>
        <v>Dec</v>
      </c>
      <c r="N3379" s="7">
        <f t="shared" si="164"/>
        <v>2022</v>
      </c>
      <c r="O3379" s="7">
        <f>IF(COUNTIF(B$4:$B3379,B3379)=1,1,0)</f>
        <v>1</v>
      </c>
      <c r="P3379" s="8" t="s">
        <v>2919</v>
      </c>
      <c r="Q3379" s="9"/>
    </row>
    <row r="3380" spans="1:17" x14ac:dyDescent="0.25">
      <c r="A3380" s="17">
        <v>44914</v>
      </c>
      <c r="B3380" s="11" t="str">
        <f>B3379</f>
        <v>DH02824</v>
      </c>
      <c r="C3380" s="11" t="s">
        <v>2924</v>
      </c>
      <c r="D3380" s="7">
        <v>7</v>
      </c>
      <c r="E3380" s="12">
        <f t="shared" si="162"/>
        <v>3500</v>
      </c>
      <c r="F3380" s="13">
        <f t="shared" si="163"/>
        <v>24500</v>
      </c>
      <c r="G3380" s="14">
        <f>Data_input!$F3380*IF(Data_input!$E3380&lt;3000,70%,60%)</f>
        <v>14700</v>
      </c>
      <c r="H3380" s="14">
        <f>Data_input!$F3380*10%</f>
        <v>2450</v>
      </c>
      <c r="I3380" s="14">
        <f>Data_input!$F3380*10%</f>
        <v>2450</v>
      </c>
      <c r="J3380" s="14">
        <f>SUM(Table1[[#This Row],[COGS]:[OPERATIONAL COST]])</f>
        <v>19600</v>
      </c>
      <c r="K3380" s="14">
        <f>Data_input!$F3380-Data_input!$G3380-Data_input!$H3380-Data_input!$I3380</f>
        <v>4900</v>
      </c>
      <c r="L3380" s="15" t="s">
        <v>2948</v>
      </c>
      <c r="M3380" s="16" t="str">
        <f>TEXT(Table1[[#This Row],[DATE]],"mmm")</f>
        <v>Dec</v>
      </c>
      <c r="N3380" s="7">
        <f t="shared" si="164"/>
        <v>2022</v>
      </c>
      <c r="O3380" s="7">
        <f>IF(COUNTIF(B$4:$B3380,B3380)=1,1,0)</f>
        <v>0</v>
      </c>
      <c r="P3380" s="8" t="s">
        <v>2919</v>
      </c>
      <c r="Q3380" s="9"/>
    </row>
    <row r="3381" spans="1:17" x14ac:dyDescent="0.25">
      <c r="A3381" s="17">
        <v>44914</v>
      </c>
      <c r="B3381" s="11" t="str">
        <f>B3380</f>
        <v>DH02824</v>
      </c>
      <c r="C3381" s="11" t="s">
        <v>2925</v>
      </c>
      <c r="D3381" s="7">
        <v>4</v>
      </c>
      <c r="E3381" s="12">
        <f t="shared" si="162"/>
        <v>1200</v>
      </c>
      <c r="F3381" s="13">
        <f t="shared" si="163"/>
        <v>4800</v>
      </c>
      <c r="G3381" s="14">
        <f>Data_input!$F3381*IF(Data_input!$E3381&lt;3000,70%,60%)</f>
        <v>3360</v>
      </c>
      <c r="H3381" s="14">
        <f>Data_input!$F3381*10%</f>
        <v>480</v>
      </c>
      <c r="I3381" s="14">
        <f>Data_input!$F3381*10%</f>
        <v>480</v>
      </c>
      <c r="J3381" s="14">
        <f>SUM(Table1[[#This Row],[COGS]:[OPERATIONAL COST]])</f>
        <v>4320</v>
      </c>
      <c r="K3381" s="14">
        <f>Data_input!$F3381-Data_input!$G3381-Data_input!$H3381-Data_input!$I3381</f>
        <v>480</v>
      </c>
      <c r="L3381" s="8" t="s">
        <v>2948</v>
      </c>
      <c r="M3381" s="16" t="str">
        <f>TEXT(Table1[[#This Row],[DATE]],"mmm")</f>
        <v>Dec</v>
      </c>
      <c r="N3381" s="7">
        <f t="shared" si="164"/>
        <v>2022</v>
      </c>
      <c r="O3381" s="7">
        <f>IF(COUNTIF(B$4:$B3381,B3381)=1,1,0)</f>
        <v>0</v>
      </c>
      <c r="P3381" s="8" t="s">
        <v>2919</v>
      </c>
      <c r="Q3381" s="9"/>
    </row>
    <row r="3382" spans="1:17" x14ac:dyDescent="0.25">
      <c r="A3382" s="17">
        <v>44915</v>
      </c>
      <c r="B3382" s="11" t="s">
        <v>2821</v>
      </c>
      <c r="C3382" s="11" t="s">
        <v>2926</v>
      </c>
      <c r="D3382" s="7">
        <v>1</v>
      </c>
      <c r="E3382" s="12">
        <f t="shared" si="162"/>
        <v>450</v>
      </c>
      <c r="F3382" s="13">
        <f t="shared" si="163"/>
        <v>450</v>
      </c>
      <c r="G3382" s="14">
        <f>Data_input!$F3382*IF(Data_input!$E3382&lt;3000,70%,60%)</f>
        <v>315</v>
      </c>
      <c r="H3382" s="14">
        <f>Data_input!$F3382*10%</f>
        <v>45</v>
      </c>
      <c r="I3382" s="14">
        <f>Data_input!$F3382*10%</f>
        <v>45</v>
      </c>
      <c r="J3382" s="14">
        <f>SUM(Table1[[#This Row],[COGS]:[OPERATIONAL COST]])</f>
        <v>405</v>
      </c>
      <c r="K3382" s="14">
        <f>Data_input!$F3382-Data_input!$G3382-Data_input!$H3382-Data_input!$I3382</f>
        <v>45</v>
      </c>
      <c r="L3382" s="15" t="s">
        <v>2943</v>
      </c>
      <c r="M3382" s="16" t="str">
        <f>TEXT(Table1[[#This Row],[DATE]],"mmm")</f>
        <v>Dec</v>
      </c>
      <c r="N3382" s="7">
        <f t="shared" si="164"/>
        <v>2022</v>
      </c>
      <c r="O3382" s="7">
        <f>IF(COUNTIF(B$4:$B3382,B3382)=1,1,0)</f>
        <v>1</v>
      </c>
      <c r="P3382" s="8" t="s">
        <v>2919</v>
      </c>
      <c r="Q3382" s="9"/>
    </row>
    <row r="3383" spans="1:17" x14ac:dyDescent="0.25">
      <c r="A3383" s="17">
        <v>44915</v>
      </c>
      <c r="B3383" s="11" t="s">
        <v>2822</v>
      </c>
      <c r="C3383" s="11" t="s">
        <v>2920</v>
      </c>
      <c r="D3383" s="7">
        <v>2</v>
      </c>
      <c r="E3383" s="12">
        <f t="shared" si="162"/>
        <v>1000</v>
      </c>
      <c r="F3383" s="13">
        <f t="shared" si="163"/>
        <v>2000</v>
      </c>
      <c r="G3383" s="14">
        <f>Data_input!$F3383*IF(Data_input!$E3383&lt;3000,70%,60%)</f>
        <v>1400</v>
      </c>
      <c r="H3383" s="14">
        <f>Data_input!$F3383*10%</f>
        <v>200</v>
      </c>
      <c r="I3383" s="14">
        <f>Data_input!$F3383*10%</f>
        <v>200</v>
      </c>
      <c r="J3383" s="14">
        <f>SUM(Table1[[#This Row],[COGS]:[OPERATIONAL COST]])</f>
        <v>1800</v>
      </c>
      <c r="K3383" s="14">
        <f>Data_input!$F3383-Data_input!$G3383-Data_input!$H3383-Data_input!$I3383</f>
        <v>200</v>
      </c>
      <c r="L3383" s="8" t="s">
        <v>2948</v>
      </c>
      <c r="M3383" s="16" t="str">
        <f>TEXT(Table1[[#This Row],[DATE]],"mmm")</f>
        <v>Dec</v>
      </c>
      <c r="N3383" s="7">
        <f t="shared" si="164"/>
        <v>2022</v>
      </c>
      <c r="O3383" s="7">
        <f>IF(COUNTIF(B$4:$B3383,B3383)=1,1,0)</f>
        <v>1</v>
      </c>
      <c r="P3383" s="8" t="s">
        <v>2919</v>
      </c>
      <c r="Q3383" s="9"/>
    </row>
    <row r="3384" spans="1:17" x14ac:dyDescent="0.25">
      <c r="A3384" s="17">
        <v>44915</v>
      </c>
      <c r="B3384" s="11" t="s">
        <v>2823</v>
      </c>
      <c r="C3384" s="11" t="s">
        <v>2930</v>
      </c>
      <c r="D3384" s="7">
        <v>1</v>
      </c>
      <c r="E3384" s="12">
        <f t="shared" si="162"/>
        <v>4000</v>
      </c>
      <c r="F3384" s="13">
        <f t="shared" si="163"/>
        <v>4000</v>
      </c>
      <c r="G3384" s="14">
        <f>Data_input!$F3384*IF(Data_input!$E3384&lt;3000,70%,60%)</f>
        <v>2400</v>
      </c>
      <c r="H3384" s="14">
        <f>Data_input!$F3384*10%</f>
        <v>400</v>
      </c>
      <c r="I3384" s="14">
        <f>Data_input!$F3384*10%</f>
        <v>400</v>
      </c>
      <c r="J3384" s="14">
        <f>SUM(Table1[[#This Row],[COGS]:[OPERATIONAL COST]])</f>
        <v>3200</v>
      </c>
      <c r="K3384" s="14">
        <f>Data_input!$F3384-Data_input!$G3384-Data_input!$H3384-Data_input!$I3384</f>
        <v>800</v>
      </c>
      <c r="L3384" s="15" t="s">
        <v>2944</v>
      </c>
      <c r="M3384" s="16" t="str">
        <f>TEXT(Table1[[#This Row],[DATE]],"mmm")</f>
        <v>Dec</v>
      </c>
      <c r="N3384" s="7">
        <f t="shared" si="164"/>
        <v>2022</v>
      </c>
      <c r="O3384" s="7">
        <f>IF(COUNTIF(B$4:$B3384,B3384)=1,1,0)</f>
        <v>1</v>
      </c>
      <c r="P3384" s="8" t="s">
        <v>2919</v>
      </c>
      <c r="Q3384" s="9"/>
    </row>
    <row r="3385" spans="1:17" x14ac:dyDescent="0.25">
      <c r="A3385" s="17">
        <v>44915</v>
      </c>
      <c r="B3385" s="11" t="s">
        <v>2824</v>
      </c>
      <c r="C3385" s="11" t="s">
        <v>2923</v>
      </c>
      <c r="D3385" s="7">
        <v>6</v>
      </c>
      <c r="E3385" s="12">
        <f t="shared" si="162"/>
        <v>2500</v>
      </c>
      <c r="F3385" s="13">
        <f t="shared" si="163"/>
        <v>15000</v>
      </c>
      <c r="G3385" s="14">
        <f>Data_input!$F3385*IF(Data_input!$E3385&lt;3000,70%,60%)</f>
        <v>10500</v>
      </c>
      <c r="H3385" s="14">
        <f>Data_input!$F3385*10%</f>
        <v>1500</v>
      </c>
      <c r="I3385" s="14">
        <f>Data_input!$F3385*10%</f>
        <v>1500</v>
      </c>
      <c r="J3385" s="14">
        <f>SUM(Table1[[#This Row],[COGS]:[OPERATIONAL COST]])</f>
        <v>13500</v>
      </c>
      <c r="K3385" s="14">
        <f>Data_input!$F3385-Data_input!$G3385-Data_input!$H3385-Data_input!$I3385</f>
        <v>1500</v>
      </c>
      <c r="L3385" s="8" t="s">
        <v>2945</v>
      </c>
      <c r="M3385" s="16" t="str">
        <f>TEXT(Table1[[#This Row],[DATE]],"mmm")</f>
        <v>Dec</v>
      </c>
      <c r="N3385" s="7">
        <f t="shared" si="164"/>
        <v>2022</v>
      </c>
      <c r="O3385" s="7">
        <f>IF(COUNTIF(B$4:$B3385,B3385)=1,1,0)</f>
        <v>1</v>
      </c>
      <c r="P3385" s="8" t="s">
        <v>2919</v>
      </c>
      <c r="Q3385" s="9"/>
    </row>
    <row r="3386" spans="1:17" x14ac:dyDescent="0.25">
      <c r="A3386" s="17">
        <v>44915</v>
      </c>
      <c r="B3386" s="11" t="s">
        <v>2825</v>
      </c>
      <c r="C3386" s="11" t="s">
        <v>2924</v>
      </c>
      <c r="D3386" s="7">
        <v>1</v>
      </c>
      <c r="E3386" s="12">
        <f t="shared" si="162"/>
        <v>3500</v>
      </c>
      <c r="F3386" s="13">
        <f t="shared" si="163"/>
        <v>3500</v>
      </c>
      <c r="G3386" s="14">
        <f>Data_input!$F3386*IF(Data_input!$E3386&lt;3000,70%,60%)</f>
        <v>2100</v>
      </c>
      <c r="H3386" s="14">
        <f>Data_input!$F3386*10%</f>
        <v>350</v>
      </c>
      <c r="I3386" s="14">
        <f>Data_input!$F3386*10%</f>
        <v>350</v>
      </c>
      <c r="J3386" s="14">
        <f>SUM(Table1[[#This Row],[COGS]:[OPERATIONAL COST]])</f>
        <v>2800</v>
      </c>
      <c r="K3386" s="14">
        <f>Data_input!$F3386-Data_input!$G3386-Data_input!$H3386-Data_input!$I3386</f>
        <v>700</v>
      </c>
      <c r="L3386" s="15" t="s">
        <v>2943</v>
      </c>
      <c r="M3386" s="16" t="str">
        <f>TEXT(Table1[[#This Row],[DATE]],"mmm")</f>
        <v>Dec</v>
      </c>
      <c r="N3386" s="7">
        <f t="shared" si="164"/>
        <v>2022</v>
      </c>
      <c r="O3386" s="7">
        <f>IF(COUNTIF(B$4:$B3386,B3386)=1,1,0)</f>
        <v>1</v>
      </c>
      <c r="P3386" s="8" t="s">
        <v>2918</v>
      </c>
      <c r="Q3386" s="9"/>
    </row>
    <row r="3387" spans="1:17" x14ac:dyDescent="0.25">
      <c r="A3387" s="17">
        <v>44915</v>
      </c>
      <c r="B3387" s="11" t="s">
        <v>2826</v>
      </c>
      <c r="C3387" s="11" t="s">
        <v>2928</v>
      </c>
      <c r="D3387" s="7">
        <v>1</v>
      </c>
      <c r="E3387" s="12">
        <f t="shared" si="162"/>
        <v>1000</v>
      </c>
      <c r="F3387" s="13">
        <f t="shared" si="163"/>
        <v>1000</v>
      </c>
      <c r="G3387" s="14">
        <f>Data_input!$F3387*IF(Data_input!$E3387&lt;3000,70%,60%)</f>
        <v>700</v>
      </c>
      <c r="H3387" s="14">
        <f>Data_input!$F3387*10%</f>
        <v>100</v>
      </c>
      <c r="I3387" s="14">
        <f>Data_input!$F3387*10%</f>
        <v>100</v>
      </c>
      <c r="J3387" s="14">
        <f>SUM(Table1[[#This Row],[COGS]:[OPERATIONAL COST]])</f>
        <v>900</v>
      </c>
      <c r="K3387" s="14">
        <f>Data_input!$F3387-Data_input!$G3387-Data_input!$H3387-Data_input!$I3387</f>
        <v>100</v>
      </c>
      <c r="L3387" s="8" t="s">
        <v>2948</v>
      </c>
      <c r="M3387" s="16" t="str">
        <f>TEXT(Table1[[#This Row],[DATE]],"mmm")</f>
        <v>Dec</v>
      </c>
      <c r="N3387" s="7">
        <f t="shared" si="164"/>
        <v>2022</v>
      </c>
      <c r="O3387" s="7">
        <f>IF(COUNTIF(B$4:$B3387,B3387)=1,1,0)</f>
        <v>1</v>
      </c>
      <c r="P3387" s="8" t="s">
        <v>2919</v>
      </c>
      <c r="Q3387" s="9"/>
    </row>
    <row r="3388" spans="1:17" x14ac:dyDescent="0.25">
      <c r="A3388" s="17">
        <v>44915</v>
      </c>
      <c r="B3388" s="11" t="s">
        <v>2827</v>
      </c>
      <c r="C3388" s="11" t="s">
        <v>2926</v>
      </c>
      <c r="D3388" s="7">
        <v>1</v>
      </c>
      <c r="E3388" s="12">
        <f t="shared" si="162"/>
        <v>450</v>
      </c>
      <c r="F3388" s="13">
        <f t="shared" si="163"/>
        <v>450</v>
      </c>
      <c r="G3388" s="14">
        <f>Data_input!$F3388*IF(Data_input!$E3388&lt;3000,70%,60%)</f>
        <v>315</v>
      </c>
      <c r="H3388" s="14">
        <f>Data_input!$F3388*10%</f>
        <v>45</v>
      </c>
      <c r="I3388" s="14">
        <f>Data_input!$F3388*10%</f>
        <v>45</v>
      </c>
      <c r="J3388" s="14">
        <f>SUM(Table1[[#This Row],[COGS]:[OPERATIONAL COST]])</f>
        <v>405</v>
      </c>
      <c r="K3388" s="14">
        <f>Data_input!$F3388-Data_input!$G3388-Data_input!$H3388-Data_input!$I3388</f>
        <v>45</v>
      </c>
      <c r="L3388" s="15" t="s">
        <v>2944</v>
      </c>
      <c r="M3388" s="16" t="str">
        <f>TEXT(Table1[[#This Row],[DATE]],"mmm")</f>
        <v>Dec</v>
      </c>
      <c r="N3388" s="7">
        <f t="shared" si="164"/>
        <v>2022</v>
      </c>
      <c r="O3388" s="7">
        <f>IF(COUNTIF(B$4:$B3388,B3388)=1,1,0)</f>
        <v>1</v>
      </c>
      <c r="P3388" s="8" t="s">
        <v>2919</v>
      </c>
      <c r="Q3388" s="9"/>
    </row>
    <row r="3389" spans="1:17" x14ac:dyDescent="0.25">
      <c r="A3389" s="17">
        <v>44915</v>
      </c>
      <c r="B3389" s="11" t="s">
        <v>2828</v>
      </c>
      <c r="C3389" s="11" t="s">
        <v>2927</v>
      </c>
      <c r="D3389" s="7">
        <v>3</v>
      </c>
      <c r="E3389" s="12">
        <f t="shared" si="162"/>
        <v>500</v>
      </c>
      <c r="F3389" s="13">
        <f t="shared" si="163"/>
        <v>1500</v>
      </c>
      <c r="G3389" s="14">
        <f>Data_input!$F3389*IF(Data_input!$E3389&lt;3000,70%,60%)</f>
        <v>1050</v>
      </c>
      <c r="H3389" s="14">
        <f>Data_input!$F3389*10%</f>
        <v>150</v>
      </c>
      <c r="I3389" s="14">
        <f>Data_input!$F3389*10%</f>
        <v>150</v>
      </c>
      <c r="J3389" s="14">
        <f>SUM(Table1[[#This Row],[COGS]:[OPERATIONAL COST]])</f>
        <v>1350</v>
      </c>
      <c r="K3389" s="14">
        <f>Data_input!$F3389-Data_input!$G3389-Data_input!$H3389-Data_input!$I3389</f>
        <v>150</v>
      </c>
      <c r="L3389" s="8" t="s">
        <v>2948</v>
      </c>
      <c r="M3389" s="16" t="str">
        <f>TEXT(Table1[[#This Row],[DATE]],"mmm")</f>
        <v>Dec</v>
      </c>
      <c r="N3389" s="7">
        <f t="shared" si="164"/>
        <v>2022</v>
      </c>
      <c r="O3389" s="7">
        <f>IF(COUNTIF(B$4:$B3389,B3389)=1,1,0)</f>
        <v>1</v>
      </c>
      <c r="P3389" s="8" t="s">
        <v>2919</v>
      </c>
      <c r="Q3389" s="9"/>
    </row>
    <row r="3390" spans="1:17" x14ac:dyDescent="0.25">
      <c r="A3390" s="17">
        <v>44916</v>
      </c>
      <c r="B3390" s="11" t="s">
        <v>2829</v>
      </c>
      <c r="C3390" s="11" t="s">
        <v>2927</v>
      </c>
      <c r="D3390" s="7">
        <v>4</v>
      </c>
      <c r="E3390" s="12">
        <f t="shared" si="162"/>
        <v>500</v>
      </c>
      <c r="F3390" s="13">
        <f t="shared" si="163"/>
        <v>2000</v>
      </c>
      <c r="G3390" s="14">
        <f>Data_input!$F3390*IF(Data_input!$E3390&lt;3000,70%,60%)</f>
        <v>1400</v>
      </c>
      <c r="H3390" s="14">
        <f>Data_input!$F3390*10%</f>
        <v>200</v>
      </c>
      <c r="I3390" s="14">
        <f>Data_input!$F3390*10%</f>
        <v>200</v>
      </c>
      <c r="J3390" s="14">
        <f>SUM(Table1[[#This Row],[COGS]:[OPERATIONAL COST]])</f>
        <v>1800</v>
      </c>
      <c r="K3390" s="14">
        <f>Data_input!$F3390-Data_input!$G3390-Data_input!$H3390-Data_input!$I3390</f>
        <v>200</v>
      </c>
      <c r="L3390" s="15" t="s">
        <v>2944</v>
      </c>
      <c r="M3390" s="16" t="str">
        <f>TEXT(Table1[[#This Row],[DATE]],"mmm")</f>
        <v>Dec</v>
      </c>
      <c r="N3390" s="7">
        <f t="shared" si="164"/>
        <v>2022</v>
      </c>
      <c r="O3390" s="7">
        <f>IF(COUNTIF(B$4:$B3390,B3390)=1,1,0)</f>
        <v>1</v>
      </c>
      <c r="P3390" s="8" t="s">
        <v>2919</v>
      </c>
      <c r="Q3390" s="9"/>
    </row>
    <row r="3391" spans="1:17" x14ac:dyDescent="0.25">
      <c r="A3391" s="17">
        <v>44916</v>
      </c>
      <c r="B3391" s="11" t="s">
        <v>2830</v>
      </c>
      <c r="C3391" s="11" t="s">
        <v>2920</v>
      </c>
      <c r="D3391" s="7">
        <v>1</v>
      </c>
      <c r="E3391" s="12">
        <f t="shared" si="162"/>
        <v>1000</v>
      </c>
      <c r="F3391" s="13">
        <f t="shared" si="163"/>
        <v>1000</v>
      </c>
      <c r="G3391" s="14">
        <f>Data_input!$F3391*IF(Data_input!$E3391&lt;3000,70%,60%)</f>
        <v>700</v>
      </c>
      <c r="H3391" s="14">
        <f>Data_input!$F3391*10%</f>
        <v>100</v>
      </c>
      <c r="I3391" s="14">
        <f>Data_input!$F3391*10%</f>
        <v>100</v>
      </c>
      <c r="J3391" s="14">
        <f>SUM(Table1[[#This Row],[COGS]:[OPERATIONAL COST]])</f>
        <v>900</v>
      </c>
      <c r="K3391" s="14">
        <f>Data_input!$F3391-Data_input!$G3391-Data_input!$H3391-Data_input!$I3391</f>
        <v>100</v>
      </c>
      <c r="L3391" s="8" t="s">
        <v>2946</v>
      </c>
      <c r="M3391" s="16" t="str">
        <f>TEXT(Table1[[#This Row],[DATE]],"mmm")</f>
        <v>Dec</v>
      </c>
      <c r="N3391" s="7">
        <f t="shared" si="164"/>
        <v>2022</v>
      </c>
      <c r="O3391" s="7">
        <f>IF(COUNTIF(B$4:$B3391,B3391)=1,1,0)</f>
        <v>1</v>
      </c>
      <c r="P3391" s="8" t="s">
        <v>2919</v>
      </c>
      <c r="Q3391" s="9"/>
    </row>
    <row r="3392" spans="1:17" x14ac:dyDescent="0.25">
      <c r="A3392" s="17">
        <v>44916</v>
      </c>
      <c r="B3392" s="11" t="s">
        <v>2831</v>
      </c>
      <c r="C3392" s="11" t="s">
        <v>2924</v>
      </c>
      <c r="D3392" s="7">
        <v>2</v>
      </c>
      <c r="E3392" s="12">
        <f t="shared" si="162"/>
        <v>3500</v>
      </c>
      <c r="F3392" s="13">
        <f t="shared" si="163"/>
        <v>7000</v>
      </c>
      <c r="G3392" s="14">
        <f>Data_input!$F3392*IF(Data_input!$E3392&lt;3000,70%,60%)</f>
        <v>4200</v>
      </c>
      <c r="H3392" s="14">
        <f>Data_input!$F3392*10%</f>
        <v>700</v>
      </c>
      <c r="I3392" s="14">
        <f>Data_input!$F3392*10%</f>
        <v>700</v>
      </c>
      <c r="J3392" s="14">
        <f>SUM(Table1[[#This Row],[COGS]:[OPERATIONAL COST]])</f>
        <v>5600</v>
      </c>
      <c r="K3392" s="14">
        <f>Data_input!$F3392-Data_input!$G3392-Data_input!$H3392-Data_input!$I3392</f>
        <v>1400</v>
      </c>
      <c r="L3392" s="15" t="s">
        <v>2947</v>
      </c>
      <c r="M3392" s="16" t="str">
        <f>TEXT(Table1[[#This Row],[DATE]],"mmm")</f>
        <v>Dec</v>
      </c>
      <c r="N3392" s="7">
        <f t="shared" si="164"/>
        <v>2022</v>
      </c>
      <c r="O3392" s="7">
        <f>IF(COUNTIF(B$4:$B3392,B3392)=1,1,0)</f>
        <v>1</v>
      </c>
      <c r="P3392" s="8" t="s">
        <v>2919</v>
      </c>
      <c r="Q3392" s="9"/>
    </row>
    <row r="3393" spans="1:17" x14ac:dyDescent="0.25">
      <c r="A3393" s="17">
        <v>44916</v>
      </c>
      <c r="B3393" s="11" t="s">
        <v>2832</v>
      </c>
      <c r="C3393" s="11" t="s">
        <v>2923</v>
      </c>
      <c r="D3393" s="7">
        <v>4</v>
      </c>
      <c r="E3393" s="12">
        <f t="shared" si="162"/>
        <v>2500</v>
      </c>
      <c r="F3393" s="13">
        <f t="shared" si="163"/>
        <v>10000</v>
      </c>
      <c r="G3393" s="14">
        <f>Data_input!$F3393*IF(Data_input!$E3393&lt;3000,70%,60%)</f>
        <v>7000</v>
      </c>
      <c r="H3393" s="14">
        <f>Data_input!$F3393*10%</f>
        <v>1000</v>
      </c>
      <c r="I3393" s="14">
        <f>Data_input!$F3393*10%</f>
        <v>1000</v>
      </c>
      <c r="J3393" s="14">
        <f>SUM(Table1[[#This Row],[COGS]:[OPERATIONAL COST]])</f>
        <v>9000</v>
      </c>
      <c r="K3393" s="14">
        <f>Data_input!$F3393-Data_input!$G3393-Data_input!$H3393-Data_input!$I3393</f>
        <v>1000</v>
      </c>
      <c r="L3393" s="8" t="s">
        <v>2945</v>
      </c>
      <c r="M3393" s="16" t="str">
        <f>TEXT(Table1[[#This Row],[DATE]],"mmm")</f>
        <v>Dec</v>
      </c>
      <c r="N3393" s="7">
        <f t="shared" si="164"/>
        <v>2022</v>
      </c>
      <c r="O3393" s="7">
        <f>IF(COUNTIF(B$4:$B3393,B3393)=1,1,0)</f>
        <v>1</v>
      </c>
      <c r="P3393" s="8" t="s">
        <v>2919</v>
      </c>
      <c r="Q3393" s="9"/>
    </row>
    <row r="3394" spans="1:17" x14ac:dyDescent="0.25">
      <c r="A3394" s="17">
        <v>44916</v>
      </c>
      <c r="B3394" s="11" t="s">
        <v>2833</v>
      </c>
      <c r="C3394" s="11" t="s">
        <v>2929</v>
      </c>
      <c r="D3394" s="7">
        <v>1</v>
      </c>
      <c r="E3394" s="12">
        <f t="shared" si="162"/>
        <v>3200</v>
      </c>
      <c r="F3394" s="13">
        <f t="shared" si="163"/>
        <v>3200</v>
      </c>
      <c r="G3394" s="14">
        <f>Data_input!$F3394*IF(Data_input!$E3394&lt;3000,70%,60%)</f>
        <v>1920</v>
      </c>
      <c r="H3394" s="14">
        <f>Data_input!$F3394*10%</f>
        <v>320</v>
      </c>
      <c r="I3394" s="14">
        <f>Data_input!$F3394*10%</f>
        <v>320</v>
      </c>
      <c r="J3394" s="14">
        <f>SUM(Table1[[#This Row],[COGS]:[OPERATIONAL COST]])</f>
        <v>2560</v>
      </c>
      <c r="K3394" s="14">
        <f>Data_input!$F3394-Data_input!$G3394-Data_input!$H3394-Data_input!$I3394</f>
        <v>640</v>
      </c>
      <c r="L3394" s="15" t="s">
        <v>2943</v>
      </c>
      <c r="M3394" s="16" t="str">
        <f>TEXT(Table1[[#This Row],[DATE]],"mmm")</f>
        <v>Dec</v>
      </c>
      <c r="N3394" s="7">
        <f t="shared" si="164"/>
        <v>2022</v>
      </c>
      <c r="O3394" s="7">
        <f>IF(COUNTIF(B$4:$B3394,B3394)=1,1,0)</f>
        <v>1</v>
      </c>
      <c r="P3394" s="8" t="s">
        <v>2919</v>
      </c>
      <c r="Q3394" s="9"/>
    </row>
    <row r="3395" spans="1:17" x14ac:dyDescent="0.25">
      <c r="A3395" s="17">
        <v>44916</v>
      </c>
      <c r="B3395" s="11" t="s">
        <v>2834</v>
      </c>
      <c r="C3395" s="11" t="s">
        <v>2929</v>
      </c>
      <c r="D3395" s="7">
        <v>1</v>
      </c>
      <c r="E3395" s="12">
        <f t="shared" si="162"/>
        <v>3200</v>
      </c>
      <c r="F3395" s="13">
        <f t="shared" si="163"/>
        <v>3200</v>
      </c>
      <c r="G3395" s="14">
        <f>Data_input!$F3395*IF(Data_input!$E3395&lt;3000,70%,60%)</f>
        <v>1920</v>
      </c>
      <c r="H3395" s="14">
        <f>Data_input!$F3395*10%</f>
        <v>320</v>
      </c>
      <c r="I3395" s="14">
        <f>Data_input!$F3395*10%</f>
        <v>320</v>
      </c>
      <c r="J3395" s="14">
        <f>SUM(Table1[[#This Row],[COGS]:[OPERATIONAL COST]])</f>
        <v>2560</v>
      </c>
      <c r="K3395" s="14">
        <f>Data_input!$F3395-Data_input!$G3395-Data_input!$H3395-Data_input!$I3395</f>
        <v>640</v>
      </c>
      <c r="L3395" s="8" t="s">
        <v>2948</v>
      </c>
      <c r="M3395" s="16" t="str">
        <f>TEXT(Table1[[#This Row],[DATE]],"mmm")</f>
        <v>Dec</v>
      </c>
      <c r="N3395" s="7">
        <f t="shared" si="164"/>
        <v>2022</v>
      </c>
      <c r="O3395" s="7">
        <f>IF(COUNTIF(B$4:$B3395,B3395)=1,1,0)</f>
        <v>1</v>
      </c>
      <c r="P3395" s="8" t="s">
        <v>2919</v>
      </c>
      <c r="Q3395" s="9"/>
    </row>
    <row r="3396" spans="1:17" x14ac:dyDescent="0.25">
      <c r="A3396" s="17">
        <v>44916</v>
      </c>
      <c r="B3396" s="11" t="s">
        <v>2835</v>
      </c>
      <c r="C3396" s="11" t="s">
        <v>2924</v>
      </c>
      <c r="D3396" s="7">
        <v>3</v>
      </c>
      <c r="E3396" s="12">
        <f t="shared" ref="E3396:E3459" si="165">VLOOKUP(C3396,$R$4:$S$12,2,FALSE)</f>
        <v>3500</v>
      </c>
      <c r="F3396" s="13">
        <f t="shared" ref="F3396:F3459" si="166">D3396*E3396</f>
        <v>10500</v>
      </c>
      <c r="G3396" s="14">
        <f>Data_input!$F3396*IF(Data_input!$E3396&lt;3000,70%,60%)</f>
        <v>6300</v>
      </c>
      <c r="H3396" s="14">
        <f>Data_input!$F3396*10%</f>
        <v>1050</v>
      </c>
      <c r="I3396" s="14">
        <f>Data_input!$F3396*10%</f>
        <v>1050</v>
      </c>
      <c r="J3396" s="14">
        <f>SUM(Table1[[#This Row],[COGS]:[OPERATIONAL COST]])</f>
        <v>8400</v>
      </c>
      <c r="K3396" s="14">
        <f>Data_input!$F3396-Data_input!$G3396-Data_input!$H3396-Data_input!$I3396</f>
        <v>2100</v>
      </c>
      <c r="L3396" s="15" t="s">
        <v>2944</v>
      </c>
      <c r="M3396" s="16" t="str">
        <f>TEXT(Table1[[#This Row],[DATE]],"mmm")</f>
        <v>Dec</v>
      </c>
      <c r="N3396" s="7">
        <f t="shared" ref="N3396:N3459" si="167">YEAR(A3396)</f>
        <v>2022</v>
      </c>
      <c r="O3396" s="7">
        <f>IF(COUNTIF(B$4:$B3396,B3396)=1,1,0)</f>
        <v>1</v>
      </c>
      <c r="P3396" s="8" t="s">
        <v>2919</v>
      </c>
      <c r="Q3396" s="9"/>
    </row>
    <row r="3397" spans="1:17" x14ac:dyDescent="0.25">
      <c r="A3397" s="17">
        <v>44916</v>
      </c>
      <c r="B3397" s="11" t="s">
        <v>2836</v>
      </c>
      <c r="C3397" s="11" t="s">
        <v>2927</v>
      </c>
      <c r="D3397" s="7">
        <v>2</v>
      </c>
      <c r="E3397" s="12">
        <f t="shared" si="165"/>
        <v>500</v>
      </c>
      <c r="F3397" s="13">
        <f t="shared" si="166"/>
        <v>1000</v>
      </c>
      <c r="G3397" s="14">
        <f>Data_input!$F3397*IF(Data_input!$E3397&lt;3000,70%,60%)</f>
        <v>700</v>
      </c>
      <c r="H3397" s="14">
        <f>Data_input!$F3397*10%</f>
        <v>100</v>
      </c>
      <c r="I3397" s="14">
        <f>Data_input!$F3397*10%</f>
        <v>100</v>
      </c>
      <c r="J3397" s="14">
        <f>SUM(Table1[[#This Row],[COGS]:[OPERATIONAL COST]])</f>
        <v>900</v>
      </c>
      <c r="K3397" s="14">
        <f>Data_input!$F3397-Data_input!$G3397-Data_input!$H3397-Data_input!$I3397</f>
        <v>100</v>
      </c>
      <c r="L3397" s="8" t="s">
        <v>2945</v>
      </c>
      <c r="M3397" s="16" t="str">
        <f>TEXT(Table1[[#This Row],[DATE]],"mmm")</f>
        <v>Dec</v>
      </c>
      <c r="N3397" s="7">
        <f t="shared" si="167"/>
        <v>2022</v>
      </c>
      <c r="O3397" s="7">
        <f>IF(COUNTIF(B$4:$B3397,B3397)=1,1,0)</f>
        <v>1</v>
      </c>
      <c r="P3397" s="8" t="s">
        <v>2919</v>
      </c>
      <c r="Q3397" s="9"/>
    </row>
    <row r="3398" spans="1:17" x14ac:dyDescent="0.25">
      <c r="A3398" s="17">
        <v>44916</v>
      </c>
      <c r="B3398" s="11" t="str">
        <f>B3397</f>
        <v>DH02840</v>
      </c>
      <c r="C3398" s="11" t="s">
        <v>2923</v>
      </c>
      <c r="D3398" s="7">
        <v>3</v>
      </c>
      <c r="E3398" s="12">
        <f t="shared" si="165"/>
        <v>2500</v>
      </c>
      <c r="F3398" s="13">
        <f t="shared" si="166"/>
        <v>7500</v>
      </c>
      <c r="G3398" s="14">
        <f>Data_input!$F3398*IF(Data_input!$E3398&lt;3000,70%,60%)</f>
        <v>5250</v>
      </c>
      <c r="H3398" s="14">
        <f>Data_input!$F3398*10%</f>
        <v>750</v>
      </c>
      <c r="I3398" s="14">
        <f>Data_input!$F3398*10%</f>
        <v>750</v>
      </c>
      <c r="J3398" s="14">
        <f>SUM(Table1[[#This Row],[COGS]:[OPERATIONAL COST]])</f>
        <v>6750</v>
      </c>
      <c r="K3398" s="14">
        <f>Data_input!$F3398-Data_input!$G3398-Data_input!$H3398-Data_input!$I3398</f>
        <v>750</v>
      </c>
      <c r="L3398" s="15" t="s">
        <v>2945</v>
      </c>
      <c r="M3398" s="16" t="str">
        <f>TEXT(Table1[[#This Row],[DATE]],"mmm")</f>
        <v>Dec</v>
      </c>
      <c r="N3398" s="7">
        <f t="shared" si="167"/>
        <v>2022</v>
      </c>
      <c r="O3398" s="7">
        <f>IF(COUNTIF(B$4:$B3398,B3398)=1,1,0)</f>
        <v>0</v>
      </c>
      <c r="P3398" s="8" t="s">
        <v>2919</v>
      </c>
      <c r="Q3398" s="9"/>
    </row>
    <row r="3399" spans="1:17" x14ac:dyDescent="0.25">
      <c r="A3399" s="17">
        <v>44916</v>
      </c>
      <c r="B3399" s="11" t="str">
        <f>B3398</f>
        <v>DH02840</v>
      </c>
      <c r="C3399" s="11" t="s">
        <v>2925</v>
      </c>
      <c r="D3399" s="7">
        <v>4</v>
      </c>
      <c r="E3399" s="12">
        <f t="shared" si="165"/>
        <v>1200</v>
      </c>
      <c r="F3399" s="13">
        <f t="shared" si="166"/>
        <v>4800</v>
      </c>
      <c r="G3399" s="14">
        <f>Data_input!$F3399*IF(Data_input!$E3399&lt;3000,70%,60%)</f>
        <v>3360</v>
      </c>
      <c r="H3399" s="14">
        <f>Data_input!$F3399*10%</f>
        <v>480</v>
      </c>
      <c r="I3399" s="14">
        <f>Data_input!$F3399*10%</f>
        <v>480</v>
      </c>
      <c r="J3399" s="14">
        <f>SUM(Table1[[#This Row],[COGS]:[OPERATIONAL COST]])</f>
        <v>4320</v>
      </c>
      <c r="K3399" s="14">
        <f>Data_input!$F3399-Data_input!$G3399-Data_input!$H3399-Data_input!$I3399</f>
        <v>480</v>
      </c>
      <c r="L3399" s="8" t="s">
        <v>2945</v>
      </c>
      <c r="M3399" s="16" t="str">
        <f>TEXT(Table1[[#This Row],[DATE]],"mmm")</f>
        <v>Dec</v>
      </c>
      <c r="N3399" s="7">
        <f t="shared" si="167"/>
        <v>2022</v>
      </c>
      <c r="O3399" s="7">
        <f>IF(COUNTIF(B$4:$B3399,B3399)=1,1,0)</f>
        <v>0</v>
      </c>
      <c r="P3399" s="8" t="s">
        <v>2919</v>
      </c>
      <c r="Q3399" s="9"/>
    </row>
    <row r="3400" spans="1:17" x14ac:dyDescent="0.25">
      <c r="A3400" s="17">
        <v>44917</v>
      </c>
      <c r="B3400" s="11" t="s">
        <v>2837</v>
      </c>
      <c r="C3400" s="11" t="s">
        <v>2920</v>
      </c>
      <c r="D3400" s="7">
        <v>6</v>
      </c>
      <c r="E3400" s="12">
        <f t="shared" si="165"/>
        <v>1000</v>
      </c>
      <c r="F3400" s="13">
        <f t="shared" si="166"/>
        <v>6000</v>
      </c>
      <c r="G3400" s="14">
        <f>Data_input!$F3400*IF(Data_input!$E3400&lt;3000,70%,60%)</f>
        <v>4200</v>
      </c>
      <c r="H3400" s="14">
        <f>Data_input!$F3400*10%</f>
        <v>600</v>
      </c>
      <c r="I3400" s="14">
        <f>Data_input!$F3400*10%</f>
        <v>600</v>
      </c>
      <c r="J3400" s="14">
        <f>SUM(Table1[[#This Row],[COGS]:[OPERATIONAL COST]])</f>
        <v>5400</v>
      </c>
      <c r="K3400" s="14">
        <f>Data_input!$F3400-Data_input!$G3400-Data_input!$H3400-Data_input!$I3400</f>
        <v>600</v>
      </c>
      <c r="L3400" s="15" t="s">
        <v>2944</v>
      </c>
      <c r="M3400" s="16" t="str">
        <f>TEXT(Table1[[#This Row],[DATE]],"mmm")</f>
        <v>Dec</v>
      </c>
      <c r="N3400" s="7">
        <f t="shared" si="167"/>
        <v>2022</v>
      </c>
      <c r="O3400" s="7">
        <f>IF(COUNTIF(B$4:$B3400,B3400)=1,1,0)</f>
        <v>1</v>
      </c>
      <c r="P3400" s="8" t="s">
        <v>2918</v>
      </c>
      <c r="Q3400" s="9"/>
    </row>
    <row r="3401" spans="1:17" x14ac:dyDescent="0.25">
      <c r="A3401" s="17">
        <v>44917</v>
      </c>
      <c r="B3401" s="11" t="s">
        <v>2838</v>
      </c>
      <c r="C3401" s="11" t="s">
        <v>2930</v>
      </c>
      <c r="D3401" s="7">
        <v>1</v>
      </c>
      <c r="E3401" s="12">
        <f t="shared" si="165"/>
        <v>4000</v>
      </c>
      <c r="F3401" s="13">
        <f t="shared" si="166"/>
        <v>4000</v>
      </c>
      <c r="G3401" s="14">
        <f>Data_input!$F3401*IF(Data_input!$E3401&lt;3000,70%,60%)</f>
        <v>2400</v>
      </c>
      <c r="H3401" s="14">
        <f>Data_input!$F3401*10%</f>
        <v>400</v>
      </c>
      <c r="I3401" s="14">
        <f>Data_input!$F3401*10%</f>
        <v>400</v>
      </c>
      <c r="J3401" s="14">
        <f>SUM(Table1[[#This Row],[COGS]:[OPERATIONAL COST]])</f>
        <v>3200</v>
      </c>
      <c r="K3401" s="14">
        <f>Data_input!$F3401-Data_input!$G3401-Data_input!$H3401-Data_input!$I3401</f>
        <v>800</v>
      </c>
      <c r="L3401" s="8" t="s">
        <v>2945</v>
      </c>
      <c r="M3401" s="16" t="str">
        <f>TEXT(Table1[[#This Row],[DATE]],"mmm")</f>
        <v>Dec</v>
      </c>
      <c r="N3401" s="7">
        <f t="shared" si="167"/>
        <v>2022</v>
      </c>
      <c r="O3401" s="7">
        <f>IF(COUNTIF(B$4:$B3401,B3401)=1,1,0)</f>
        <v>1</v>
      </c>
      <c r="P3401" s="8" t="s">
        <v>2919</v>
      </c>
      <c r="Q3401" s="9"/>
    </row>
    <row r="3402" spans="1:17" x14ac:dyDescent="0.25">
      <c r="A3402" s="17">
        <v>44917</v>
      </c>
      <c r="B3402" s="11" t="s">
        <v>2839</v>
      </c>
      <c r="C3402" s="11" t="s">
        <v>2920</v>
      </c>
      <c r="D3402" s="7">
        <v>9</v>
      </c>
      <c r="E3402" s="12">
        <f t="shared" si="165"/>
        <v>1000</v>
      </c>
      <c r="F3402" s="13">
        <f t="shared" si="166"/>
        <v>9000</v>
      </c>
      <c r="G3402" s="14">
        <f>Data_input!$F3402*IF(Data_input!$E3402&lt;3000,70%,60%)</f>
        <v>6300</v>
      </c>
      <c r="H3402" s="14">
        <f>Data_input!$F3402*10%</f>
        <v>900</v>
      </c>
      <c r="I3402" s="14">
        <f>Data_input!$F3402*10%</f>
        <v>900</v>
      </c>
      <c r="J3402" s="14">
        <f>SUM(Table1[[#This Row],[COGS]:[OPERATIONAL COST]])</f>
        <v>8100</v>
      </c>
      <c r="K3402" s="14">
        <f>Data_input!$F3402-Data_input!$G3402-Data_input!$H3402-Data_input!$I3402</f>
        <v>900</v>
      </c>
      <c r="L3402" s="15" t="s">
        <v>2943</v>
      </c>
      <c r="M3402" s="16" t="str">
        <f>TEXT(Table1[[#This Row],[DATE]],"mmm")</f>
        <v>Dec</v>
      </c>
      <c r="N3402" s="7">
        <f t="shared" si="167"/>
        <v>2022</v>
      </c>
      <c r="O3402" s="7">
        <f>IF(COUNTIF(B$4:$B3402,B3402)=1,1,0)</f>
        <v>1</v>
      </c>
      <c r="P3402" s="8" t="s">
        <v>2919</v>
      </c>
      <c r="Q3402" s="9"/>
    </row>
    <row r="3403" spans="1:17" x14ac:dyDescent="0.25">
      <c r="A3403" s="17">
        <v>44917</v>
      </c>
      <c r="B3403" s="11" t="s">
        <v>2840</v>
      </c>
      <c r="C3403" s="11" t="s">
        <v>2924</v>
      </c>
      <c r="D3403" s="7">
        <v>10</v>
      </c>
      <c r="E3403" s="12">
        <f t="shared" si="165"/>
        <v>3500</v>
      </c>
      <c r="F3403" s="13">
        <f t="shared" si="166"/>
        <v>35000</v>
      </c>
      <c r="G3403" s="14">
        <f>Data_input!$F3403*IF(Data_input!$E3403&lt;3000,70%,60%)</f>
        <v>21000</v>
      </c>
      <c r="H3403" s="14">
        <f>Data_input!$F3403*10%</f>
        <v>3500</v>
      </c>
      <c r="I3403" s="14">
        <f>Data_input!$F3403*10%</f>
        <v>3500</v>
      </c>
      <c r="J3403" s="14">
        <f>SUM(Table1[[#This Row],[COGS]:[OPERATIONAL COST]])</f>
        <v>28000</v>
      </c>
      <c r="K3403" s="14">
        <f>Data_input!$F3403-Data_input!$G3403-Data_input!$H3403-Data_input!$I3403</f>
        <v>7000</v>
      </c>
      <c r="L3403" s="8" t="s">
        <v>2948</v>
      </c>
      <c r="M3403" s="16" t="str">
        <f>TEXT(Table1[[#This Row],[DATE]],"mmm")</f>
        <v>Dec</v>
      </c>
      <c r="N3403" s="7">
        <f t="shared" si="167"/>
        <v>2022</v>
      </c>
      <c r="O3403" s="7">
        <f>IF(COUNTIF(B$4:$B3403,B3403)=1,1,0)</f>
        <v>1</v>
      </c>
      <c r="P3403" s="8" t="s">
        <v>2918</v>
      </c>
      <c r="Q3403" s="9"/>
    </row>
    <row r="3404" spans="1:17" x14ac:dyDescent="0.25">
      <c r="A3404" s="17">
        <v>44917</v>
      </c>
      <c r="B3404" s="11" t="s">
        <v>2841</v>
      </c>
      <c r="C3404" s="11" t="s">
        <v>2923</v>
      </c>
      <c r="D3404" s="7">
        <v>12</v>
      </c>
      <c r="E3404" s="12">
        <f t="shared" si="165"/>
        <v>2500</v>
      </c>
      <c r="F3404" s="13">
        <f t="shared" si="166"/>
        <v>30000</v>
      </c>
      <c r="G3404" s="14">
        <f>Data_input!$F3404*IF(Data_input!$E3404&lt;3000,70%,60%)</f>
        <v>21000</v>
      </c>
      <c r="H3404" s="14">
        <f>Data_input!$F3404*10%</f>
        <v>3000</v>
      </c>
      <c r="I3404" s="14">
        <f>Data_input!$F3404*10%</f>
        <v>3000</v>
      </c>
      <c r="J3404" s="14">
        <f>SUM(Table1[[#This Row],[COGS]:[OPERATIONAL COST]])</f>
        <v>27000</v>
      </c>
      <c r="K3404" s="14">
        <f>Data_input!$F3404-Data_input!$G3404-Data_input!$H3404-Data_input!$I3404</f>
        <v>3000</v>
      </c>
      <c r="L3404" s="15" t="s">
        <v>2944</v>
      </c>
      <c r="M3404" s="16" t="str">
        <f>TEXT(Table1[[#This Row],[DATE]],"mmm")</f>
        <v>Dec</v>
      </c>
      <c r="N3404" s="7">
        <f t="shared" si="167"/>
        <v>2022</v>
      </c>
      <c r="O3404" s="7">
        <f>IF(COUNTIF(B$4:$B3404,B3404)=1,1,0)</f>
        <v>1</v>
      </c>
      <c r="P3404" s="8" t="s">
        <v>2918</v>
      </c>
      <c r="Q3404" s="9"/>
    </row>
    <row r="3405" spans="1:17" x14ac:dyDescent="0.25">
      <c r="A3405" s="17">
        <v>44917</v>
      </c>
      <c r="B3405" s="11" t="s">
        <v>2842</v>
      </c>
      <c r="C3405" s="11" t="s">
        <v>2923</v>
      </c>
      <c r="D3405" s="7">
        <v>5</v>
      </c>
      <c r="E3405" s="12">
        <f t="shared" si="165"/>
        <v>2500</v>
      </c>
      <c r="F3405" s="13">
        <f t="shared" si="166"/>
        <v>12500</v>
      </c>
      <c r="G3405" s="14">
        <f>Data_input!$F3405*IF(Data_input!$E3405&lt;3000,70%,60%)</f>
        <v>8750</v>
      </c>
      <c r="H3405" s="14">
        <f>Data_input!$F3405*10%</f>
        <v>1250</v>
      </c>
      <c r="I3405" s="14">
        <f>Data_input!$F3405*10%</f>
        <v>1250</v>
      </c>
      <c r="J3405" s="14">
        <f>SUM(Table1[[#This Row],[COGS]:[OPERATIONAL COST]])</f>
        <v>11250</v>
      </c>
      <c r="K3405" s="14">
        <f>Data_input!$F3405-Data_input!$G3405-Data_input!$H3405-Data_input!$I3405</f>
        <v>1250</v>
      </c>
      <c r="L3405" s="8" t="s">
        <v>2946</v>
      </c>
      <c r="M3405" s="16" t="str">
        <f>TEXT(Table1[[#This Row],[DATE]],"mmm")</f>
        <v>Dec</v>
      </c>
      <c r="N3405" s="7">
        <f t="shared" si="167"/>
        <v>2022</v>
      </c>
      <c r="O3405" s="7">
        <f>IF(COUNTIF(B$4:$B3405,B3405)=1,1,0)</f>
        <v>1</v>
      </c>
      <c r="P3405" s="8" t="s">
        <v>2919</v>
      </c>
      <c r="Q3405" s="9"/>
    </row>
    <row r="3406" spans="1:17" x14ac:dyDescent="0.25">
      <c r="A3406" s="17">
        <v>44917</v>
      </c>
      <c r="B3406" s="11" t="s">
        <v>2843</v>
      </c>
      <c r="C3406" s="11" t="s">
        <v>2920</v>
      </c>
      <c r="D3406" s="7">
        <v>16</v>
      </c>
      <c r="E3406" s="12">
        <f t="shared" si="165"/>
        <v>1000</v>
      </c>
      <c r="F3406" s="13">
        <f t="shared" si="166"/>
        <v>16000</v>
      </c>
      <c r="G3406" s="14">
        <f>Data_input!$F3406*IF(Data_input!$E3406&lt;3000,70%,60%)</f>
        <v>11200</v>
      </c>
      <c r="H3406" s="14">
        <f>Data_input!$F3406*10%</f>
        <v>1600</v>
      </c>
      <c r="I3406" s="14">
        <f>Data_input!$F3406*10%</f>
        <v>1600</v>
      </c>
      <c r="J3406" s="14">
        <f>SUM(Table1[[#This Row],[COGS]:[OPERATIONAL COST]])</f>
        <v>14400</v>
      </c>
      <c r="K3406" s="14">
        <f>Data_input!$F3406-Data_input!$G3406-Data_input!$H3406-Data_input!$I3406</f>
        <v>1600</v>
      </c>
      <c r="L3406" s="15" t="s">
        <v>2947</v>
      </c>
      <c r="M3406" s="16" t="str">
        <f>TEXT(Table1[[#This Row],[DATE]],"mmm")</f>
        <v>Dec</v>
      </c>
      <c r="N3406" s="7">
        <f t="shared" si="167"/>
        <v>2022</v>
      </c>
      <c r="O3406" s="7">
        <f>IF(COUNTIF(B$4:$B3406,B3406)=1,1,0)</f>
        <v>1</v>
      </c>
      <c r="P3406" s="8" t="s">
        <v>2919</v>
      </c>
      <c r="Q3406" s="9"/>
    </row>
    <row r="3407" spans="1:17" x14ac:dyDescent="0.25">
      <c r="A3407" s="17">
        <v>44917</v>
      </c>
      <c r="B3407" s="11" t="s">
        <v>2844</v>
      </c>
      <c r="C3407" s="11" t="s">
        <v>2923</v>
      </c>
      <c r="D3407" s="7">
        <v>1</v>
      </c>
      <c r="E3407" s="12">
        <f t="shared" si="165"/>
        <v>2500</v>
      </c>
      <c r="F3407" s="13">
        <f t="shared" si="166"/>
        <v>2500</v>
      </c>
      <c r="G3407" s="14">
        <f>Data_input!$F3407*IF(Data_input!$E3407&lt;3000,70%,60%)</f>
        <v>1750</v>
      </c>
      <c r="H3407" s="14">
        <f>Data_input!$F3407*10%</f>
        <v>250</v>
      </c>
      <c r="I3407" s="14">
        <f>Data_input!$F3407*10%</f>
        <v>250</v>
      </c>
      <c r="J3407" s="14">
        <f>SUM(Table1[[#This Row],[COGS]:[OPERATIONAL COST]])</f>
        <v>2250</v>
      </c>
      <c r="K3407" s="14">
        <f>Data_input!$F3407-Data_input!$G3407-Data_input!$H3407-Data_input!$I3407</f>
        <v>250</v>
      </c>
      <c r="L3407" s="8" t="s">
        <v>2945</v>
      </c>
      <c r="M3407" s="16" t="str">
        <f>TEXT(Table1[[#This Row],[DATE]],"mmm")</f>
        <v>Dec</v>
      </c>
      <c r="N3407" s="7">
        <f t="shared" si="167"/>
        <v>2022</v>
      </c>
      <c r="O3407" s="7">
        <f>IF(COUNTIF(B$4:$B3407,B3407)=1,1,0)</f>
        <v>1</v>
      </c>
      <c r="P3407" s="8" t="s">
        <v>2919</v>
      </c>
      <c r="Q3407" s="9"/>
    </row>
    <row r="3408" spans="1:17" x14ac:dyDescent="0.25">
      <c r="A3408" s="17">
        <v>44918</v>
      </c>
      <c r="B3408" s="11" t="s">
        <v>2845</v>
      </c>
      <c r="C3408" s="11" t="s">
        <v>2924</v>
      </c>
      <c r="D3408" s="7">
        <v>1</v>
      </c>
      <c r="E3408" s="12">
        <f t="shared" si="165"/>
        <v>3500</v>
      </c>
      <c r="F3408" s="13">
        <f t="shared" si="166"/>
        <v>3500</v>
      </c>
      <c r="G3408" s="14">
        <f>Data_input!$F3408*IF(Data_input!$E3408&lt;3000,70%,60%)</f>
        <v>2100</v>
      </c>
      <c r="H3408" s="14">
        <f>Data_input!$F3408*10%</f>
        <v>350</v>
      </c>
      <c r="I3408" s="14">
        <f>Data_input!$F3408*10%</f>
        <v>350</v>
      </c>
      <c r="J3408" s="14">
        <f>SUM(Table1[[#This Row],[COGS]:[OPERATIONAL COST]])</f>
        <v>2800</v>
      </c>
      <c r="K3408" s="14">
        <f>Data_input!$F3408-Data_input!$G3408-Data_input!$H3408-Data_input!$I3408</f>
        <v>700</v>
      </c>
      <c r="L3408" s="15" t="s">
        <v>2943</v>
      </c>
      <c r="M3408" s="16" t="str">
        <f>TEXT(Table1[[#This Row],[DATE]],"mmm")</f>
        <v>Dec</v>
      </c>
      <c r="N3408" s="7">
        <f t="shared" si="167"/>
        <v>2022</v>
      </c>
      <c r="O3408" s="7">
        <f>IF(COUNTIF(B$4:$B3408,B3408)=1,1,0)</f>
        <v>1</v>
      </c>
      <c r="P3408" s="8" t="s">
        <v>2919</v>
      </c>
      <c r="Q3408" s="9"/>
    </row>
    <row r="3409" spans="1:17" x14ac:dyDescent="0.25">
      <c r="A3409" s="17">
        <v>44918</v>
      </c>
      <c r="B3409" s="11" t="s">
        <v>2846</v>
      </c>
      <c r="C3409" s="11" t="s">
        <v>2925</v>
      </c>
      <c r="D3409" s="7">
        <v>2</v>
      </c>
      <c r="E3409" s="12">
        <f t="shared" si="165"/>
        <v>1200</v>
      </c>
      <c r="F3409" s="13">
        <f t="shared" si="166"/>
        <v>2400</v>
      </c>
      <c r="G3409" s="14">
        <f>Data_input!$F3409*IF(Data_input!$E3409&lt;3000,70%,60%)</f>
        <v>1680</v>
      </c>
      <c r="H3409" s="14">
        <f>Data_input!$F3409*10%</f>
        <v>240</v>
      </c>
      <c r="I3409" s="14">
        <f>Data_input!$F3409*10%</f>
        <v>240</v>
      </c>
      <c r="J3409" s="14">
        <f>SUM(Table1[[#This Row],[COGS]:[OPERATIONAL COST]])</f>
        <v>2160</v>
      </c>
      <c r="K3409" s="14">
        <f>Data_input!$F3409-Data_input!$G3409-Data_input!$H3409-Data_input!$I3409</f>
        <v>240</v>
      </c>
      <c r="L3409" s="8" t="s">
        <v>2948</v>
      </c>
      <c r="M3409" s="16" t="str">
        <f>TEXT(Table1[[#This Row],[DATE]],"mmm")</f>
        <v>Dec</v>
      </c>
      <c r="N3409" s="7">
        <f t="shared" si="167"/>
        <v>2022</v>
      </c>
      <c r="O3409" s="7">
        <f>IF(COUNTIF(B$4:$B3409,B3409)=1,1,0)</f>
        <v>1</v>
      </c>
      <c r="P3409" s="8" t="s">
        <v>2919</v>
      </c>
      <c r="Q3409" s="9"/>
    </row>
    <row r="3410" spans="1:17" x14ac:dyDescent="0.25">
      <c r="A3410" s="17">
        <v>44918</v>
      </c>
      <c r="B3410" s="11" t="s">
        <v>2847</v>
      </c>
      <c r="C3410" s="11" t="s">
        <v>2926</v>
      </c>
      <c r="D3410" s="7">
        <v>5</v>
      </c>
      <c r="E3410" s="12">
        <f t="shared" si="165"/>
        <v>450</v>
      </c>
      <c r="F3410" s="13">
        <f t="shared" si="166"/>
        <v>2250</v>
      </c>
      <c r="G3410" s="14">
        <f>Data_input!$F3410*IF(Data_input!$E3410&lt;3000,70%,60%)</f>
        <v>1575</v>
      </c>
      <c r="H3410" s="14">
        <f>Data_input!$F3410*10%</f>
        <v>225</v>
      </c>
      <c r="I3410" s="14">
        <f>Data_input!$F3410*10%</f>
        <v>225</v>
      </c>
      <c r="J3410" s="14">
        <f>SUM(Table1[[#This Row],[COGS]:[OPERATIONAL COST]])</f>
        <v>2025</v>
      </c>
      <c r="K3410" s="14">
        <f>Data_input!$F3410-Data_input!$G3410-Data_input!$H3410-Data_input!$I3410</f>
        <v>225</v>
      </c>
      <c r="L3410" s="15" t="s">
        <v>2944</v>
      </c>
      <c r="M3410" s="16" t="str">
        <f>TEXT(Table1[[#This Row],[DATE]],"mmm")</f>
        <v>Dec</v>
      </c>
      <c r="N3410" s="7">
        <f t="shared" si="167"/>
        <v>2022</v>
      </c>
      <c r="O3410" s="7">
        <f>IF(COUNTIF(B$4:$B3410,B3410)=1,1,0)</f>
        <v>1</v>
      </c>
      <c r="P3410" s="8" t="s">
        <v>2918</v>
      </c>
      <c r="Q3410" s="9"/>
    </row>
    <row r="3411" spans="1:17" x14ac:dyDescent="0.25">
      <c r="A3411" s="17">
        <v>44918</v>
      </c>
      <c r="B3411" s="11" t="s">
        <v>2848</v>
      </c>
      <c r="C3411" s="11" t="s">
        <v>2927</v>
      </c>
      <c r="D3411" s="7">
        <v>7</v>
      </c>
      <c r="E3411" s="12">
        <f t="shared" si="165"/>
        <v>500</v>
      </c>
      <c r="F3411" s="13">
        <f t="shared" si="166"/>
        <v>3500</v>
      </c>
      <c r="G3411" s="14">
        <f>Data_input!$F3411*IF(Data_input!$E3411&lt;3000,70%,60%)</f>
        <v>2450</v>
      </c>
      <c r="H3411" s="14">
        <f>Data_input!$F3411*10%</f>
        <v>350</v>
      </c>
      <c r="I3411" s="14">
        <f>Data_input!$F3411*10%</f>
        <v>350</v>
      </c>
      <c r="J3411" s="14">
        <f>SUM(Table1[[#This Row],[COGS]:[OPERATIONAL COST]])</f>
        <v>3150</v>
      </c>
      <c r="K3411" s="14">
        <f>Data_input!$F3411-Data_input!$G3411-Data_input!$H3411-Data_input!$I3411</f>
        <v>350</v>
      </c>
      <c r="L3411" s="8" t="s">
        <v>2946</v>
      </c>
      <c r="M3411" s="16" t="str">
        <f>TEXT(Table1[[#This Row],[DATE]],"mmm")</f>
        <v>Dec</v>
      </c>
      <c r="N3411" s="7">
        <f t="shared" si="167"/>
        <v>2022</v>
      </c>
      <c r="O3411" s="7">
        <f>IF(COUNTIF(B$4:$B3411,B3411)=1,1,0)</f>
        <v>1</v>
      </c>
      <c r="P3411" s="8" t="s">
        <v>2919</v>
      </c>
      <c r="Q3411" s="9"/>
    </row>
    <row r="3412" spans="1:17" x14ac:dyDescent="0.25">
      <c r="A3412" s="17">
        <v>44918</v>
      </c>
      <c r="B3412" s="11" t="s">
        <v>2849</v>
      </c>
      <c r="C3412" s="11" t="s">
        <v>2928</v>
      </c>
      <c r="D3412" s="7">
        <v>8</v>
      </c>
      <c r="E3412" s="12">
        <f t="shared" si="165"/>
        <v>1000</v>
      </c>
      <c r="F3412" s="13">
        <f t="shared" si="166"/>
        <v>8000</v>
      </c>
      <c r="G3412" s="14">
        <f>Data_input!$F3412*IF(Data_input!$E3412&lt;3000,70%,60%)</f>
        <v>5600</v>
      </c>
      <c r="H3412" s="14">
        <f>Data_input!$F3412*10%</f>
        <v>800</v>
      </c>
      <c r="I3412" s="14">
        <f>Data_input!$F3412*10%</f>
        <v>800</v>
      </c>
      <c r="J3412" s="14">
        <f>SUM(Table1[[#This Row],[COGS]:[OPERATIONAL COST]])</f>
        <v>7200</v>
      </c>
      <c r="K3412" s="14">
        <f>Data_input!$F3412-Data_input!$G3412-Data_input!$H3412-Data_input!$I3412</f>
        <v>800</v>
      </c>
      <c r="L3412" s="15" t="s">
        <v>2947</v>
      </c>
      <c r="M3412" s="16" t="str">
        <f>TEXT(Table1[[#This Row],[DATE]],"mmm")</f>
        <v>Dec</v>
      </c>
      <c r="N3412" s="7">
        <f t="shared" si="167"/>
        <v>2022</v>
      </c>
      <c r="O3412" s="7">
        <f>IF(COUNTIF(B$4:$B3412,B3412)=1,1,0)</f>
        <v>1</v>
      </c>
      <c r="P3412" s="8" t="s">
        <v>2919</v>
      </c>
      <c r="Q3412" s="9"/>
    </row>
    <row r="3413" spans="1:17" x14ac:dyDescent="0.25">
      <c r="A3413" s="17">
        <v>44918</v>
      </c>
      <c r="B3413" s="11" t="s">
        <v>2850</v>
      </c>
      <c r="C3413" s="11" t="s">
        <v>2929</v>
      </c>
      <c r="D3413" s="7">
        <v>1</v>
      </c>
      <c r="E3413" s="12">
        <f t="shared" si="165"/>
        <v>3200</v>
      </c>
      <c r="F3413" s="13">
        <f t="shared" si="166"/>
        <v>3200</v>
      </c>
      <c r="G3413" s="14">
        <f>Data_input!$F3413*IF(Data_input!$E3413&lt;3000,70%,60%)</f>
        <v>1920</v>
      </c>
      <c r="H3413" s="14">
        <f>Data_input!$F3413*10%</f>
        <v>320</v>
      </c>
      <c r="I3413" s="14">
        <f>Data_input!$F3413*10%</f>
        <v>320</v>
      </c>
      <c r="J3413" s="14">
        <f>SUM(Table1[[#This Row],[COGS]:[OPERATIONAL COST]])</f>
        <v>2560</v>
      </c>
      <c r="K3413" s="14">
        <f>Data_input!$F3413-Data_input!$G3413-Data_input!$H3413-Data_input!$I3413</f>
        <v>640</v>
      </c>
      <c r="L3413" s="8" t="s">
        <v>2946</v>
      </c>
      <c r="M3413" s="16" t="str">
        <f>TEXT(Table1[[#This Row],[DATE]],"mmm")</f>
        <v>Dec</v>
      </c>
      <c r="N3413" s="7">
        <f t="shared" si="167"/>
        <v>2022</v>
      </c>
      <c r="O3413" s="7">
        <f>IF(COUNTIF(B$4:$B3413,B3413)=1,1,0)</f>
        <v>1</v>
      </c>
      <c r="P3413" s="8" t="s">
        <v>2919</v>
      </c>
      <c r="Q3413" s="9"/>
    </row>
    <row r="3414" spans="1:17" x14ac:dyDescent="0.25">
      <c r="A3414" s="17">
        <v>44918</v>
      </c>
      <c r="B3414" s="11" t="s">
        <v>2851</v>
      </c>
      <c r="C3414" s="11" t="s">
        <v>2930</v>
      </c>
      <c r="D3414" s="7">
        <v>1</v>
      </c>
      <c r="E3414" s="12">
        <f t="shared" si="165"/>
        <v>4000</v>
      </c>
      <c r="F3414" s="13">
        <f t="shared" si="166"/>
        <v>4000</v>
      </c>
      <c r="G3414" s="14">
        <f>Data_input!$F3414*IF(Data_input!$E3414&lt;3000,70%,60%)</f>
        <v>2400</v>
      </c>
      <c r="H3414" s="14">
        <f>Data_input!$F3414*10%</f>
        <v>400</v>
      </c>
      <c r="I3414" s="14">
        <f>Data_input!$F3414*10%</f>
        <v>400</v>
      </c>
      <c r="J3414" s="14">
        <f>SUM(Table1[[#This Row],[COGS]:[OPERATIONAL COST]])</f>
        <v>3200</v>
      </c>
      <c r="K3414" s="14">
        <f>Data_input!$F3414-Data_input!$G3414-Data_input!$H3414-Data_input!$I3414</f>
        <v>800</v>
      </c>
      <c r="L3414" s="15" t="s">
        <v>2947</v>
      </c>
      <c r="M3414" s="16" t="str">
        <f>TEXT(Table1[[#This Row],[DATE]],"mmm")</f>
        <v>Dec</v>
      </c>
      <c r="N3414" s="7">
        <f t="shared" si="167"/>
        <v>2022</v>
      </c>
      <c r="O3414" s="7">
        <f>IF(COUNTIF(B$4:$B3414,B3414)=1,1,0)</f>
        <v>1</v>
      </c>
      <c r="P3414" s="8" t="s">
        <v>2918</v>
      </c>
      <c r="Q3414" s="9"/>
    </row>
    <row r="3415" spans="1:17" x14ac:dyDescent="0.25">
      <c r="A3415" s="17">
        <v>44918</v>
      </c>
      <c r="B3415" s="11" t="s">
        <v>2852</v>
      </c>
      <c r="C3415" s="11" t="s">
        <v>2930</v>
      </c>
      <c r="D3415" s="7">
        <v>1</v>
      </c>
      <c r="E3415" s="12">
        <f t="shared" si="165"/>
        <v>4000</v>
      </c>
      <c r="F3415" s="13">
        <f t="shared" si="166"/>
        <v>4000</v>
      </c>
      <c r="G3415" s="14">
        <f>Data_input!$F3415*IF(Data_input!$E3415&lt;3000,70%,60%)</f>
        <v>2400</v>
      </c>
      <c r="H3415" s="14">
        <f>Data_input!$F3415*10%</f>
        <v>400</v>
      </c>
      <c r="I3415" s="14">
        <f>Data_input!$F3415*10%</f>
        <v>400</v>
      </c>
      <c r="J3415" s="14">
        <f>SUM(Table1[[#This Row],[COGS]:[OPERATIONAL COST]])</f>
        <v>3200</v>
      </c>
      <c r="K3415" s="14">
        <f>Data_input!$F3415-Data_input!$G3415-Data_input!$H3415-Data_input!$I3415</f>
        <v>800</v>
      </c>
      <c r="L3415" s="8" t="s">
        <v>2944</v>
      </c>
      <c r="M3415" s="16" t="str">
        <f>TEXT(Table1[[#This Row],[DATE]],"mmm")</f>
        <v>Dec</v>
      </c>
      <c r="N3415" s="7">
        <f t="shared" si="167"/>
        <v>2022</v>
      </c>
      <c r="O3415" s="7">
        <f>IF(COUNTIF(B$4:$B3415,B3415)=1,1,0)</f>
        <v>1</v>
      </c>
      <c r="P3415" s="8" t="s">
        <v>2919</v>
      </c>
      <c r="Q3415" s="9"/>
    </row>
    <row r="3416" spans="1:17" x14ac:dyDescent="0.25">
      <c r="A3416" s="17">
        <v>44918</v>
      </c>
      <c r="B3416" s="11" t="str">
        <f>B3415</f>
        <v>DH02856</v>
      </c>
      <c r="C3416" s="11" t="s">
        <v>2930</v>
      </c>
      <c r="D3416" s="7">
        <v>1</v>
      </c>
      <c r="E3416" s="12">
        <f t="shared" si="165"/>
        <v>4000</v>
      </c>
      <c r="F3416" s="13">
        <f t="shared" si="166"/>
        <v>4000</v>
      </c>
      <c r="G3416" s="14">
        <f>Data_input!$F3416*IF(Data_input!$E3416&lt;3000,70%,60%)</f>
        <v>2400</v>
      </c>
      <c r="H3416" s="14">
        <f>Data_input!$F3416*10%</f>
        <v>400</v>
      </c>
      <c r="I3416" s="14">
        <f>Data_input!$F3416*10%</f>
        <v>400</v>
      </c>
      <c r="J3416" s="14">
        <f>SUM(Table1[[#This Row],[COGS]:[OPERATIONAL COST]])</f>
        <v>3200</v>
      </c>
      <c r="K3416" s="14">
        <f>Data_input!$F3416-Data_input!$G3416-Data_input!$H3416-Data_input!$I3416</f>
        <v>800</v>
      </c>
      <c r="L3416" s="15" t="s">
        <v>2944</v>
      </c>
      <c r="M3416" s="16" t="str">
        <f>TEXT(Table1[[#This Row],[DATE]],"mmm")</f>
        <v>Dec</v>
      </c>
      <c r="N3416" s="7">
        <f t="shared" si="167"/>
        <v>2022</v>
      </c>
      <c r="O3416" s="7">
        <f>IF(COUNTIF(B$4:$B3416,B3416)=1,1,0)</f>
        <v>0</v>
      </c>
      <c r="P3416" s="8" t="s">
        <v>2919</v>
      </c>
      <c r="Q3416" s="9"/>
    </row>
    <row r="3417" spans="1:17" x14ac:dyDescent="0.25">
      <c r="A3417" s="17">
        <v>44918</v>
      </c>
      <c r="B3417" s="11" t="str">
        <f>B3416</f>
        <v>DH02856</v>
      </c>
      <c r="C3417" s="11" t="s">
        <v>2924</v>
      </c>
      <c r="D3417" s="7">
        <v>4</v>
      </c>
      <c r="E3417" s="12">
        <f t="shared" si="165"/>
        <v>3500</v>
      </c>
      <c r="F3417" s="13">
        <f t="shared" si="166"/>
        <v>14000</v>
      </c>
      <c r="G3417" s="14">
        <f>Data_input!$F3417*IF(Data_input!$E3417&lt;3000,70%,60%)</f>
        <v>8400</v>
      </c>
      <c r="H3417" s="14">
        <f>Data_input!$F3417*10%</f>
        <v>1400</v>
      </c>
      <c r="I3417" s="14">
        <f>Data_input!$F3417*10%</f>
        <v>1400</v>
      </c>
      <c r="J3417" s="14">
        <f>SUM(Table1[[#This Row],[COGS]:[OPERATIONAL COST]])</f>
        <v>11200</v>
      </c>
      <c r="K3417" s="14">
        <f>Data_input!$F3417-Data_input!$G3417-Data_input!$H3417-Data_input!$I3417</f>
        <v>2800</v>
      </c>
      <c r="L3417" s="8" t="s">
        <v>2944</v>
      </c>
      <c r="M3417" s="16" t="str">
        <f>TEXT(Table1[[#This Row],[DATE]],"mmm")</f>
        <v>Dec</v>
      </c>
      <c r="N3417" s="7">
        <f t="shared" si="167"/>
        <v>2022</v>
      </c>
      <c r="O3417" s="7">
        <f>IF(COUNTIF(B$4:$B3417,B3417)=1,1,0)</f>
        <v>0</v>
      </c>
      <c r="P3417" s="8" t="s">
        <v>2919</v>
      </c>
      <c r="Q3417" s="9"/>
    </row>
    <row r="3418" spans="1:17" x14ac:dyDescent="0.25">
      <c r="A3418" s="17">
        <v>44919</v>
      </c>
      <c r="B3418" s="11" t="s">
        <v>2853</v>
      </c>
      <c r="C3418" s="11" t="s">
        <v>2925</v>
      </c>
      <c r="D3418" s="7">
        <v>4</v>
      </c>
      <c r="E3418" s="12">
        <f t="shared" si="165"/>
        <v>1200</v>
      </c>
      <c r="F3418" s="13">
        <f t="shared" si="166"/>
        <v>4800</v>
      </c>
      <c r="G3418" s="14">
        <f>Data_input!$F3418*IF(Data_input!$E3418&lt;3000,70%,60%)</f>
        <v>3360</v>
      </c>
      <c r="H3418" s="14">
        <f>Data_input!$F3418*10%</f>
        <v>480</v>
      </c>
      <c r="I3418" s="14">
        <f>Data_input!$F3418*10%</f>
        <v>480</v>
      </c>
      <c r="J3418" s="14">
        <f>SUM(Table1[[#This Row],[COGS]:[OPERATIONAL COST]])</f>
        <v>4320</v>
      </c>
      <c r="K3418" s="14">
        <f>Data_input!$F3418-Data_input!$G3418-Data_input!$H3418-Data_input!$I3418</f>
        <v>480</v>
      </c>
      <c r="L3418" s="15" t="s">
        <v>2944</v>
      </c>
      <c r="M3418" s="16" t="str">
        <f>TEXT(Table1[[#This Row],[DATE]],"mmm")</f>
        <v>Dec</v>
      </c>
      <c r="N3418" s="7">
        <f t="shared" si="167"/>
        <v>2022</v>
      </c>
      <c r="O3418" s="7">
        <f>IF(COUNTIF(B$4:$B3418,B3418)=1,1,0)</f>
        <v>1</v>
      </c>
      <c r="P3418" s="8" t="s">
        <v>2919</v>
      </c>
      <c r="Q3418" s="9"/>
    </row>
    <row r="3419" spans="1:17" x14ac:dyDescent="0.25">
      <c r="A3419" s="17">
        <v>44919</v>
      </c>
      <c r="B3419" s="11" t="s">
        <v>2854</v>
      </c>
      <c r="C3419" s="11" t="s">
        <v>2926</v>
      </c>
      <c r="D3419" s="7">
        <v>45</v>
      </c>
      <c r="E3419" s="12">
        <f t="shared" si="165"/>
        <v>450</v>
      </c>
      <c r="F3419" s="13">
        <f t="shared" si="166"/>
        <v>20250</v>
      </c>
      <c r="G3419" s="14">
        <f>Data_input!$F3419*IF(Data_input!$E3419&lt;3000,70%,60%)</f>
        <v>14175</v>
      </c>
      <c r="H3419" s="14">
        <f>Data_input!$F3419*10%</f>
        <v>2025</v>
      </c>
      <c r="I3419" s="14">
        <f>Data_input!$F3419*10%</f>
        <v>2025</v>
      </c>
      <c r="J3419" s="14">
        <f>SUM(Table1[[#This Row],[COGS]:[OPERATIONAL COST]])</f>
        <v>18225</v>
      </c>
      <c r="K3419" s="14">
        <f>Data_input!$F3419-Data_input!$G3419-Data_input!$H3419-Data_input!$I3419</f>
        <v>2025</v>
      </c>
      <c r="L3419" s="8" t="s">
        <v>2945</v>
      </c>
      <c r="M3419" s="16" t="str">
        <f>TEXT(Table1[[#This Row],[DATE]],"mmm")</f>
        <v>Dec</v>
      </c>
      <c r="N3419" s="7">
        <f t="shared" si="167"/>
        <v>2022</v>
      </c>
      <c r="O3419" s="7">
        <f>IF(COUNTIF(B$4:$B3419,B3419)=1,1,0)</f>
        <v>1</v>
      </c>
      <c r="P3419" s="8" t="s">
        <v>2918</v>
      </c>
      <c r="Q3419" s="9"/>
    </row>
    <row r="3420" spans="1:17" x14ac:dyDescent="0.25">
      <c r="A3420" s="17">
        <v>44919</v>
      </c>
      <c r="B3420" s="11" t="s">
        <v>2855</v>
      </c>
      <c r="C3420" s="11" t="s">
        <v>2927</v>
      </c>
      <c r="D3420" s="7">
        <v>1</v>
      </c>
      <c r="E3420" s="12">
        <f t="shared" si="165"/>
        <v>500</v>
      </c>
      <c r="F3420" s="13">
        <f t="shared" si="166"/>
        <v>500</v>
      </c>
      <c r="G3420" s="14">
        <f>Data_input!$F3420*IF(Data_input!$E3420&lt;3000,70%,60%)</f>
        <v>350</v>
      </c>
      <c r="H3420" s="14">
        <f>Data_input!$F3420*10%</f>
        <v>50</v>
      </c>
      <c r="I3420" s="14">
        <f>Data_input!$F3420*10%</f>
        <v>50</v>
      </c>
      <c r="J3420" s="14">
        <f>SUM(Table1[[#This Row],[COGS]:[OPERATIONAL COST]])</f>
        <v>450</v>
      </c>
      <c r="K3420" s="14">
        <f>Data_input!$F3420-Data_input!$G3420-Data_input!$H3420-Data_input!$I3420</f>
        <v>50</v>
      </c>
      <c r="L3420" s="15" t="s">
        <v>2943</v>
      </c>
      <c r="M3420" s="16" t="str">
        <f>TEXT(Table1[[#This Row],[DATE]],"mmm")</f>
        <v>Dec</v>
      </c>
      <c r="N3420" s="7">
        <f t="shared" si="167"/>
        <v>2022</v>
      </c>
      <c r="O3420" s="7">
        <f>IF(COUNTIF(B$4:$B3420,B3420)=1,1,0)</f>
        <v>1</v>
      </c>
      <c r="P3420" s="8" t="s">
        <v>2918</v>
      </c>
      <c r="Q3420" s="9"/>
    </row>
    <row r="3421" spans="1:17" x14ac:dyDescent="0.25">
      <c r="A3421" s="17">
        <v>44919</v>
      </c>
      <c r="B3421" s="11" t="s">
        <v>2856</v>
      </c>
      <c r="C3421" s="11" t="s">
        <v>2928</v>
      </c>
      <c r="D3421" s="7">
        <v>1</v>
      </c>
      <c r="E3421" s="12">
        <f t="shared" si="165"/>
        <v>1000</v>
      </c>
      <c r="F3421" s="13">
        <f t="shared" si="166"/>
        <v>1000</v>
      </c>
      <c r="G3421" s="14">
        <f>Data_input!$F3421*IF(Data_input!$E3421&lt;3000,70%,60%)</f>
        <v>700</v>
      </c>
      <c r="H3421" s="14">
        <f>Data_input!$F3421*10%</f>
        <v>100</v>
      </c>
      <c r="I3421" s="14">
        <f>Data_input!$F3421*10%</f>
        <v>100</v>
      </c>
      <c r="J3421" s="14">
        <f>SUM(Table1[[#This Row],[COGS]:[OPERATIONAL COST]])</f>
        <v>900</v>
      </c>
      <c r="K3421" s="14">
        <f>Data_input!$F3421-Data_input!$G3421-Data_input!$H3421-Data_input!$I3421</f>
        <v>100</v>
      </c>
      <c r="L3421" s="8" t="s">
        <v>2948</v>
      </c>
      <c r="M3421" s="16" t="str">
        <f>TEXT(Table1[[#This Row],[DATE]],"mmm")</f>
        <v>Dec</v>
      </c>
      <c r="N3421" s="7">
        <f t="shared" si="167"/>
        <v>2022</v>
      </c>
      <c r="O3421" s="7">
        <f>IF(COUNTIF(B$4:$B3421,B3421)=1,1,0)</f>
        <v>1</v>
      </c>
      <c r="P3421" s="8" t="s">
        <v>2919</v>
      </c>
      <c r="Q3421" s="9"/>
    </row>
    <row r="3422" spans="1:17" x14ac:dyDescent="0.25">
      <c r="A3422" s="17">
        <v>44919</v>
      </c>
      <c r="B3422" s="11" t="s">
        <v>2857</v>
      </c>
      <c r="C3422" s="11" t="s">
        <v>2928</v>
      </c>
      <c r="D3422" s="7">
        <v>2</v>
      </c>
      <c r="E3422" s="12">
        <f t="shared" si="165"/>
        <v>1000</v>
      </c>
      <c r="F3422" s="13">
        <f t="shared" si="166"/>
        <v>2000</v>
      </c>
      <c r="G3422" s="14">
        <f>Data_input!$F3422*IF(Data_input!$E3422&lt;3000,70%,60%)</f>
        <v>1400</v>
      </c>
      <c r="H3422" s="14">
        <f>Data_input!$F3422*10%</f>
        <v>200</v>
      </c>
      <c r="I3422" s="14">
        <f>Data_input!$F3422*10%</f>
        <v>200</v>
      </c>
      <c r="J3422" s="14">
        <f>SUM(Table1[[#This Row],[COGS]:[OPERATIONAL COST]])</f>
        <v>1800</v>
      </c>
      <c r="K3422" s="14">
        <f>Data_input!$F3422-Data_input!$G3422-Data_input!$H3422-Data_input!$I3422</f>
        <v>200</v>
      </c>
      <c r="L3422" s="15" t="s">
        <v>2944</v>
      </c>
      <c r="M3422" s="16" t="str">
        <f>TEXT(Table1[[#This Row],[DATE]],"mmm")</f>
        <v>Dec</v>
      </c>
      <c r="N3422" s="7">
        <f t="shared" si="167"/>
        <v>2022</v>
      </c>
      <c r="O3422" s="7">
        <f>IF(COUNTIF(B$4:$B3422,B3422)=1,1,0)</f>
        <v>1</v>
      </c>
      <c r="P3422" s="8" t="s">
        <v>2919</v>
      </c>
      <c r="Q3422" s="9"/>
    </row>
    <row r="3423" spans="1:17" x14ac:dyDescent="0.25">
      <c r="A3423" s="17">
        <v>44919</v>
      </c>
      <c r="B3423" s="11" t="s">
        <v>2858</v>
      </c>
      <c r="C3423" s="11" t="s">
        <v>2930</v>
      </c>
      <c r="D3423" s="7">
        <v>1</v>
      </c>
      <c r="E3423" s="12">
        <f t="shared" si="165"/>
        <v>4000</v>
      </c>
      <c r="F3423" s="13">
        <f t="shared" si="166"/>
        <v>4000</v>
      </c>
      <c r="G3423" s="14">
        <f>Data_input!$F3423*IF(Data_input!$E3423&lt;3000,70%,60%)</f>
        <v>2400</v>
      </c>
      <c r="H3423" s="14">
        <f>Data_input!$F3423*10%</f>
        <v>400</v>
      </c>
      <c r="I3423" s="14">
        <f>Data_input!$F3423*10%</f>
        <v>400</v>
      </c>
      <c r="J3423" s="14">
        <f>SUM(Table1[[#This Row],[COGS]:[OPERATIONAL COST]])</f>
        <v>3200</v>
      </c>
      <c r="K3423" s="14">
        <f>Data_input!$F3423-Data_input!$G3423-Data_input!$H3423-Data_input!$I3423</f>
        <v>800</v>
      </c>
      <c r="L3423" s="8" t="s">
        <v>2946</v>
      </c>
      <c r="M3423" s="16" t="str">
        <f>TEXT(Table1[[#This Row],[DATE]],"mmm")</f>
        <v>Dec</v>
      </c>
      <c r="N3423" s="7">
        <f t="shared" si="167"/>
        <v>2022</v>
      </c>
      <c r="O3423" s="7">
        <f>IF(COUNTIF(B$4:$B3423,B3423)=1,1,0)</f>
        <v>1</v>
      </c>
      <c r="P3423" s="8" t="s">
        <v>2919</v>
      </c>
      <c r="Q3423" s="9"/>
    </row>
    <row r="3424" spans="1:17" x14ac:dyDescent="0.25">
      <c r="A3424" s="17">
        <v>44919</v>
      </c>
      <c r="B3424" s="11" t="s">
        <v>2859</v>
      </c>
      <c r="C3424" s="11" t="s">
        <v>2920</v>
      </c>
      <c r="D3424" s="7">
        <v>3</v>
      </c>
      <c r="E3424" s="12">
        <f t="shared" si="165"/>
        <v>1000</v>
      </c>
      <c r="F3424" s="13">
        <f t="shared" si="166"/>
        <v>3000</v>
      </c>
      <c r="G3424" s="14">
        <f>Data_input!$F3424*IF(Data_input!$E3424&lt;3000,70%,60%)</f>
        <v>2100</v>
      </c>
      <c r="H3424" s="14">
        <f>Data_input!$F3424*10%</f>
        <v>300</v>
      </c>
      <c r="I3424" s="14">
        <f>Data_input!$F3424*10%</f>
        <v>300</v>
      </c>
      <c r="J3424" s="14">
        <f>SUM(Table1[[#This Row],[COGS]:[OPERATIONAL COST]])</f>
        <v>2700</v>
      </c>
      <c r="K3424" s="14">
        <f>Data_input!$F3424-Data_input!$G3424-Data_input!$H3424-Data_input!$I3424</f>
        <v>300</v>
      </c>
      <c r="L3424" s="15" t="s">
        <v>2947</v>
      </c>
      <c r="M3424" s="16" t="str">
        <f>TEXT(Table1[[#This Row],[DATE]],"mmm")</f>
        <v>Dec</v>
      </c>
      <c r="N3424" s="7">
        <f t="shared" si="167"/>
        <v>2022</v>
      </c>
      <c r="O3424" s="7">
        <f>IF(COUNTIF(B$4:$B3424,B3424)=1,1,0)</f>
        <v>1</v>
      </c>
      <c r="P3424" s="8" t="s">
        <v>2919</v>
      </c>
      <c r="Q3424" s="9"/>
    </row>
    <row r="3425" spans="1:17" x14ac:dyDescent="0.25">
      <c r="A3425" s="17">
        <v>44919</v>
      </c>
      <c r="B3425" s="11" t="s">
        <v>2860</v>
      </c>
      <c r="C3425" s="11" t="s">
        <v>2923</v>
      </c>
      <c r="D3425" s="7">
        <v>8</v>
      </c>
      <c r="E3425" s="12">
        <f t="shared" si="165"/>
        <v>2500</v>
      </c>
      <c r="F3425" s="13">
        <f t="shared" si="166"/>
        <v>20000</v>
      </c>
      <c r="G3425" s="14">
        <f>Data_input!$F3425*IF(Data_input!$E3425&lt;3000,70%,60%)</f>
        <v>14000</v>
      </c>
      <c r="H3425" s="14">
        <f>Data_input!$F3425*10%</f>
        <v>2000</v>
      </c>
      <c r="I3425" s="14">
        <f>Data_input!$F3425*10%</f>
        <v>2000</v>
      </c>
      <c r="J3425" s="14">
        <f>SUM(Table1[[#This Row],[COGS]:[OPERATIONAL COST]])</f>
        <v>18000</v>
      </c>
      <c r="K3425" s="14">
        <f>Data_input!$F3425-Data_input!$G3425-Data_input!$H3425-Data_input!$I3425</f>
        <v>2000</v>
      </c>
      <c r="L3425" s="8" t="s">
        <v>2945</v>
      </c>
      <c r="M3425" s="16" t="str">
        <f>TEXT(Table1[[#This Row],[DATE]],"mmm")</f>
        <v>Dec</v>
      </c>
      <c r="N3425" s="7">
        <f t="shared" si="167"/>
        <v>2022</v>
      </c>
      <c r="O3425" s="7">
        <f>IF(COUNTIF(B$4:$B3425,B3425)=1,1,0)</f>
        <v>1</v>
      </c>
      <c r="P3425" s="8" t="s">
        <v>2919</v>
      </c>
      <c r="Q3425" s="9"/>
    </row>
    <row r="3426" spans="1:17" x14ac:dyDescent="0.25">
      <c r="A3426" s="17">
        <v>44920</v>
      </c>
      <c r="B3426" s="11" t="s">
        <v>2861</v>
      </c>
      <c r="C3426" s="11" t="s">
        <v>2920</v>
      </c>
      <c r="D3426" s="7">
        <v>9</v>
      </c>
      <c r="E3426" s="12">
        <f t="shared" si="165"/>
        <v>1000</v>
      </c>
      <c r="F3426" s="13">
        <f t="shared" si="166"/>
        <v>9000</v>
      </c>
      <c r="G3426" s="14">
        <f>Data_input!$F3426*IF(Data_input!$E3426&lt;3000,70%,60%)</f>
        <v>6300</v>
      </c>
      <c r="H3426" s="14">
        <f>Data_input!$F3426*10%</f>
        <v>900</v>
      </c>
      <c r="I3426" s="14">
        <f>Data_input!$F3426*10%</f>
        <v>900</v>
      </c>
      <c r="J3426" s="14">
        <f>SUM(Table1[[#This Row],[COGS]:[OPERATIONAL COST]])</f>
        <v>8100</v>
      </c>
      <c r="K3426" s="14">
        <f>Data_input!$F3426-Data_input!$G3426-Data_input!$H3426-Data_input!$I3426</f>
        <v>900</v>
      </c>
      <c r="L3426" s="15" t="s">
        <v>2943</v>
      </c>
      <c r="M3426" s="16" t="str">
        <f>TEXT(Table1[[#This Row],[DATE]],"mmm")</f>
        <v>Dec</v>
      </c>
      <c r="N3426" s="7">
        <f t="shared" si="167"/>
        <v>2022</v>
      </c>
      <c r="O3426" s="7">
        <f>IF(COUNTIF(B$4:$B3426,B3426)=1,1,0)</f>
        <v>1</v>
      </c>
      <c r="P3426" s="8" t="s">
        <v>2918</v>
      </c>
      <c r="Q3426" s="9"/>
    </row>
    <row r="3427" spans="1:17" x14ac:dyDescent="0.25">
      <c r="A3427" s="17">
        <v>44920</v>
      </c>
      <c r="B3427" s="11" t="s">
        <v>2862</v>
      </c>
      <c r="C3427" s="11" t="s">
        <v>2923</v>
      </c>
      <c r="D3427" s="7">
        <v>1</v>
      </c>
      <c r="E3427" s="12">
        <f t="shared" si="165"/>
        <v>2500</v>
      </c>
      <c r="F3427" s="13">
        <f t="shared" si="166"/>
        <v>2500</v>
      </c>
      <c r="G3427" s="14">
        <f>Data_input!$F3427*IF(Data_input!$E3427&lt;3000,70%,60%)</f>
        <v>1750</v>
      </c>
      <c r="H3427" s="14">
        <f>Data_input!$F3427*10%</f>
        <v>250</v>
      </c>
      <c r="I3427" s="14">
        <f>Data_input!$F3427*10%</f>
        <v>250</v>
      </c>
      <c r="J3427" s="14">
        <f>SUM(Table1[[#This Row],[COGS]:[OPERATIONAL COST]])</f>
        <v>2250</v>
      </c>
      <c r="K3427" s="14">
        <f>Data_input!$F3427-Data_input!$G3427-Data_input!$H3427-Data_input!$I3427</f>
        <v>250</v>
      </c>
      <c r="L3427" s="8" t="s">
        <v>2948</v>
      </c>
      <c r="M3427" s="16" t="str">
        <f>TEXT(Table1[[#This Row],[DATE]],"mmm")</f>
        <v>Dec</v>
      </c>
      <c r="N3427" s="7">
        <f t="shared" si="167"/>
        <v>2022</v>
      </c>
      <c r="O3427" s="7">
        <f>IF(COUNTIF(B$4:$B3427,B3427)=1,1,0)</f>
        <v>1</v>
      </c>
      <c r="P3427" s="8" t="s">
        <v>2919</v>
      </c>
      <c r="Q3427" s="9"/>
    </row>
    <row r="3428" spans="1:17" x14ac:dyDescent="0.25">
      <c r="A3428" s="17">
        <v>44920</v>
      </c>
      <c r="B3428" s="11" t="s">
        <v>2863</v>
      </c>
      <c r="C3428" s="11" t="s">
        <v>2930</v>
      </c>
      <c r="D3428" s="7">
        <v>1</v>
      </c>
      <c r="E3428" s="12">
        <f t="shared" si="165"/>
        <v>4000</v>
      </c>
      <c r="F3428" s="13">
        <f t="shared" si="166"/>
        <v>4000</v>
      </c>
      <c r="G3428" s="14">
        <f>Data_input!$F3428*IF(Data_input!$E3428&lt;3000,70%,60%)</f>
        <v>2400</v>
      </c>
      <c r="H3428" s="14">
        <f>Data_input!$F3428*10%</f>
        <v>400</v>
      </c>
      <c r="I3428" s="14">
        <f>Data_input!$F3428*10%</f>
        <v>400</v>
      </c>
      <c r="J3428" s="14">
        <f>SUM(Table1[[#This Row],[COGS]:[OPERATIONAL COST]])</f>
        <v>3200</v>
      </c>
      <c r="K3428" s="14">
        <f>Data_input!$F3428-Data_input!$G3428-Data_input!$H3428-Data_input!$I3428</f>
        <v>800</v>
      </c>
      <c r="L3428" s="15" t="s">
        <v>2944</v>
      </c>
      <c r="M3428" s="16" t="str">
        <f>TEXT(Table1[[#This Row],[DATE]],"mmm")</f>
        <v>Dec</v>
      </c>
      <c r="N3428" s="7">
        <f t="shared" si="167"/>
        <v>2022</v>
      </c>
      <c r="O3428" s="7">
        <f>IF(COUNTIF(B$4:$B3428,B3428)=1,1,0)</f>
        <v>1</v>
      </c>
      <c r="P3428" s="8" t="s">
        <v>2919</v>
      </c>
      <c r="Q3428" s="9"/>
    </row>
    <row r="3429" spans="1:17" x14ac:dyDescent="0.25">
      <c r="A3429" s="17">
        <v>44920</v>
      </c>
      <c r="B3429" s="11" t="s">
        <v>2864</v>
      </c>
      <c r="C3429" s="11" t="s">
        <v>2924</v>
      </c>
      <c r="D3429" s="7">
        <v>6</v>
      </c>
      <c r="E3429" s="12">
        <f t="shared" si="165"/>
        <v>3500</v>
      </c>
      <c r="F3429" s="13">
        <f t="shared" si="166"/>
        <v>21000</v>
      </c>
      <c r="G3429" s="14">
        <f>Data_input!$F3429*IF(Data_input!$E3429&lt;3000,70%,60%)</f>
        <v>12600</v>
      </c>
      <c r="H3429" s="14">
        <f>Data_input!$F3429*10%</f>
        <v>2100</v>
      </c>
      <c r="I3429" s="14">
        <f>Data_input!$F3429*10%</f>
        <v>2100</v>
      </c>
      <c r="J3429" s="14">
        <f>SUM(Table1[[#This Row],[COGS]:[OPERATIONAL COST]])</f>
        <v>16800</v>
      </c>
      <c r="K3429" s="14">
        <f>Data_input!$F3429-Data_input!$G3429-Data_input!$H3429-Data_input!$I3429</f>
        <v>4200</v>
      </c>
      <c r="L3429" s="8" t="s">
        <v>2946</v>
      </c>
      <c r="M3429" s="16" t="str">
        <f>TEXT(Table1[[#This Row],[DATE]],"mmm")</f>
        <v>Dec</v>
      </c>
      <c r="N3429" s="7">
        <f t="shared" si="167"/>
        <v>2022</v>
      </c>
      <c r="O3429" s="7">
        <f>IF(COUNTIF(B$4:$B3429,B3429)=1,1,0)</f>
        <v>1</v>
      </c>
      <c r="P3429" s="8" t="s">
        <v>2919</v>
      </c>
      <c r="Q3429" s="9"/>
    </row>
    <row r="3430" spans="1:17" x14ac:dyDescent="0.25">
      <c r="A3430" s="17">
        <v>44920</v>
      </c>
      <c r="B3430" s="11" t="s">
        <v>2865</v>
      </c>
      <c r="C3430" s="11" t="s">
        <v>2925</v>
      </c>
      <c r="D3430" s="7">
        <v>15</v>
      </c>
      <c r="E3430" s="12">
        <f t="shared" si="165"/>
        <v>1200</v>
      </c>
      <c r="F3430" s="13">
        <f t="shared" si="166"/>
        <v>18000</v>
      </c>
      <c r="G3430" s="14">
        <f>Data_input!$F3430*IF(Data_input!$E3430&lt;3000,70%,60%)</f>
        <v>12600</v>
      </c>
      <c r="H3430" s="14">
        <f>Data_input!$F3430*10%</f>
        <v>1800</v>
      </c>
      <c r="I3430" s="14">
        <f>Data_input!$F3430*10%</f>
        <v>1800</v>
      </c>
      <c r="J3430" s="14">
        <f>SUM(Table1[[#This Row],[COGS]:[OPERATIONAL COST]])</f>
        <v>16200</v>
      </c>
      <c r="K3430" s="14">
        <f>Data_input!$F3430-Data_input!$G3430-Data_input!$H3430-Data_input!$I3430</f>
        <v>1800</v>
      </c>
      <c r="L3430" s="15" t="s">
        <v>2947</v>
      </c>
      <c r="M3430" s="16" t="str">
        <f>TEXT(Table1[[#This Row],[DATE]],"mmm")</f>
        <v>Dec</v>
      </c>
      <c r="N3430" s="7">
        <f t="shared" si="167"/>
        <v>2022</v>
      </c>
      <c r="O3430" s="7">
        <f>IF(COUNTIF(B$4:$B3430,B3430)=1,1,0)</f>
        <v>1</v>
      </c>
      <c r="P3430" s="8" t="s">
        <v>2919</v>
      </c>
      <c r="Q3430" s="9"/>
    </row>
    <row r="3431" spans="1:17" x14ac:dyDescent="0.25">
      <c r="A3431" s="17">
        <v>44920</v>
      </c>
      <c r="B3431" s="11" t="s">
        <v>2866</v>
      </c>
      <c r="C3431" s="11" t="s">
        <v>2926</v>
      </c>
      <c r="D3431" s="7">
        <v>10</v>
      </c>
      <c r="E3431" s="12">
        <f t="shared" si="165"/>
        <v>450</v>
      </c>
      <c r="F3431" s="13">
        <f t="shared" si="166"/>
        <v>4500</v>
      </c>
      <c r="G3431" s="14">
        <f>Data_input!$F3431*IF(Data_input!$E3431&lt;3000,70%,60%)</f>
        <v>3150</v>
      </c>
      <c r="H3431" s="14">
        <f>Data_input!$F3431*10%</f>
        <v>450</v>
      </c>
      <c r="I3431" s="14">
        <f>Data_input!$F3431*10%</f>
        <v>450</v>
      </c>
      <c r="J3431" s="14">
        <f>SUM(Table1[[#This Row],[COGS]:[OPERATIONAL COST]])</f>
        <v>4050</v>
      </c>
      <c r="K3431" s="14">
        <f>Data_input!$F3431-Data_input!$G3431-Data_input!$H3431-Data_input!$I3431</f>
        <v>450</v>
      </c>
      <c r="L3431" s="8" t="s">
        <v>2948</v>
      </c>
      <c r="M3431" s="16" t="str">
        <f>TEXT(Table1[[#This Row],[DATE]],"mmm")</f>
        <v>Dec</v>
      </c>
      <c r="N3431" s="7">
        <f t="shared" si="167"/>
        <v>2022</v>
      </c>
      <c r="O3431" s="7">
        <f>IF(COUNTIF(B$4:$B3431,B3431)=1,1,0)</f>
        <v>1</v>
      </c>
      <c r="P3431" s="8" t="s">
        <v>2919</v>
      </c>
      <c r="Q3431" s="9"/>
    </row>
    <row r="3432" spans="1:17" x14ac:dyDescent="0.25">
      <c r="A3432" s="17">
        <v>44920</v>
      </c>
      <c r="B3432" s="11" t="s">
        <v>2867</v>
      </c>
      <c r="C3432" s="11" t="s">
        <v>2920</v>
      </c>
      <c r="D3432" s="7">
        <v>7</v>
      </c>
      <c r="E3432" s="12">
        <f t="shared" si="165"/>
        <v>1000</v>
      </c>
      <c r="F3432" s="13">
        <f t="shared" si="166"/>
        <v>7000</v>
      </c>
      <c r="G3432" s="14">
        <f>Data_input!$F3432*IF(Data_input!$E3432&lt;3000,70%,60%)</f>
        <v>4900</v>
      </c>
      <c r="H3432" s="14">
        <f>Data_input!$F3432*10%</f>
        <v>700</v>
      </c>
      <c r="I3432" s="14">
        <f>Data_input!$F3432*10%</f>
        <v>700</v>
      </c>
      <c r="J3432" s="14">
        <f>SUM(Table1[[#This Row],[COGS]:[OPERATIONAL COST]])</f>
        <v>6300</v>
      </c>
      <c r="K3432" s="14">
        <f>Data_input!$F3432-Data_input!$G3432-Data_input!$H3432-Data_input!$I3432</f>
        <v>700</v>
      </c>
      <c r="L3432" s="15" t="s">
        <v>2944</v>
      </c>
      <c r="M3432" s="16" t="str">
        <f>TEXT(Table1[[#This Row],[DATE]],"mmm")</f>
        <v>Dec</v>
      </c>
      <c r="N3432" s="7">
        <f t="shared" si="167"/>
        <v>2022</v>
      </c>
      <c r="O3432" s="7">
        <f>IF(COUNTIF(B$4:$B3432,B3432)=1,1,0)</f>
        <v>1</v>
      </c>
      <c r="P3432" s="8" t="s">
        <v>2918</v>
      </c>
      <c r="Q3432" s="9"/>
    </row>
    <row r="3433" spans="1:17" x14ac:dyDescent="0.25">
      <c r="A3433" s="17">
        <v>44920</v>
      </c>
      <c r="B3433" s="11" t="s">
        <v>2868</v>
      </c>
      <c r="C3433" s="11" t="s">
        <v>2930</v>
      </c>
      <c r="D3433" s="7">
        <v>1</v>
      </c>
      <c r="E3433" s="12">
        <f t="shared" si="165"/>
        <v>4000</v>
      </c>
      <c r="F3433" s="13">
        <f t="shared" si="166"/>
        <v>4000</v>
      </c>
      <c r="G3433" s="14">
        <f>Data_input!$F3433*IF(Data_input!$E3433&lt;3000,70%,60%)</f>
        <v>2400</v>
      </c>
      <c r="H3433" s="14">
        <f>Data_input!$F3433*10%</f>
        <v>400</v>
      </c>
      <c r="I3433" s="14">
        <f>Data_input!$F3433*10%</f>
        <v>400</v>
      </c>
      <c r="J3433" s="14">
        <f>SUM(Table1[[#This Row],[COGS]:[OPERATIONAL COST]])</f>
        <v>3200</v>
      </c>
      <c r="K3433" s="14">
        <f>Data_input!$F3433-Data_input!$G3433-Data_input!$H3433-Data_input!$I3433</f>
        <v>800</v>
      </c>
      <c r="L3433" s="8" t="s">
        <v>2943</v>
      </c>
      <c r="M3433" s="16" t="str">
        <f>TEXT(Table1[[#This Row],[DATE]],"mmm")</f>
        <v>Dec</v>
      </c>
      <c r="N3433" s="7">
        <f t="shared" si="167"/>
        <v>2022</v>
      </c>
      <c r="O3433" s="7">
        <f>IF(COUNTIF(B$4:$B3433,B3433)=1,1,0)</f>
        <v>1</v>
      </c>
      <c r="P3433" s="8" t="s">
        <v>2919</v>
      </c>
      <c r="Q3433" s="9"/>
    </row>
    <row r="3434" spans="1:17" x14ac:dyDescent="0.25">
      <c r="A3434" s="17">
        <v>44920</v>
      </c>
      <c r="B3434" s="11" t="str">
        <f>B3433</f>
        <v>DH02872</v>
      </c>
      <c r="C3434" s="11" t="s">
        <v>2923</v>
      </c>
      <c r="D3434" s="7">
        <v>1</v>
      </c>
      <c r="E3434" s="12">
        <f t="shared" si="165"/>
        <v>2500</v>
      </c>
      <c r="F3434" s="13">
        <f t="shared" si="166"/>
        <v>2500</v>
      </c>
      <c r="G3434" s="14">
        <f>Data_input!$F3434*IF(Data_input!$E3434&lt;3000,70%,60%)</f>
        <v>1750</v>
      </c>
      <c r="H3434" s="14">
        <f>Data_input!$F3434*10%</f>
        <v>250</v>
      </c>
      <c r="I3434" s="14">
        <f>Data_input!$F3434*10%</f>
        <v>250</v>
      </c>
      <c r="J3434" s="14">
        <f>SUM(Table1[[#This Row],[COGS]:[OPERATIONAL COST]])</f>
        <v>2250</v>
      </c>
      <c r="K3434" s="14">
        <f>Data_input!$F3434-Data_input!$G3434-Data_input!$H3434-Data_input!$I3434</f>
        <v>250</v>
      </c>
      <c r="L3434" s="15" t="s">
        <v>2943</v>
      </c>
      <c r="M3434" s="16" t="str">
        <f>TEXT(Table1[[#This Row],[DATE]],"mmm")</f>
        <v>Dec</v>
      </c>
      <c r="N3434" s="7">
        <f t="shared" si="167"/>
        <v>2022</v>
      </c>
      <c r="O3434" s="7">
        <f>IF(COUNTIF(B$4:$B3434,B3434)=1,1,0)</f>
        <v>0</v>
      </c>
      <c r="P3434" s="8" t="s">
        <v>2919</v>
      </c>
      <c r="Q3434" s="9"/>
    </row>
    <row r="3435" spans="1:17" x14ac:dyDescent="0.25">
      <c r="A3435" s="17">
        <v>44920</v>
      </c>
      <c r="B3435" s="11" t="str">
        <f>B3434</f>
        <v>DH02872</v>
      </c>
      <c r="C3435" s="11" t="s">
        <v>2924</v>
      </c>
      <c r="D3435" s="7">
        <v>5</v>
      </c>
      <c r="E3435" s="12">
        <f t="shared" si="165"/>
        <v>3500</v>
      </c>
      <c r="F3435" s="13">
        <f t="shared" si="166"/>
        <v>17500</v>
      </c>
      <c r="G3435" s="14">
        <f>Data_input!$F3435*IF(Data_input!$E3435&lt;3000,70%,60%)</f>
        <v>10500</v>
      </c>
      <c r="H3435" s="14">
        <f>Data_input!$F3435*10%</f>
        <v>1750</v>
      </c>
      <c r="I3435" s="14">
        <f>Data_input!$F3435*10%</f>
        <v>1750</v>
      </c>
      <c r="J3435" s="14">
        <f>SUM(Table1[[#This Row],[COGS]:[OPERATIONAL COST]])</f>
        <v>14000</v>
      </c>
      <c r="K3435" s="14">
        <f>Data_input!$F3435-Data_input!$G3435-Data_input!$H3435-Data_input!$I3435</f>
        <v>3500</v>
      </c>
      <c r="L3435" s="8" t="s">
        <v>2943</v>
      </c>
      <c r="M3435" s="16" t="str">
        <f>TEXT(Table1[[#This Row],[DATE]],"mmm")</f>
        <v>Dec</v>
      </c>
      <c r="N3435" s="7">
        <f t="shared" si="167"/>
        <v>2022</v>
      </c>
      <c r="O3435" s="7">
        <f>IF(COUNTIF(B$4:$B3435,B3435)=1,1,0)</f>
        <v>0</v>
      </c>
      <c r="P3435" s="8" t="s">
        <v>2919</v>
      </c>
      <c r="Q3435" s="9"/>
    </row>
    <row r="3436" spans="1:17" x14ac:dyDescent="0.25">
      <c r="A3436" s="17">
        <v>44921</v>
      </c>
      <c r="B3436" s="11" t="s">
        <v>2869</v>
      </c>
      <c r="C3436" s="11" t="s">
        <v>2928</v>
      </c>
      <c r="D3436" s="7">
        <v>1</v>
      </c>
      <c r="E3436" s="12">
        <f t="shared" si="165"/>
        <v>1000</v>
      </c>
      <c r="F3436" s="13">
        <f t="shared" si="166"/>
        <v>1000</v>
      </c>
      <c r="G3436" s="14">
        <f>Data_input!$F3436*IF(Data_input!$E3436&lt;3000,70%,60%)</f>
        <v>700</v>
      </c>
      <c r="H3436" s="14">
        <f>Data_input!$F3436*10%</f>
        <v>100</v>
      </c>
      <c r="I3436" s="14">
        <f>Data_input!$F3436*10%</f>
        <v>100</v>
      </c>
      <c r="J3436" s="14">
        <f>SUM(Table1[[#This Row],[COGS]:[OPERATIONAL COST]])</f>
        <v>900</v>
      </c>
      <c r="K3436" s="14">
        <f>Data_input!$F3436-Data_input!$G3436-Data_input!$H3436-Data_input!$I3436</f>
        <v>100</v>
      </c>
      <c r="L3436" s="15" t="s">
        <v>2943</v>
      </c>
      <c r="M3436" s="16" t="str">
        <f>TEXT(Table1[[#This Row],[DATE]],"mmm")</f>
        <v>Dec</v>
      </c>
      <c r="N3436" s="7">
        <f t="shared" si="167"/>
        <v>2022</v>
      </c>
      <c r="O3436" s="7">
        <f>IF(COUNTIF(B$4:$B3436,B3436)=1,1,0)</f>
        <v>1</v>
      </c>
      <c r="P3436" s="8" t="s">
        <v>2919</v>
      </c>
      <c r="Q3436" s="9"/>
    </row>
    <row r="3437" spans="1:17" x14ac:dyDescent="0.25">
      <c r="A3437" s="17">
        <v>44921</v>
      </c>
      <c r="B3437" s="11" t="s">
        <v>2870</v>
      </c>
      <c r="C3437" s="11" t="s">
        <v>2926</v>
      </c>
      <c r="D3437" s="7">
        <v>1</v>
      </c>
      <c r="E3437" s="12">
        <f t="shared" si="165"/>
        <v>450</v>
      </c>
      <c r="F3437" s="13">
        <f t="shared" si="166"/>
        <v>450</v>
      </c>
      <c r="G3437" s="14">
        <f>Data_input!$F3437*IF(Data_input!$E3437&lt;3000,70%,60%)</f>
        <v>315</v>
      </c>
      <c r="H3437" s="14">
        <f>Data_input!$F3437*10%</f>
        <v>45</v>
      </c>
      <c r="I3437" s="14">
        <f>Data_input!$F3437*10%</f>
        <v>45</v>
      </c>
      <c r="J3437" s="14">
        <f>SUM(Table1[[#This Row],[COGS]:[OPERATIONAL COST]])</f>
        <v>405</v>
      </c>
      <c r="K3437" s="14">
        <f>Data_input!$F3437-Data_input!$G3437-Data_input!$H3437-Data_input!$I3437</f>
        <v>45</v>
      </c>
      <c r="L3437" s="8" t="s">
        <v>2948</v>
      </c>
      <c r="M3437" s="16" t="str">
        <f>TEXT(Table1[[#This Row],[DATE]],"mmm")</f>
        <v>Dec</v>
      </c>
      <c r="N3437" s="7">
        <f t="shared" si="167"/>
        <v>2022</v>
      </c>
      <c r="O3437" s="7">
        <f>IF(COUNTIF(B$4:$B3437,B3437)=1,1,0)</f>
        <v>1</v>
      </c>
      <c r="P3437" s="8" t="s">
        <v>2919</v>
      </c>
      <c r="Q3437" s="9"/>
    </row>
    <row r="3438" spans="1:17" x14ac:dyDescent="0.25">
      <c r="A3438" s="17">
        <v>44921</v>
      </c>
      <c r="B3438" s="11" t="s">
        <v>2871</v>
      </c>
      <c r="C3438" s="11" t="s">
        <v>2927</v>
      </c>
      <c r="D3438" s="7">
        <v>1</v>
      </c>
      <c r="E3438" s="12">
        <f t="shared" si="165"/>
        <v>500</v>
      </c>
      <c r="F3438" s="13">
        <f t="shared" si="166"/>
        <v>500</v>
      </c>
      <c r="G3438" s="14">
        <f>Data_input!$F3438*IF(Data_input!$E3438&lt;3000,70%,60%)</f>
        <v>350</v>
      </c>
      <c r="H3438" s="14">
        <f>Data_input!$F3438*10%</f>
        <v>50</v>
      </c>
      <c r="I3438" s="14">
        <f>Data_input!$F3438*10%</f>
        <v>50</v>
      </c>
      <c r="J3438" s="14">
        <f>SUM(Table1[[#This Row],[COGS]:[OPERATIONAL COST]])</f>
        <v>450</v>
      </c>
      <c r="K3438" s="14">
        <f>Data_input!$F3438-Data_input!$G3438-Data_input!$H3438-Data_input!$I3438</f>
        <v>50</v>
      </c>
      <c r="L3438" s="15" t="s">
        <v>2944</v>
      </c>
      <c r="M3438" s="16" t="str">
        <f>TEXT(Table1[[#This Row],[DATE]],"mmm")</f>
        <v>Dec</v>
      </c>
      <c r="N3438" s="7">
        <f t="shared" si="167"/>
        <v>2022</v>
      </c>
      <c r="O3438" s="7">
        <f>IF(COUNTIF(B$4:$B3438,B3438)=1,1,0)</f>
        <v>1</v>
      </c>
      <c r="P3438" s="8" t="s">
        <v>2919</v>
      </c>
      <c r="Q3438" s="9"/>
    </row>
    <row r="3439" spans="1:17" x14ac:dyDescent="0.25">
      <c r="A3439" s="17">
        <v>44921</v>
      </c>
      <c r="B3439" s="11" t="s">
        <v>2872</v>
      </c>
      <c r="C3439" s="11" t="s">
        <v>2927</v>
      </c>
      <c r="D3439" s="7">
        <v>1</v>
      </c>
      <c r="E3439" s="12">
        <f t="shared" si="165"/>
        <v>500</v>
      </c>
      <c r="F3439" s="13">
        <f t="shared" si="166"/>
        <v>500</v>
      </c>
      <c r="G3439" s="14">
        <f>Data_input!$F3439*IF(Data_input!$E3439&lt;3000,70%,60%)</f>
        <v>350</v>
      </c>
      <c r="H3439" s="14">
        <f>Data_input!$F3439*10%</f>
        <v>50</v>
      </c>
      <c r="I3439" s="14">
        <f>Data_input!$F3439*10%</f>
        <v>50</v>
      </c>
      <c r="J3439" s="14">
        <f>SUM(Table1[[#This Row],[COGS]:[OPERATIONAL COST]])</f>
        <v>450</v>
      </c>
      <c r="K3439" s="14">
        <f>Data_input!$F3439-Data_input!$G3439-Data_input!$H3439-Data_input!$I3439</f>
        <v>50</v>
      </c>
      <c r="L3439" s="8" t="s">
        <v>2945</v>
      </c>
      <c r="M3439" s="16" t="str">
        <f>TEXT(Table1[[#This Row],[DATE]],"mmm")</f>
        <v>Dec</v>
      </c>
      <c r="N3439" s="7">
        <f t="shared" si="167"/>
        <v>2022</v>
      </c>
      <c r="O3439" s="7">
        <f>IF(COUNTIF(B$4:$B3439,B3439)=1,1,0)</f>
        <v>1</v>
      </c>
      <c r="P3439" s="8" t="s">
        <v>2919</v>
      </c>
      <c r="Q3439" s="9"/>
    </row>
    <row r="3440" spans="1:17" x14ac:dyDescent="0.25">
      <c r="A3440" s="17">
        <v>44921</v>
      </c>
      <c r="B3440" s="11" t="s">
        <v>2873</v>
      </c>
      <c r="C3440" s="11" t="s">
        <v>2920</v>
      </c>
      <c r="D3440" s="7">
        <v>5</v>
      </c>
      <c r="E3440" s="12">
        <f t="shared" si="165"/>
        <v>1000</v>
      </c>
      <c r="F3440" s="13">
        <f t="shared" si="166"/>
        <v>5000</v>
      </c>
      <c r="G3440" s="14">
        <f>Data_input!$F3440*IF(Data_input!$E3440&lt;3000,70%,60%)</f>
        <v>3500</v>
      </c>
      <c r="H3440" s="14">
        <f>Data_input!$F3440*10%</f>
        <v>500</v>
      </c>
      <c r="I3440" s="14">
        <f>Data_input!$F3440*10%</f>
        <v>500</v>
      </c>
      <c r="J3440" s="14">
        <f>SUM(Table1[[#This Row],[COGS]:[OPERATIONAL COST]])</f>
        <v>4500</v>
      </c>
      <c r="K3440" s="14">
        <f>Data_input!$F3440-Data_input!$G3440-Data_input!$H3440-Data_input!$I3440</f>
        <v>500</v>
      </c>
      <c r="L3440" s="15" t="s">
        <v>2943</v>
      </c>
      <c r="M3440" s="16" t="str">
        <f>TEXT(Table1[[#This Row],[DATE]],"mmm")</f>
        <v>Dec</v>
      </c>
      <c r="N3440" s="7">
        <f t="shared" si="167"/>
        <v>2022</v>
      </c>
      <c r="O3440" s="7">
        <f>IF(COUNTIF(B$4:$B3440,B3440)=1,1,0)</f>
        <v>1</v>
      </c>
      <c r="P3440" s="8" t="s">
        <v>2919</v>
      </c>
      <c r="Q3440" s="9"/>
    </row>
    <row r="3441" spans="1:17" x14ac:dyDescent="0.25">
      <c r="A3441" s="17">
        <v>44921</v>
      </c>
      <c r="B3441" s="11" t="s">
        <v>2874</v>
      </c>
      <c r="C3441" s="11" t="s">
        <v>2924</v>
      </c>
      <c r="D3441" s="7">
        <v>1</v>
      </c>
      <c r="E3441" s="12">
        <f t="shared" si="165"/>
        <v>3500</v>
      </c>
      <c r="F3441" s="13">
        <f t="shared" si="166"/>
        <v>3500</v>
      </c>
      <c r="G3441" s="14">
        <f>Data_input!$F3441*IF(Data_input!$E3441&lt;3000,70%,60%)</f>
        <v>2100</v>
      </c>
      <c r="H3441" s="14">
        <f>Data_input!$F3441*10%</f>
        <v>350</v>
      </c>
      <c r="I3441" s="14">
        <f>Data_input!$F3441*10%</f>
        <v>350</v>
      </c>
      <c r="J3441" s="14">
        <f>SUM(Table1[[#This Row],[COGS]:[OPERATIONAL COST]])</f>
        <v>2800</v>
      </c>
      <c r="K3441" s="14">
        <f>Data_input!$F3441-Data_input!$G3441-Data_input!$H3441-Data_input!$I3441</f>
        <v>700</v>
      </c>
      <c r="L3441" s="8" t="s">
        <v>2948</v>
      </c>
      <c r="M3441" s="16" t="str">
        <f>TEXT(Table1[[#This Row],[DATE]],"mmm")</f>
        <v>Dec</v>
      </c>
      <c r="N3441" s="7">
        <f t="shared" si="167"/>
        <v>2022</v>
      </c>
      <c r="O3441" s="7">
        <f>IF(COUNTIF(B$4:$B3441,B3441)=1,1,0)</f>
        <v>1</v>
      </c>
      <c r="P3441" s="8" t="s">
        <v>2919</v>
      </c>
      <c r="Q3441" s="9"/>
    </row>
    <row r="3442" spans="1:17" x14ac:dyDescent="0.25">
      <c r="A3442" s="17">
        <v>44921</v>
      </c>
      <c r="B3442" s="11" t="s">
        <v>2875</v>
      </c>
      <c r="C3442" s="11" t="s">
        <v>2923</v>
      </c>
      <c r="D3442" s="7">
        <v>3</v>
      </c>
      <c r="E3442" s="12">
        <f t="shared" si="165"/>
        <v>2500</v>
      </c>
      <c r="F3442" s="13">
        <f t="shared" si="166"/>
        <v>7500</v>
      </c>
      <c r="G3442" s="14">
        <f>Data_input!$F3442*IF(Data_input!$E3442&lt;3000,70%,60%)</f>
        <v>5250</v>
      </c>
      <c r="H3442" s="14">
        <f>Data_input!$F3442*10%</f>
        <v>750</v>
      </c>
      <c r="I3442" s="14">
        <f>Data_input!$F3442*10%</f>
        <v>750</v>
      </c>
      <c r="J3442" s="14">
        <f>SUM(Table1[[#This Row],[COGS]:[OPERATIONAL COST]])</f>
        <v>6750</v>
      </c>
      <c r="K3442" s="14">
        <f>Data_input!$F3442-Data_input!$G3442-Data_input!$H3442-Data_input!$I3442</f>
        <v>750</v>
      </c>
      <c r="L3442" s="15" t="s">
        <v>2944</v>
      </c>
      <c r="M3442" s="16" t="str">
        <f>TEXT(Table1[[#This Row],[DATE]],"mmm")</f>
        <v>Dec</v>
      </c>
      <c r="N3442" s="7">
        <f t="shared" si="167"/>
        <v>2022</v>
      </c>
      <c r="O3442" s="7">
        <f>IF(COUNTIF(B$4:$B3442,B3442)=1,1,0)</f>
        <v>1</v>
      </c>
      <c r="P3442" s="8" t="s">
        <v>2919</v>
      </c>
      <c r="Q3442" s="9"/>
    </row>
    <row r="3443" spans="1:17" x14ac:dyDescent="0.25">
      <c r="A3443" s="17">
        <v>44921</v>
      </c>
      <c r="B3443" s="11" t="s">
        <v>2876</v>
      </c>
      <c r="C3443" s="11" t="s">
        <v>2929</v>
      </c>
      <c r="D3443" s="7">
        <v>5</v>
      </c>
      <c r="E3443" s="12">
        <f t="shared" si="165"/>
        <v>3200</v>
      </c>
      <c r="F3443" s="13">
        <f t="shared" si="166"/>
        <v>16000</v>
      </c>
      <c r="G3443" s="14">
        <f>Data_input!$F3443*IF(Data_input!$E3443&lt;3000,70%,60%)</f>
        <v>9600</v>
      </c>
      <c r="H3443" s="14">
        <f>Data_input!$F3443*10%</f>
        <v>1600</v>
      </c>
      <c r="I3443" s="14">
        <f>Data_input!$F3443*10%</f>
        <v>1600</v>
      </c>
      <c r="J3443" s="14">
        <f>SUM(Table1[[#This Row],[COGS]:[OPERATIONAL COST]])</f>
        <v>12800</v>
      </c>
      <c r="K3443" s="14">
        <f>Data_input!$F3443-Data_input!$G3443-Data_input!$H3443-Data_input!$I3443</f>
        <v>3200</v>
      </c>
      <c r="L3443" s="8" t="s">
        <v>2948</v>
      </c>
      <c r="M3443" s="16" t="str">
        <f>TEXT(Table1[[#This Row],[DATE]],"mmm")</f>
        <v>Dec</v>
      </c>
      <c r="N3443" s="7">
        <f t="shared" si="167"/>
        <v>2022</v>
      </c>
      <c r="O3443" s="7">
        <f>IF(COUNTIF(B$4:$B3443,B3443)=1,1,0)</f>
        <v>1</v>
      </c>
      <c r="P3443" s="8" t="s">
        <v>2918</v>
      </c>
      <c r="Q3443" s="9"/>
    </row>
    <row r="3444" spans="1:17" x14ac:dyDescent="0.25">
      <c r="A3444" s="17">
        <v>44922</v>
      </c>
      <c r="B3444" s="11" t="s">
        <v>2877</v>
      </c>
      <c r="C3444" s="11" t="s">
        <v>2929</v>
      </c>
      <c r="D3444" s="7">
        <v>1</v>
      </c>
      <c r="E3444" s="12">
        <f t="shared" si="165"/>
        <v>3200</v>
      </c>
      <c r="F3444" s="13">
        <f t="shared" si="166"/>
        <v>3200</v>
      </c>
      <c r="G3444" s="14">
        <f>Data_input!$F3444*IF(Data_input!$E3444&lt;3000,70%,60%)</f>
        <v>1920</v>
      </c>
      <c r="H3444" s="14">
        <f>Data_input!$F3444*10%</f>
        <v>320</v>
      </c>
      <c r="I3444" s="14">
        <f>Data_input!$F3444*10%</f>
        <v>320</v>
      </c>
      <c r="J3444" s="14">
        <f>SUM(Table1[[#This Row],[COGS]:[OPERATIONAL COST]])</f>
        <v>2560</v>
      </c>
      <c r="K3444" s="14">
        <f>Data_input!$F3444-Data_input!$G3444-Data_input!$H3444-Data_input!$I3444</f>
        <v>640</v>
      </c>
      <c r="L3444" s="15" t="s">
        <v>2944</v>
      </c>
      <c r="M3444" s="16" t="str">
        <f>TEXT(Table1[[#This Row],[DATE]],"mmm")</f>
        <v>Dec</v>
      </c>
      <c r="N3444" s="7">
        <f t="shared" si="167"/>
        <v>2022</v>
      </c>
      <c r="O3444" s="7">
        <f>IF(COUNTIF(B$4:$B3444,B3444)=1,1,0)</f>
        <v>1</v>
      </c>
      <c r="P3444" s="8" t="s">
        <v>2918</v>
      </c>
      <c r="Q3444" s="9"/>
    </row>
    <row r="3445" spans="1:17" x14ac:dyDescent="0.25">
      <c r="A3445" s="17">
        <v>44922</v>
      </c>
      <c r="B3445" s="11" t="s">
        <v>2878</v>
      </c>
      <c r="C3445" s="11" t="s">
        <v>2924</v>
      </c>
      <c r="D3445" s="7">
        <v>1</v>
      </c>
      <c r="E3445" s="12">
        <f t="shared" si="165"/>
        <v>3500</v>
      </c>
      <c r="F3445" s="13">
        <f t="shared" si="166"/>
        <v>3500</v>
      </c>
      <c r="G3445" s="14">
        <f>Data_input!$F3445*IF(Data_input!$E3445&lt;3000,70%,60%)</f>
        <v>2100</v>
      </c>
      <c r="H3445" s="14">
        <f>Data_input!$F3445*10%</f>
        <v>350</v>
      </c>
      <c r="I3445" s="14">
        <f>Data_input!$F3445*10%</f>
        <v>350</v>
      </c>
      <c r="J3445" s="14">
        <f>SUM(Table1[[#This Row],[COGS]:[OPERATIONAL COST]])</f>
        <v>2800</v>
      </c>
      <c r="K3445" s="14">
        <f>Data_input!$F3445-Data_input!$G3445-Data_input!$H3445-Data_input!$I3445</f>
        <v>700</v>
      </c>
      <c r="L3445" s="8" t="s">
        <v>2946</v>
      </c>
      <c r="M3445" s="16" t="str">
        <f>TEXT(Table1[[#This Row],[DATE]],"mmm")</f>
        <v>Dec</v>
      </c>
      <c r="N3445" s="7">
        <f t="shared" si="167"/>
        <v>2022</v>
      </c>
      <c r="O3445" s="7">
        <f>IF(COUNTIF(B$4:$B3445,B3445)=1,1,0)</f>
        <v>1</v>
      </c>
      <c r="P3445" s="8" t="s">
        <v>2918</v>
      </c>
      <c r="Q3445" s="9"/>
    </row>
    <row r="3446" spans="1:17" x14ac:dyDescent="0.25">
      <c r="A3446" s="17">
        <v>44922</v>
      </c>
      <c r="B3446" s="11" t="s">
        <v>2879</v>
      </c>
      <c r="C3446" s="11" t="s">
        <v>2927</v>
      </c>
      <c r="D3446" s="7">
        <v>3</v>
      </c>
      <c r="E3446" s="12">
        <f t="shared" si="165"/>
        <v>500</v>
      </c>
      <c r="F3446" s="13">
        <f t="shared" si="166"/>
        <v>1500</v>
      </c>
      <c r="G3446" s="14">
        <f>Data_input!$F3446*IF(Data_input!$E3446&lt;3000,70%,60%)</f>
        <v>1050</v>
      </c>
      <c r="H3446" s="14">
        <f>Data_input!$F3446*10%</f>
        <v>150</v>
      </c>
      <c r="I3446" s="14">
        <f>Data_input!$F3446*10%</f>
        <v>150</v>
      </c>
      <c r="J3446" s="14">
        <f>SUM(Table1[[#This Row],[COGS]:[OPERATIONAL COST]])</f>
        <v>1350</v>
      </c>
      <c r="K3446" s="14">
        <f>Data_input!$F3446-Data_input!$G3446-Data_input!$H3446-Data_input!$I3446</f>
        <v>150</v>
      </c>
      <c r="L3446" s="15" t="s">
        <v>2947</v>
      </c>
      <c r="M3446" s="16" t="str">
        <f>TEXT(Table1[[#This Row],[DATE]],"mmm")</f>
        <v>Dec</v>
      </c>
      <c r="N3446" s="7">
        <f t="shared" si="167"/>
        <v>2022</v>
      </c>
      <c r="O3446" s="7">
        <f>IF(COUNTIF(B$4:$B3446,B3446)=1,1,0)</f>
        <v>1</v>
      </c>
      <c r="P3446" s="8" t="s">
        <v>2919</v>
      </c>
      <c r="Q3446" s="9"/>
    </row>
    <row r="3447" spans="1:17" x14ac:dyDescent="0.25">
      <c r="A3447" s="17">
        <v>44922</v>
      </c>
      <c r="B3447" s="11" t="s">
        <v>2880</v>
      </c>
      <c r="C3447" s="11" t="s">
        <v>2923</v>
      </c>
      <c r="D3447" s="7">
        <v>2</v>
      </c>
      <c r="E3447" s="12">
        <f t="shared" si="165"/>
        <v>2500</v>
      </c>
      <c r="F3447" s="13">
        <f t="shared" si="166"/>
        <v>5000</v>
      </c>
      <c r="G3447" s="14">
        <f>Data_input!$F3447*IF(Data_input!$E3447&lt;3000,70%,60%)</f>
        <v>3500</v>
      </c>
      <c r="H3447" s="14">
        <f>Data_input!$F3447*10%</f>
        <v>500</v>
      </c>
      <c r="I3447" s="14">
        <f>Data_input!$F3447*10%</f>
        <v>500</v>
      </c>
      <c r="J3447" s="14">
        <f>SUM(Table1[[#This Row],[COGS]:[OPERATIONAL COST]])</f>
        <v>4500</v>
      </c>
      <c r="K3447" s="14">
        <f>Data_input!$F3447-Data_input!$G3447-Data_input!$H3447-Data_input!$I3447</f>
        <v>500</v>
      </c>
      <c r="L3447" s="8" t="s">
        <v>2945</v>
      </c>
      <c r="M3447" s="16" t="str">
        <f>TEXT(Table1[[#This Row],[DATE]],"mmm")</f>
        <v>Dec</v>
      </c>
      <c r="N3447" s="7">
        <f t="shared" si="167"/>
        <v>2022</v>
      </c>
      <c r="O3447" s="7">
        <f>IF(COUNTIF(B$4:$B3447,B3447)=1,1,0)</f>
        <v>1</v>
      </c>
      <c r="P3447" s="8" t="s">
        <v>2918</v>
      </c>
      <c r="Q3447" s="9"/>
    </row>
    <row r="3448" spans="1:17" x14ac:dyDescent="0.25">
      <c r="A3448" s="17">
        <v>44922</v>
      </c>
      <c r="B3448" s="11" t="s">
        <v>2881</v>
      </c>
      <c r="C3448" s="11" t="s">
        <v>2925</v>
      </c>
      <c r="D3448" s="7">
        <v>1</v>
      </c>
      <c r="E3448" s="12">
        <f t="shared" si="165"/>
        <v>1200</v>
      </c>
      <c r="F3448" s="13">
        <f t="shared" si="166"/>
        <v>1200</v>
      </c>
      <c r="G3448" s="14">
        <f>Data_input!$F3448*IF(Data_input!$E3448&lt;3000,70%,60%)</f>
        <v>840</v>
      </c>
      <c r="H3448" s="14">
        <f>Data_input!$F3448*10%</f>
        <v>120</v>
      </c>
      <c r="I3448" s="14">
        <f>Data_input!$F3448*10%</f>
        <v>120</v>
      </c>
      <c r="J3448" s="14">
        <f>SUM(Table1[[#This Row],[COGS]:[OPERATIONAL COST]])</f>
        <v>1080</v>
      </c>
      <c r="K3448" s="14">
        <f>Data_input!$F3448-Data_input!$G3448-Data_input!$H3448-Data_input!$I3448</f>
        <v>120</v>
      </c>
      <c r="L3448" s="15" t="s">
        <v>2943</v>
      </c>
      <c r="M3448" s="16" t="str">
        <f>TEXT(Table1[[#This Row],[DATE]],"mmm")</f>
        <v>Dec</v>
      </c>
      <c r="N3448" s="7">
        <f t="shared" si="167"/>
        <v>2022</v>
      </c>
      <c r="O3448" s="7">
        <f>IF(COUNTIF(B$4:$B3448,B3448)=1,1,0)</f>
        <v>1</v>
      </c>
      <c r="P3448" s="8" t="s">
        <v>2919</v>
      </c>
      <c r="Q3448" s="9"/>
    </row>
    <row r="3449" spans="1:17" x14ac:dyDescent="0.25">
      <c r="A3449" s="17">
        <v>44922</v>
      </c>
      <c r="B3449" s="11" t="s">
        <v>2882</v>
      </c>
      <c r="C3449" s="11" t="s">
        <v>2920</v>
      </c>
      <c r="D3449" s="7">
        <v>4</v>
      </c>
      <c r="E3449" s="12">
        <f t="shared" si="165"/>
        <v>1000</v>
      </c>
      <c r="F3449" s="13">
        <f t="shared" si="166"/>
        <v>4000</v>
      </c>
      <c r="G3449" s="14">
        <f>Data_input!$F3449*IF(Data_input!$E3449&lt;3000,70%,60%)</f>
        <v>2800</v>
      </c>
      <c r="H3449" s="14">
        <f>Data_input!$F3449*10%</f>
        <v>400</v>
      </c>
      <c r="I3449" s="14">
        <f>Data_input!$F3449*10%</f>
        <v>400</v>
      </c>
      <c r="J3449" s="14">
        <f>SUM(Table1[[#This Row],[COGS]:[OPERATIONAL COST]])</f>
        <v>3600</v>
      </c>
      <c r="K3449" s="14">
        <f>Data_input!$F3449-Data_input!$G3449-Data_input!$H3449-Data_input!$I3449</f>
        <v>400</v>
      </c>
      <c r="L3449" s="8" t="s">
        <v>2948</v>
      </c>
      <c r="M3449" s="16" t="str">
        <f>TEXT(Table1[[#This Row],[DATE]],"mmm")</f>
        <v>Dec</v>
      </c>
      <c r="N3449" s="7">
        <f t="shared" si="167"/>
        <v>2022</v>
      </c>
      <c r="O3449" s="7">
        <f>IF(COUNTIF(B$4:$B3449,B3449)=1,1,0)</f>
        <v>1</v>
      </c>
      <c r="P3449" s="8" t="s">
        <v>2918</v>
      </c>
      <c r="Q3449" s="9"/>
    </row>
    <row r="3450" spans="1:17" x14ac:dyDescent="0.25">
      <c r="A3450" s="17">
        <v>44922</v>
      </c>
      <c r="B3450" s="11" t="s">
        <v>2883</v>
      </c>
      <c r="C3450" s="11" t="s">
        <v>2930</v>
      </c>
      <c r="D3450" s="7">
        <v>1</v>
      </c>
      <c r="E3450" s="12">
        <f t="shared" si="165"/>
        <v>4000</v>
      </c>
      <c r="F3450" s="13">
        <f t="shared" si="166"/>
        <v>4000</v>
      </c>
      <c r="G3450" s="14">
        <f>Data_input!$F3450*IF(Data_input!$E3450&lt;3000,70%,60%)</f>
        <v>2400</v>
      </c>
      <c r="H3450" s="14">
        <f>Data_input!$F3450*10%</f>
        <v>400</v>
      </c>
      <c r="I3450" s="14">
        <f>Data_input!$F3450*10%</f>
        <v>400</v>
      </c>
      <c r="J3450" s="14">
        <f>SUM(Table1[[#This Row],[COGS]:[OPERATIONAL COST]])</f>
        <v>3200</v>
      </c>
      <c r="K3450" s="14">
        <f>Data_input!$F3450-Data_input!$G3450-Data_input!$H3450-Data_input!$I3450</f>
        <v>800</v>
      </c>
      <c r="L3450" s="15" t="s">
        <v>2944</v>
      </c>
      <c r="M3450" s="16" t="str">
        <f>TEXT(Table1[[#This Row],[DATE]],"mmm")</f>
        <v>Dec</v>
      </c>
      <c r="N3450" s="7">
        <f t="shared" si="167"/>
        <v>2022</v>
      </c>
      <c r="O3450" s="7">
        <f>IF(COUNTIF(B$4:$B3450,B3450)=1,1,0)</f>
        <v>1</v>
      </c>
      <c r="P3450" s="8" t="s">
        <v>2918</v>
      </c>
      <c r="Q3450" s="9"/>
    </row>
    <row r="3451" spans="1:17" x14ac:dyDescent="0.25">
      <c r="A3451" s="17">
        <v>44922</v>
      </c>
      <c r="B3451" s="11" t="s">
        <v>2884</v>
      </c>
      <c r="C3451" s="11" t="s">
        <v>2923</v>
      </c>
      <c r="D3451" s="7">
        <v>4</v>
      </c>
      <c r="E3451" s="12">
        <f t="shared" si="165"/>
        <v>2500</v>
      </c>
      <c r="F3451" s="13">
        <f t="shared" si="166"/>
        <v>10000</v>
      </c>
      <c r="G3451" s="14">
        <f>Data_input!$F3451*IF(Data_input!$E3451&lt;3000,70%,60%)</f>
        <v>7000</v>
      </c>
      <c r="H3451" s="14">
        <f>Data_input!$F3451*10%</f>
        <v>1000</v>
      </c>
      <c r="I3451" s="14">
        <f>Data_input!$F3451*10%</f>
        <v>1000</v>
      </c>
      <c r="J3451" s="14">
        <f>SUM(Table1[[#This Row],[COGS]:[OPERATIONAL COST]])</f>
        <v>9000</v>
      </c>
      <c r="K3451" s="14">
        <f>Data_input!$F3451-Data_input!$G3451-Data_input!$H3451-Data_input!$I3451</f>
        <v>1000</v>
      </c>
      <c r="L3451" s="8" t="s">
        <v>2945</v>
      </c>
      <c r="M3451" s="16" t="str">
        <f>TEXT(Table1[[#This Row],[DATE]],"mmm")</f>
        <v>Dec</v>
      </c>
      <c r="N3451" s="7">
        <f t="shared" si="167"/>
        <v>2022</v>
      </c>
      <c r="O3451" s="7">
        <f>IF(COUNTIF(B$4:$B3451,B3451)=1,1,0)</f>
        <v>1</v>
      </c>
      <c r="P3451" s="8" t="s">
        <v>2919</v>
      </c>
      <c r="Q3451" s="9"/>
    </row>
    <row r="3452" spans="1:17" x14ac:dyDescent="0.25">
      <c r="A3452" s="17">
        <v>44922</v>
      </c>
      <c r="B3452" s="11" t="str">
        <f t="shared" ref="B3452:B3458" si="168">B3451</f>
        <v>DH02888</v>
      </c>
      <c r="C3452" s="11" t="s">
        <v>2924</v>
      </c>
      <c r="D3452" s="7">
        <v>3</v>
      </c>
      <c r="E3452" s="12">
        <f t="shared" si="165"/>
        <v>3500</v>
      </c>
      <c r="F3452" s="13">
        <f t="shared" si="166"/>
        <v>10500</v>
      </c>
      <c r="G3452" s="14">
        <f>Data_input!$F3452*IF(Data_input!$E3452&lt;3000,70%,60%)</f>
        <v>6300</v>
      </c>
      <c r="H3452" s="14">
        <f>Data_input!$F3452*10%</f>
        <v>1050</v>
      </c>
      <c r="I3452" s="14">
        <f>Data_input!$F3452*10%</f>
        <v>1050</v>
      </c>
      <c r="J3452" s="14">
        <f>SUM(Table1[[#This Row],[COGS]:[OPERATIONAL COST]])</f>
        <v>8400</v>
      </c>
      <c r="K3452" s="14">
        <f>Data_input!$F3452-Data_input!$G3452-Data_input!$H3452-Data_input!$I3452</f>
        <v>2100</v>
      </c>
      <c r="L3452" s="15" t="s">
        <v>2945</v>
      </c>
      <c r="M3452" s="16" t="str">
        <f>TEXT(Table1[[#This Row],[DATE]],"mmm")</f>
        <v>Dec</v>
      </c>
      <c r="N3452" s="7">
        <f t="shared" si="167"/>
        <v>2022</v>
      </c>
      <c r="O3452" s="7">
        <f>IF(COUNTIF(B$4:$B3452,B3452)=1,1,0)</f>
        <v>0</v>
      </c>
      <c r="P3452" s="8" t="s">
        <v>2919</v>
      </c>
      <c r="Q3452" s="9"/>
    </row>
    <row r="3453" spans="1:17" x14ac:dyDescent="0.25">
      <c r="A3453" s="17">
        <v>44922</v>
      </c>
      <c r="B3453" s="11" t="str">
        <f t="shared" si="168"/>
        <v>DH02888</v>
      </c>
      <c r="C3453" s="11" t="s">
        <v>2928</v>
      </c>
      <c r="D3453" s="7">
        <v>1</v>
      </c>
      <c r="E3453" s="12">
        <f t="shared" si="165"/>
        <v>1000</v>
      </c>
      <c r="F3453" s="13">
        <f t="shared" si="166"/>
        <v>1000</v>
      </c>
      <c r="G3453" s="14">
        <f>Data_input!$F3453*IF(Data_input!$E3453&lt;3000,70%,60%)</f>
        <v>700</v>
      </c>
      <c r="H3453" s="14">
        <f>Data_input!$F3453*10%</f>
        <v>100</v>
      </c>
      <c r="I3453" s="14">
        <f>Data_input!$F3453*10%</f>
        <v>100</v>
      </c>
      <c r="J3453" s="14">
        <f>SUM(Table1[[#This Row],[COGS]:[OPERATIONAL COST]])</f>
        <v>900</v>
      </c>
      <c r="K3453" s="14">
        <f>Data_input!$F3453-Data_input!$G3453-Data_input!$H3453-Data_input!$I3453</f>
        <v>100</v>
      </c>
      <c r="L3453" s="8" t="s">
        <v>2945</v>
      </c>
      <c r="M3453" s="16" t="str">
        <f>TEXT(Table1[[#This Row],[DATE]],"mmm")</f>
        <v>Dec</v>
      </c>
      <c r="N3453" s="7">
        <f t="shared" si="167"/>
        <v>2022</v>
      </c>
      <c r="O3453" s="7">
        <f>IF(COUNTIF(B$4:$B3453,B3453)=1,1,0)</f>
        <v>0</v>
      </c>
      <c r="P3453" s="8" t="s">
        <v>2919</v>
      </c>
      <c r="Q3453" s="9"/>
    </row>
    <row r="3454" spans="1:17" x14ac:dyDescent="0.25">
      <c r="A3454" s="17">
        <v>44922</v>
      </c>
      <c r="B3454" s="11" t="str">
        <f t="shared" si="168"/>
        <v>DH02888</v>
      </c>
      <c r="C3454" s="11" t="s">
        <v>2920</v>
      </c>
      <c r="D3454" s="7">
        <v>2</v>
      </c>
      <c r="E3454" s="12">
        <f t="shared" si="165"/>
        <v>1000</v>
      </c>
      <c r="F3454" s="13">
        <f t="shared" si="166"/>
        <v>2000</v>
      </c>
      <c r="G3454" s="14">
        <f>Data_input!$F3454*IF(Data_input!$E3454&lt;3000,70%,60%)</f>
        <v>1400</v>
      </c>
      <c r="H3454" s="14">
        <f>Data_input!$F3454*10%</f>
        <v>200</v>
      </c>
      <c r="I3454" s="14">
        <f>Data_input!$F3454*10%</f>
        <v>200</v>
      </c>
      <c r="J3454" s="14">
        <f>SUM(Table1[[#This Row],[COGS]:[OPERATIONAL COST]])</f>
        <v>1800</v>
      </c>
      <c r="K3454" s="14">
        <f>Data_input!$F3454-Data_input!$G3454-Data_input!$H3454-Data_input!$I3454</f>
        <v>200</v>
      </c>
      <c r="L3454" s="15" t="s">
        <v>2945</v>
      </c>
      <c r="M3454" s="16" t="str">
        <f>TEXT(Table1[[#This Row],[DATE]],"mmm")</f>
        <v>Dec</v>
      </c>
      <c r="N3454" s="7">
        <f t="shared" si="167"/>
        <v>2022</v>
      </c>
      <c r="O3454" s="7">
        <f>IF(COUNTIF(B$4:$B3454,B3454)=1,1,0)</f>
        <v>0</v>
      </c>
      <c r="P3454" s="8" t="s">
        <v>2919</v>
      </c>
      <c r="Q3454" s="9"/>
    </row>
    <row r="3455" spans="1:17" x14ac:dyDescent="0.25">
      <c r="A3455" s="17">
        <v>44922</v>
      </c>
      <c r="B3455" s="11" t="str">
        <f t="shared" si="168"/>
        <v>DH02888</v>
      </c>
      <c r="C3455" s="11" t="s">
        <v>2923</v>
      </c>
      <c r="D3455" s="7">
        <v>4</v>
      </c>
      <c r="E3455" s="12">
        <f t="shared" si="165"/>
        <v>2500</v>
      </c>
      <c r="F3455" s="13">
        <f t="shared" si="166"/>
        <v>10000</v>
      </c>
      <c r="G3455" s="14">
        <f>Data_input!$F3455*IF(Data_input!$E3455&lt;3000,70%,60%)</f>
        <v>7000</v>
      </c>
      <c r="H3455" s="14">
        <f>Data_input!$F3455*10%</f>
        <v>1000</v>
      </c>
      <c r="I3455" s="14">
        <f>Data_input!$F3455*10%</f>
        <v>1000</v>
      </c>
      <c r="J3455" s="14">
        <f>SUM(Table1[[#This Row],[COGS]:[OPERATIONAL COST]])</f>
        <v>9000</v>
      </c>
      <c r="K3455" s="14">
        <f>Data_input!$F3455-Data_input!$G3455-Data_input!$H3455-Data_input!$I3455</f>
        <v>1000</v>
      </c>
      <c r="L3455" s="8" t="s">
        <v>2945</v>
      </c>
      <c r="M3455" s="16" t="str">
        <f>TEXT(Table1[[#This Row],[DATE]],"mmm")</f>
        <v>Dec</v>
      </c>
      <c r="N3455" s="7">
        <f t="shared" si="167"/>
        <v>2022</v>
      </c>
      <c r="O3455" s="7">
        <f>IF(COUNTIF(B$4:$B3455,B3455)=1,1,0)</f>
        <v>0</v>
      </c>
      <c r="P3455" s="8" t="s">
        <v>2919</v>
      </c>
      <c r="Q3455" s="9"/>
    </row>
    <row r="3456" spans="1:17" x14ac:dyDescent="0.25">
      <c r="A3456" s="17">
        <v>44922</v>
      </c>
      <c r="B3456" s="11" t="str">
        <f t="shared" si="168"/>
        <v>DH02888</v>
      </c>
      <c r="C3456" s="11" t="s">
        <v>2920</v>
      </c>
      <c r="D3456" s="7">
        <v>5</v>
      </c>
      <c r="E3456" s="12">
        <f t="shared" si="165"/>
        <v>1000</v>
      </c>
      <c r="F3456" s="13">
        <f t="shared" si="166"/>
        <v>5000</v>
      </c>
      <c r="G3456" s="14">
        <f>Data_input!$F3456*IF(Data_input!$E3456&lt;3000,70%,60%)</f>
        <v>3500</v>
      </c>
      <c r="H3456" s="14">
        <f>Data_input!$F3456*10%</f>
        <v>500</v>
      </c>
      <c r="I3456" s="14">
        <f>Data_input!$F3456*10%</f>
        <v>500</v>
      </c>
      <c r="J3456" s="14">
        <f>SUM(Table1[[#This Row],[COGS]:[OPERATIONAL COST]])</f>
        <v>4500</v>
      </c>
      <c r="K3456" s="14">
        <f>Data_input!$F3456-Data_input!$G3456-Data_input!$H3456-Data_input!$I3456</f>
        <v>500</v>
      </c>
      <c r="L3456" s="15" t="s">
        <v>2945</v>
      </c>
      <c r="M3456" s="16" t="str">
        <f>TEXT(Table1[[#This Row],[DATE]],"mmm")</f>
        <v>Dec</v>
      </c>
      <c r="N3456" s="7">
        <f t="shared" si="167"/>
        <v>2022</v>
      </c>
      <c r="O3456" s="7">
        <f>IF(COUNTIF(B$4:$B3456,B3456)=1,1,0)</f>
        <v>0</v>
      </c>
      <c r="P3456" s="8" t="s">
        <v>2919</v>
      </c>
      <c r="Q3456" s="9"/>
    </row>
    <row r="3457" spans="1:17" x14ac:dyDescent="0.25">
      <c r="A3457" s="17">
        <v>44922</v>
      </c>
      <c r="B3457" s="11" t="str">
        <f t="shared" si="168"/>
        <v>DH02888</v>
      </c>
      <c r="C3457" s="11" t="s">
        <v>2920</v>
      </c>
      <c r="D3457" s="7">
        <v>8</v>
      </c>
      <c r="E3457" s="12">
        <f t="shared" si="165"/>
        <v>1000</v>
      </c>
      <c r="F3457" s="13">
        <f t="shared" si="166"/>
        <v>8000</v>
      </c>
      <c r="G3457" s="14">
        <f>Data_input!$F3457*IF(Data_input!$E3457&lt;3000,70%,60%)</f>
        <v>5600</v>
      </c>
      <c r="H3457" s="14">
        <f>Data_input!$F3457*10%</f>
        <v>800</v>
      </c>
      <c r="I3457" s="14">
        <f>Data_input!$F3457*10%</f>
        <v>800</v>
      </c>
      <c r="J3457" s="14">
        <f>SUM(Table1[[#This Row],[COGS]:[OPERATIONAL COST]])</f>
        <v>7200</v>
      </c>
      <c r="K3457" s="14">
        <f>Data_input!$F3457-Data_input!$G3457-Data_input!$H3457-Data_input!$I3457</f>
        <v>800</v>
      </c>
      <c r="L3457" s="8" t="s">
        <v>2945</v>
      </c>
      <c r="M3457" s="16" t="str">
        <f>TEXT(Table1[[#This Row],[DATE]],"mmm")</f>
        <v>Dec</v>
      </c>
      <c r="N3457" s="7">
        <f t="shared" si="167"/>
        <v>2022</v>
      </c>
      <c r="O3457" s="7">
        <f>IF(COUNTIF(B$4:$B3457,B3457)=1,1,0)</f>
        <v>0</v>
      </c>
      <c r="P3457" s="8" t="s">
        <v>2919</v>
      </c>
      <c r="Q3457" s="9"/>
    </row>
    <row r="3458" spans="1:17" x14ac:dyDescent="0.25">
      <c r="A3458" s="17">
        <v>44922</v>
      </c>
      <c r="B3458" s="11" t="str">
        <f t="shared" si="168"/>
        <v>DH02888</v>
      </c>
      <c r="C3458" s="11" t="s">
        <v>2923</v>
      </c>
      <c r="D3458" s="7">
        <v>2</v>
      </c>
      <c r="E3458" s="12">
        <f t="shared" si="165"/>
        <v>2500</v>
      </c>
      <c r="F3458" s="13">
        <f t="shared" si="166"/>
        <v>5000</v>
      </c>
      <c r="G3458" s="14">
        <f>Data_input!$F3458*IF(Data_input!$E3458&lt;3000,70%,60%)</f>
        <v>3500</v>
      </c>
      <c r="H3458" s="14">
        <f>Data_input!$F3458*10%</f>
        <v>500</v>
      </c>
      <c r="I3458" s="14">
        <f>Data_input!$F3458*10%</f>
        <v>500</v>
      </c>
      <c r="J3458" s="14">
        <f>SUM(Table1[[#This Row],[COGS]:[OPERATIONAL COST]])</f>
        <v>4500</v>
      </c>
      <c r="K3458" s="14">
        <f>Data_input!$F3458-Data_input!$G3458-Data_input!$H3458-Data_input!$I3458</f>
        <v>500</v>
      </c>
      <c r="L3458" s="15" t="s">
        <v>2945</v>
      </c>
      <c r="M3458" s="16" t="str">
        <f>TEXT(Table1[[#This Row],[DATE]],"mmm")</f>
        <v>Dec</v>
      </c>
      <c r="N3458" s="7">
        <f t="shared" si="167"/>
        <v>2022</v>
      </c>
      <c r="O3458" s="7">
        <f>IF(COUNTIF(B$4:$B3458,B3458)=1,1,0)</f>
        <v>0</v>
      </c>
      <c r="P3458" s="8" t="s">
        <v>2919</v>
      </c>
      <c r="Q3458" s="9"/>
    </row>
    <row r="3459" spans="1:17" x14ac:dyDescent="0.25">
      <c r="A3459" s="17">
        <v>44923</v>
      </c>
      <c r="B3459" s="11" t="s">
        <v>2885</v>
      </c>
      <c r="C3459" s="11" t="s">
        <v>2924</v>
      </c>
      <c r="D3459" s="7">
        <v>1</v>
      </c>
      <c r="E3459" s="12">
        <f t="shared" si="165"/>
        <v>3500</v>
      </c>
      <c r="F3459" s="13">
        <f t="shared" si="166"/>
        <v>3500</v>
      </c>
      <c r="G3459" s="14">
        <f>Data_input!$F3459*IF(Data_input!$E3459&lt;3000,70%,60%)</f>
        <v>2100</v>
      </c>
      <c r="H3459" s="14">
        <f>Data_input!$F3459*10%</f>
        <v>350</v>
      </c>
      <c r="I3459" s="14">
        <f>Data_input!$F3459*10%</f>
        <v>350</v>
      </c>
      <c r="J3459" s="14">
        <f>SUM(Table1[[#This Row],[COGS]:[OPERATIONAL COST]])</f>
        <v>2800</v>
      </c>
      <c r="K3459" s="14">
        <f>Data_input!$F3459-Data_input!$G3459-Data_input!$H3459-Data_input!$I3459</f>
        <v>700</v>
      </c>
      <c r="L3459" s="8" t="s">
        <v>2946</v>
      </c>
      <c r="M3459" s="16" t="str">
        <f>TEXT(Table1[[#This Row],[DATE]],"mmm")</f>
        <v>Dec</v>
      </c>
      <c r="N3459" s="7">
        <f t="shared" si="167"/>
        <v>2022</v>
      </c>
      <c r="O3459" s="7">
        <f>IF(COUNTIF(B$4:$B3459,B3459)=1,1,0)</f>
        <v>1</v>
      </c>
      <c r="P3459" s="8" t="s">
        <v>2919</v>
      </c>
      <c r="Q3459" s="9"/>
    </row>
    <row r="3460" spans="1:17" x14ac:dyDescent="0.25">
      <c r="A3460" s="17">
        <v>44923</v>
      </c>
      <c r="B3460" s="11" t="s">
        <v>2886</v>
      </c>
      <c r="C3460" s="11" t="s">
        <v>2925</v>
      </c>
      <c r="D3460" s="7">
        <v>7</v>
      </c>
      <c r="E3460" s="12">
        <f t="shared" ref="E3460:E3494" si="169">VLOOKUP(C3460,$R$4:$S$12,2,FALSE)</f>
        <v>1200</v>
      </c>
      <c r="F3460" s="13">
        <f t="shared" ref="F3460:F3494" si="170">D3460*E3460</f>
        <v>8400</v>
      </c>
      <c r="G3460" s="14">
        <f>Data_input!$F3460*IF(Data_input!$E3460&lt;3000,70%,60%)</f>
        <v>5880</v>
      </c>
      <c r="H3460" s="14">
        <f>Data_input!$F3460*10%</f>
        <v>840</v>
      </c>
      <c r="I3460" s="14">
        <f>Data_input!$F3460*10%</f>
        <v>840</v>
      </c>
      <c r="J3460" s="14">
        <f>SUM(Table1[[#This Row],[COGS]:[OPERATIONAL COST]])</f>
        <v>7560</v>
      </c>
      <c r="K3460" s="14">
        <f>Data_input!$F3460-Data_input!$G3460-Data_input!$H3460-Data_input!$I3460</f>
        <v>840</v>
      </c>
      <c r="L3460" s="15" t="s">
        <v>2947</v>
      </c>
      <c r="M3460" s="16" t="str">
        <f>TEXT(Table1[[#This Row],[DATE]],"mmm")</f>
        <v>Dec</v>
      </c>
      <c r="N3460" s="7">
        <f t="shared" ref="N3460:N3494" si="171">YEAR(A3460)</f>
        <v>2022</v>
      </c>
      <c r="O3460" s="7">
        <f>IF(COUNTIF(B$4:$B3460,B3460)=1,1,0)</f>
        <v>1</v>
      </c>
      <c r="P3460" s="8" t="s">
        <v>2919</v>
      </c>
      <c r="Q3460" s="9"/>
    </row>
    <row r="3461" spans="1:17" x14ac:dyDescent="0.25">
      <c r="A3461" s="17">
        <v>44923</v>
      </c>
      <c r="B3461" s="11" t="s">
        <v>2887</v>
      </c>
      <c r="C3461" s="11" t="s">
        <v>2926</v>
      </c>
      <c r="D3461" s="7">
        <v>8</v>
      </c>
      <c r="E3461" s="12">
        <f t="shared" si="169"/>
        <v>450</v>
      </c>
      <c r="F3461" s="13">
        <f t="shared" si="170"/>
        <v>3600</v>
      </c>
      <c r="G3461" s="14">
        <f>Data_input!$F3461*IF(Data_input!$E3461&lt;3000,70%,60%)</f>
        <v>2520</v>
      </c>
      <c r="H3461" s="14">
        <f>Data_input!$F3461*10%</f>
        <v>360</v>
      </c>
      <c r="I3461" s="14">
        <f>Data_input!$F3461*10%</f>
        <v>360</v>
      </c>
      <c r="J3461" s="14">
        <f>SUM(Table1[[#This Row],[COGS]:[OPERATIONAL COST]])</f>
        <v>3240</v>
      </c>
      <c r="K3461" s="14">
        <f>Data_input!$F3461-Data_input!$G3461-Data_input!$H3461-Data_input!$I3461</f>
        <v>360</v>
      </c>
      <c r="L3461" s="8" t="s">
        <v>2945</v>
      </c>
      <c r="M3461" s="16" t="str">
        <f>TEXT(Table1[[#This Row],[DATE]],"mmm")</f>
        <v>Dec</v>
      </c>
      <c r="N3461" s="7">
        <f t="shared" si="171"/>
        <v>2022</v>
      </c>
      <c r="O3461" s="7">
        <f>IF(COUNTIF(B$4:$B3461,B3461)=1,1,0)</f>
        <v>1</v>
      </c>
      <c r="P3461" s="8" t="s">
        <v>2919</v>
      </c>
      <c r="Q3461" s="9"/>
    </row>
    <row r="3462" spans="1:17" x14ac:dyDescent="0.25">
      <c r="A3462" s="17">
        <v>44923</v>
      </c>
      <c r="B3462" s="11" t="s">
        <v>2888</v>
      </c>
      <c r="C3462" s="11" t="s">
        <v>2927</v>
      </c>
      <c r="D3462" s="7">
        <v>1</v>
      </c>
      <c r="E3462" s="12">
        <f t="shared" si="169"/>
        <v>500</v>
      </c>
      <c r="F3462" s="13">
        <f t="shared" si="170"/>
        <v>500</v>
      </c>
      <c r="G3462" s="14">
        <f>Data_input!$F3462*IF(Data_input!$E3462&lt;3000,70%,60%)</f>
        <v>350</v>
      </c>
      <c r="H3462" s="14">
        <f>Data_input!$F3462*10%</f>
        <v>50</v>
      </c>
      <c r="I3462" s="14">
        <f>Data_input!$F3462*10%</f>
        <v>50</v>
      </c>
      <c r="J3462" s="14">
        <f>SUM(Table1[[#This Row],[COGS]:[OPERATIONAL COST]])</f>
        <v>450</v>
      </c>
      <c r="K3462" s="14">
        <f>Data_input!$F3462-Data_input!$G3462-Data_input!$H3462-Data_input!$I3462</f>
        <v>50</v>
      </c>
      <c r="L3462" s="15" t="s">
        <v>2943</v>
      </c>
      <c r="M3462" s="16" t="str">
        <f>TEXT(Table1[[#This Row],[DATE]],"mmm")</f>
        <v>Dec</v>
      </c>
      <c r="N3462" s="7">
        <f t="shared" si="171"/>
        <v>2022</v>
      </c>
      <c r="O3462" s="7">
        <f>IF(COUNTIF(B$4:$B3462,B3462)=1,1,0)</f>
        <v>1</v>
      </c>
      <c r="P3462" s="8" t="s">
        <v>2919</v>
      </c>
      <c r="Q3462" s="9"/>
    </row>
    <row r="3463" spans="1:17" x14ac:dyDescent="0.25">
      <c r="A3463" s="17">
        <v>44923</v>
      </c>
      <c r="B3463" s="11" t="s">
        <v>2889</v>
      </c>
      <c r="C3463" s="11" t="s">
        <v>2928</v>
      </c>
      <c r="D3463" s="7">
        <v>2</v>
      </c>
      <c r="E3463" s="12">
        <f t="shared" si="169"/>
        <v>1000</v>
      </c>
      <c r="F3463" s="13">
        <f t="shared" si="170"/>
        <v>2000</v>
      </c>
      <c r="G3463" s="14">
        <f>Data_input!$F3463*IF(Data_input!$E3463&lt;3000,70%,60%)</f>
        <v>1400</v>
      </c>
      <c r="H3463" s="14">
        <f>Data_input!$F3463*10%</f>
        <v>200</v>
      </c>
      <c r="I3463" s="14">
        <f>Data_input!$F3463*10%</f>
        <v>200</v>
      </c>
      <c r="J3463" s="14">
        <f>SUM(Table1[[#This Row],[COGS]:[OPERATIONAL COST]])</f>
        <v>1800</v>
      </c>
      <c r="K3463" s="14">
        <f>Data_input!$F3463-Data_input!$G3463-Data_input!$H3463-Data_input!$I3463</f>
        <v>200</v>
      </c>
      <c r="L3463" s="8" t="s">
        <v>2948</v>
      </c>
      <c r="M3463" s="16" t="str">
        <f>TEXT(Table1[[#This Row],[DATE]],"mmm")</f>
        <v>Dec</v>
      </c>
      <c r="N3463" s="7">
        <f t="shared" si="171"/>
        <v>2022</v>
      </c>
      <c r="O3463" s="7">
        <f>IF(COUNTIF(B$4:$B3463,B3463)=1,1,0)</f>
        <v>1</v>
      </c>
      <c r="P3463" s="8" t="s">
        <v>2918</v>
      </c>
      <c r="Q3463" s="9"/>
    </row>
    <row r="3464" spans="1:17" x14ac:dyDescent="0.25">
      <c r="A3464" s="17">
        <v>44923</v>
      </c>
      <c r="B3464" s="11" t="s">
        <v>2890</v>
      </c>
      <c r="C3464" s="11" t="s">
        <v>2929</v>
      </c>
      <c r="D3464" s="7">
        <v>4</v>
      </c>
      <c r="E3464" s="12">
        <f t="shared" si="169"/>
        <v>3200</v>
      </c>
      <c r="F3464" s="13">
        <f t="shared" si="170"/>
        <v>12800</v>
      </c>
      <c r="G3464" s="14">
        <f>Data_input!$F3464*IF(Data_input!$E3464&lt;3000,70%,60%)</f>
        <v>7680</v>
      </c>
      <c r="H3464" s="14">
        <f>Data_input!$F3464*10%</f>
        <v>1280</v>
      </c>
      <c r="I3464" s="14">
        <f>Data_input!$F3464*10%</f>
        <v>1280</v>
      </c>
      <c r="J3464" s="14">
        <f>SUM(Table1[[#This Row],[COGS]:[OPERATIONAL COST]])</f>
        <v>10240</v>
      </c>
      <c r="K3464" s="14">
        <f>Data_input!$F3464-Data_input!$G3464-Data_input!$H3464-Data_input!$I3464</f>
        <v>2560</v>
      </c>
      <c r="L3464" s="15" t="s">
        <v>2944</v>
      </c>
      <c r="M3464" s="16" t="str">
        <f>TEXT(Table1[[#This Row],[DATE]],"mmm")</f>
        <v>Dec</v>
      </c>
      <c r="N3464" s="7">
        <f t="shared" si="171"/>
        <v>2022</v>
      </c>
      <c r="O3464" s="7">
        <f>IF(COUNTIF(B$4:$B3464,B3464)=1,1,0)</f>
        <v>1</v>
      </c>
      <c r="P3464" s="8" t="s">
        <v>2919</v>
      </c>
      <c r="Q3464" s="9"/>
    </row>
    <row r="3465" spans="1:17" x14ac:dyDescent="0.25">
      <c r="A3465" s="17">
        <v>44923</v>
      </c>
      <c r="B3465" s="11" t="s">
        <v>2891</v>
      </c>
      <c r="C3465" s="11" t="s">
        <v>2930</v>
      </c>
      <c r="D3465" s="7">
        <v>1</v>
      </c>
      <c r="E3465" s="12">
        <f t="shared" si="169"/>
        <v>4000</v>
      </c>
      <c r="F3465" s="13">
        <f t="shared" si="170"/>
        <v>4000</v>
      </c>
      <c r="G3465" s="14">
        <f>Data_input!$F3465*IF(Data_input!$E3465&lt;3000,70%,60%)</f>
        <v>2400</v>
      </c>
      <c r="H3465" s="14">
        <f>Data_input!$F3465*10%</f>
        <v>400</v>
      </c>
      <c r="I3465" s="14">
        <f>Data_input!$F3465*10%</f>
        <v>400</v>
      </c>
      <c r="J3465" s="14">
        <f>SUM(Table1[[#This Row],[COGS]:[OPERATIONAL COST]])</f>
        <v>3200</v>
      </c>
      <c r="K3465" s="14">
        <f>Data_input!$F3465-Data_input!$G3465-Data_input!$H3465-Data_input!$I3465</f>
        <v>800</v>
      </c>
      <c r="L3465" s="8" t="s">
        <v>2946</v>
      </c>
      <c r="M3465" s="16" t="str">
        <f>TEXT(Table1[[#This Row],[DATE]],"mmm")</f>
        <v>Dec</v>
      </c>
      <c r="N3465" s="7">
        <f t="shared" si="171"/>
        <v>2022</v>
      </c>
      <c r="O3465" s="7">
        <f>IF(COUNTIF(B$4:$B3465,B3465)=1,1,0)</f>
        <v>1</v>
      </c>
      <c r="P3465" s="8" t="s">
        <v>2918</v>
      </c>
      <c r="Q3465" s="9"/>
    </row>
    <row r="3466" spans="1:17" x14ac:dyDescent="0.25">
      <c r="A3466" s="17">
        <v>44923</v>
      </c>
      <c r="B3466" s="11" t="s">
        <v>2892</v>
      </c>
      <c r="C3466" s="11" t="s">
        <v>2930</v>
      </c>
      <c r="D3466" s="7">
        <v>1</v>
      </c>
      <c r="E3466" s="12">
        <f t="shared" si="169"/>
        <v>4000</v>
      </c>
      <c r="F3466" s="13">
        <f t="shared" si="170"/>
        <v>4000</v>
      </c>
      <c r="G3466" s="14">
        <f>Data_input!$F3466*IF(Data_input!$E3466&lt;3000,70%,60%)</f>
        <v>2400</v>
      </c>
      <c r="H3466" s="14">
        <f>Data_input!$F3466*10%</f>
        <v>400</v>
      </c>
      <c r="I3466" s="14">
        <f>Data_input!$F3466*10%</f>
        <v>400</v>
      </c>
      <c r="J3466" s="14">
        <f>SUM(Table1[[#This Row],[COGS]:[OPERATIONAL COST]])</f>
        <v>3200</v>
      </c>
      <c r="K3466" s="14">
        <f>Data_input!$F3466-Data_input!$G3466-Data_input!$H3466-Data_input!$I3466</f>
        <v>800</v>
      </c>
      <c r="L3466" s="15" t="s">
        <v>2947</v>
      </c>
      <c r="M3466" s="16" t="str">
        <f>TEXT(Table1[[#This Row],[DATE]],"mmm")</f>
        <v>Dec</v>
      </c>
      <c r="N3466" s="7">
        <f t="shared" si="171"/>
        <v>2022</v>
      </c>
      <c r="O3466" s="7">
        <f>IF(COUNTIF(B$4:$B3466,B3466)=1,1,0)</f>
        <v>1</v>
      </c>
      <c r="P3466" s="8" t="s">
        <v>2918</v>
      </c>
      <c r="Q3466" s="9"/>
    </row>
    <row r="3467" spans="1:17" x14ac:dyDescent="0.25">
      <c r="A3467" s="17">
        <v>44924</v>
      </c>
      <c r="B3467" s="11" t="s">
        <v>2893</v>
      </c>
      <c r="C3467" s="11" t="s">
        <v>2930</v>
      </c>
      <c r="D3467" s="7">
        <v>1</v>
      </c>
      <c r="E3467" s="12">
        <f t="shared" si="169"/>
        <v>4000</v>
      </c>
      <c r="F3467" s="13">
        <f t="shared" si="170"/>
        <v>4000</v>
      </c>
      <c r="G3467" s="14">
        <f>Data_input!$F3467*IF(Data_input!$E3467&lt;3000,70%,60%)</f>
        <v>2400</v>
      </c>
      <c r="H3467" s="14">
        <f>Data_input!$F3467*10%</f>
        <v>400</v>
      </c>
      <c r="I3467" s="14">
        <f>Data_input!$F3467*10%</f>
        <v>400</v>
      </c>
      <c r="J3467" s="14">
        <f>SUM(Table1[[#This Row],[COGS]:[OPERATIONAL COST]])</f>
        <v>3200</v>
      </c>
      <c r="K3467" s="14">
        <f>Data_input!$F3467-Data_input!$G3467-Data_input!$H3467-Data_input!$I3467</f>
        <v>800</v>
      </c>
      <c r="L3467" s="8" t="s">
        <v>2946</v>
      </c>
      <c r="M3467" s="16" t="str">
        <f>TEXT(Table1[[#This Row],[DATE]],"mmm")</f>
        <v>Dec</v>
      </c>
      <c r="N3467" s="7">
        <f t="shared" si="171"/>
        <v>2022</v>
      </c>
      <c r="O3467" s="7">
        <f>IF(COUNTIF(B$4:$B3467,B3467)=1,1,0)</f>
        <v>1</v>
      </c>
      <c r="P3467" s="8" t="s">
        <v>2919</v>
      </c>
      <c r="Q3467" s="9"/>
    </row>
    <row r="3468" spans="1:17" x14ac:dyDescent="0.25">
      <c r="A3468" s="17">
        <v>44924</v>
      </c>
      <c r="B3468" s="11" t="s">
        <v>2894</v>
      </c>
      <c r="C3468" s="11" t="s">
        <v>2924</v>
      </c>
      <c r="D3468" s="7">
        <v>1</v>
      </c>
      <c r="E3468" s="12">
        <f t="shared" si="169"/>
        <v>3500</v>
      </c>
      <c r="F3468" s="13">
        <f t="shared" si="170"/>
        <v>3500</v>
      </c>
      <c r="G3468" s="14">
        <f>Data_input!$F3468*IF(Data_input!$E3468&lt;3000,70%,60%)</f>
        <v>2100</v>
      </c>
      <c r="H3468" s="14">
        <f>Data_input!$F3468*10%</f>
        <v>350</v>
      </c>
      <c r="I3468" s="14">
        <f>Data_input!$F3468*10%</f>
        <v>350</v>
      </c>
      <c r="J3468" s="14">
        <f>SUM(Table1[[#This Row],[COGS]:[OPERATIONAL COST]])</f>
        <v>2800</v>
      </c>
      <c r="K3468" s="14">
        <f>Data_input!$F3468-Data_input!$G3468-Data_input!$H3468-Data_input!$I3468</f>
        <v>700</v>
      </c>
      <c r="L3468" s="15" t="s">
        <v>2947</v>
      </c>
      <c r="M3468" s="16" t="str">
        <f>TEXT(Table1[[#This Row],[DATE]],"mmm")</f>
        <v>Dec</v>
      </c>
      <c r="N3468" s="7">
        <f t="shared" si="171"/>
        <v>2022</v>
      </c>
      <c r="O3468" s="7">
        <f>IF(COUNTIF(B$4:$B3468,B3468)=1,1,0)</f>
        <v>1</v>
      </c>
      <c r="P3468" s="8" t="s">
        <v>2919</v>
      </c>
      <c r="Q3468" s="9"/>
    </row>
    <row r="3469" spans="1:17" x14ac:dyDescent="0.25">
      <c r="A3469" s="17">
        <v>44924</v>
      </c>
      <c r="B3469" s="11" t="s">
        <v>2895</v>
      </c>
      <c r="C3469" s="11" t="s">
        <v>2925</v>
      </c>
      <c r="D3469" s="7">
        <v>2</v>
      </c>
      <c r="E3469" s="12">
        <f t="shared" si="169"/>
        <v>1200</v>
      </c>
      <c r="F3469" s="13">
        <f t="shared" si="170"/>
        <v>2400</v>
      </c>
      <c r="G3469" s="14">
        <f>Data_input!$F3469*IF(Data_input!$E3469&lt;3000,70%,60%)</f>
        <v>1680</v>
      </c>
      <c r="H3469" s="14">
        <f>Data_input!$F3469*10%</f>
        <v>240</v>
      </c>
      <c r="I3469" s="14">
        <f>Data_input!$F3469*10%</f>
        <v>240</v>
      </c>
      <c r="J3469" s="14">
        <f>SUM(Table1[[#This Row],[COGS]:[OPERATIONAL COST]])</f>
        <v>2160</v>
      </c>
      <c r="K3469" s="14">
        <f>Data_input!$F3469-Data_input!$G3469-Data_input!$H3469-Data_input!$I3469</f>
        <v>240</v>
      </c>
      <c r="L3469" s="8" t="s">
        <v>2945</v>
      </c>
      <c r="M3469" s="16" t="str">
        <f>TEXT(Table1[[#This Row],[DATE]],"mmm")</f>
        <v>Dec</v>
      </c>
      <c r="N3469" s="7">
        <f t="shared" si="171"/>
        <v>2022</v>
      </c>
      <c r="O3469" s="7">
        <f>IF(COUNTIF(B$4:$B3469,B3469)=1,1,0)</f>
        <v>1</v>
      </c>
      <c r="P3469" s="8" t="s">
        <v>2919</v>
      </c>
      <c r="Q3469" s="9"/>
    </row>
    <row r="3470" spans="1:17" x14ac:dyDescent="0.25">
      <c r="A3470" s="17">
        <v>44924</v>
      </c>
      <c r="B3470" s="11" t="s">
        <v>2896</v>
      </c>
      <c r="C3470" s="11" t="s">
        <v>2926</v>
      </c>
      <c r="D3470" s="7">
        <v>10</v>
      </c>
      <c r="E3470" s="12">
        <f t="shared" si="169"/>
        <v>450</v>
      </c>
      <c r="F3470" s="13">
        <f t="shared" si="170"/>
        <v>4500</v>
      </c>
      <c r="G3470" s="14">
        <f>Data_input!$F3470*IF(Data_input!$E3470&lt;3000,70%,60%)</f>
        <v>3150</v>
      </c>
      <c r="H3470" s="14">
        <f>Data_input!$F3470*10%</f>
        <v>450</v>
      </c>
      <c r="I3470" s="14">
        <f>Data_input!$F3470*10%</f>
        <v>450</v>
      </c>
      <c r="J3470" s="14">
        <f>SUM(Table1[[#This Row],[COGS]:[OPERATIONAL COST]])</f>
        <v>4050</v>
      </c>
      <c r="K3470" s="14">
        <f>Data_input!$F3470-Data_input!$G3470-Data_input!$H3470-Data_input!$I3470</f>
        <v>450</v>
      </c>
      <c r="L3470" s="15" t="s">
        <v>2943</v>
      </c>
      <c r="M3470" s="16" t="str">
        <f>TEXT(Table1[[#This Row],[DATE]],"mmm")</f>
        <v>Dec</v>
      </c>
      <c r="N3470" s="7">
        <f t="shared" si="171"/>
        <v>2022</v>
      </c>
      <c r="O3470" s="7">
        <f>IF(COUNTIF(B$4:$B3470,B3470)=1,1,0)</f>
        <v>1</v>
      </c>
      <c r="P3470" s="8" t="s">
        <v>2919</v>
      </c>
      <c r="Q3470" s="9"/>
    </row>
    <row r="3471" spans="1:17" x14ac:dyDescent="0.25">
      <c r="A3471" s="17">
        <v>44924</v>
      </c>
      <c r="B3471" s="11" t="s">
        <v>2897</v>
      </c>
      <c r="C3471" s="11" t="s">
        <v>2927</v>
      </c>
      <c r="D3471" s="7">
        <v>6</v>
      </c>
      <c r="E3471" s="12">
        <f t="shared" si="169"/>
        <v>500</v>
      </c>
      <c r="F3471" s="13">
        <f t="shared" si="170"/>
        <v>3000</v>
      </c>
      <c r="G3471" s="14">
        <f>Data_input!$F3471*IF(Data_input!$E3471&lt;3000,70%,60%)</f>
        <v>2100</v>
      </c>
      <c r="H3471" s="14">
        <f>Data_input!$F3471*10%</f>
        <v>300</v>
      </c>
      <c r="I3471" s="14">
        <f>Data_input!$F3471*10%</f>
        <v>300</v>
      </c>
      <c r="J3471" s="14">
        <f>SUM(Table1[[#This Row],[COGS]:[OPERATIONAL COST]])</f>
        <v>2700</v>
      </c>
      <c r="K3471" s="14">
        <f>Data_input!$F3471-Data_input!$G3471-Data_input!$H3471-Data_input!$I3471</f>
        <v>300</v>
      </c>
      <c r="L3471" s="8" t="s">
        <v>2948</v>
      </c>
      <c r="M3471" s="16" t="str">
        <f>TEXT(Table1[[#This Row],[DATE]],"mmm")</f>
        <v>Dec</v>
      </c>
      <c r="N3471" s="7">
        <f t="shared" si="171"/>
        <v>2022</v>
      </c>
      <c r="O3471" s="7">
        <f>IF(COUNTIF(B$4:$B3471,B3471)=1,1,0)</f>
        <v>1</v>
      </c>
      <c r="P3471" s="8" t="s">
        <v>2919</v>
      </c>
      <c r="Q3471" s="9"/>
    </row>
    <row r="3472" spans="1:17" x14ac:dyDescent="0.25">
      <c r="A3472" s="17">
        <v>44924</v>
      </c>
      <c r="B3472" s="11" t="s">
        <v>2898</v>
      </c>
      <c r="C3472" s="11" t="s">
        <v>2928</v>
      </c>
      <c r="D3472" s="7">
        <v>1</v>
      </c>
      <c r="E3472" s="12">
        <f t="shared" si="169"/>
        <v>1000</v>
      </c>
      <c r="F3472" s="13">
        <f t="shared" si="170"/>
        <v>1000</v>
      </c>
      <c r="G3472" s="14">
        <f>Data_input!$F3472*IF(Data_input!$E3472&lt;3000,70%,60%)</f>
        <v>700</v>
      </c>
      <c r="H3472" s="14">
        <f>Data_input!$F3472*10%</f>
        <v>100</v>
      </c>
      <c r="I3472" s="14">
        <f>Data_input!$F3472*10%</f>
        <v>100</v>
      </c>
      <c r="J3472" s="14">
        <f>SUM(Table1[[#This Row],[COGS]:[OPERATIONAL COST]])</f>
        <v>900</v>
      </c>
      <c r="K3472" s="14">
        <f>Data_input!$F3472-Data_input!$G3472-Data_input!$H3472-Data_input!$I3472</f>
        <v>100</v>
      </c>
      <c r="L3472" s="15" t="s">
        <v>2944</v>
      </c>
      <c r="M3472" s="16" t="str">
        <f>TEXT(Table1[[#This Row],[DATE]],"mmm")</f>
        <v>Dec</v>
      </c>
      <c r="N3472" s="7">
        <f t="shared" si="171"/>
        <v>2022</v>
      </c>
      <c r="O3472" s="7">
        <f>IF(COUNTIF(B$4:$B3472,B3472)=1,1,0)</f>
        <v>1</v>
      </c>
      <c r="P3472" s="8" t="s">
        <v>2919</v>
      </c>
      <c r="Q3472" s="9"/>
    </row>
    <row r="3473" spans="1:17" x14ac:dyDescent="0.25">
      <c r="A3473" s="17">
        <v>44924</v>
      </c>
      <c r="B3473" s="11" t="s">
        <v>2899</v>
      </c>
      <c r="C3473" s="11" t="s">
        <v>2928</v>
      </c>
      <c r="D3473" s="7">
        <v>1</v>
      </c>
      <c r="E3473" s="12">
        <f t="shared" si="169"/>
        <v>1000</v>
      </c>
      <c r="F3473" s="13">
        <f t="shared" si="170"/>
        <v>1000</v>
      </c>
      <c r="G3473" s="14">
        <f>Data_input!$F3473*IF(Data_input!$E3473&lt;3000,70%,60%)</f>
        <v>700</v>
      </c>
      <c r="H3473" s="14">
        <f>Data_input!$F3473*10%</f>
        <v>100</v>
      </c>
      <c r="I3473" s="14">
        <f>Data_input!$F3473*10%</f>
        <v>100</v>
      </c>
      <c r="J3473" s="14">
        <f>SUM(Table1[[#This Row],[COGS]:[OPERATIONAL COST]])</f>
        <v>900</v>
      </c>
      <c r="K3473" s="14">
        <f>Data_input!$F3473-Data_input!$G3473-Data_input!$H3473-Data_input!$I3473</f>
        <v>100</v>
      </c>
      <c r="L3473" s="8" t="s">
        <v>2945</v>
      </c>
      <c r="M3473" s="16" t="str">
        <f>TEXT(Table1[[#This Row],[DATE]],"mmm")</f>
        <v>Dec</v>
      </c>
      <c r="N3473" s="7">
        <f t="shared" si="171"/>
        <v>2022</v>
      </c>
      <c r="O3473" s="7">
        <f>IF(COUNTIF(B$4:$B3473,B3473)=1,1,0)</f>
        <v>1</v>
      </c>
      <c r="P3473" s="8" t="s">
        <v>2919</v>
      </c>
      <c r="Q3473" s="9"/>
    </row>
    <row r="3474" spans="1:17" x14ac:dyDescent="0.25">
      <c r="A3474" s="17">
        <v>44924</v>
      </c>
      <c r="B3474" s="11" t="s">
        <v>2900</v>
      </c>
      <c r="C3474" s="11" t="s">
        <v>2930</v>
      </c>
      <c r="D3474" s="7">
        <v>1</v>
      </c>
      <c r="E3474" s="12">
        <f t="shared" si="169"/>
        <v>4000</v>
      </c>
      <c r="F3474" s="13">
        <f t="shared" si="170"/>
        <v>4000</v>
      </c>
      <c r="G3474" s="14">
        <f>Data_input!$F3474*IF(Data_input!$E3474&lt;3000,70%,60%)</f>
        <v>2400</v>
      </c>
      <c r="H3474" s="14">
        <f>Data_input!$F3474*10%</f>
        <v>400</v>
      </c>
      <c r="I3474" s="14">
        <f>Data_input!$F3474*10%</f>
        <v>400</v>
      </c>
      <c r="J3474" s="14">
        <f>SUM(Table1[[#This Row],[COGS]:[OPERATIONAL COST]])</f>
        <v>3200</v>
      </c>
      <c r="K3474" s="14">
        <f>Data_input!$F3474-Data_input!$G3474-Data_input!$H3474-Data_input!$I3474</f>
        <v>800</v>
      </c>
      <c r="L3474" s="15" t="s">
        <v>2945</v>
      </c>
      <c r="M3474" s="16" t="str">
        <f>TEXT(Table1[[#This Row],[DATE]],"mmm")</f>
        <v>Dec</v>
      </c>
      <c r="N3474" s="7">
        <f t="shared" si="171"/>
        <v>2022</v>
      </c>
      <c r="O3474" s="7">
        <f>IF(COUNTIF(B$4:$B3474,B3474)=1,1,0)</f>
        <v>1</v>
      </c>
      <c r="P3474" s="8" t="s">
        <v>2919</v>
      </c>
      <c r="Q3474" s="9"/>
    </row>
    <row r="3475" spans="1:17" x14ac:dyDescent="0.25">
      <c r="A3475" s="17">
        <v>44924</v>
      </c>
      <c r="B3475" s="11" t="str">
        <f>B3474</f>
        <v>DH02904</v>
      </c>
      <c r="C3475" s="11" t="s">
        <v>2920</v>
      </c>
      <c r="D3475" s="7">
        <v>3</v>
      </c>
      <c r="E3475" s="12">
        <f t="shared" si="169"/>
        <v>1000</v>
      </c>
      <c r="F3475" s="13">
        <f t="shared" si="170"/>
        <v>3000</v>
      </c>
      <c r="G3475" s="14">
        <f>Data_input!$F3475*IF(Data_input!$E3475&lt;3000,70%,60%)</f>
        <v>2100</v>
      </c>
      <c r="H3475" s="14">
        <f>Data_input!$F3475*10%</f>
        <v>300</v>
      </c>
      <c r="I3475" s="14">
        <f>Data_input!$F3475*10%</f>
        <v>300</v>
      </c>
      <c r="J3475" s="14">
        <f>SUM(Table1[[#This Row],[COGS]:[OPERATIONAL COST]])</f>
        <v>2700</v>
      </c>
      <c r="K3475" s="14">
        <f>Data_input!$F3475-Data_input!$G3475-Data_input!$H3475-Data_input!$I3475</f>
        <v>300</v>
      </c>
      <c r="L3475" s="8" t="s">
        <v>2945</v>
      </c>
      <c r="M3475" s="16" t="str">
        <f>TEXT(Table1[[#This Row],[DATE]],"mmm")</f>
        <v>Dec</v>
      </c>
      <c r="N3475" s="7">
        <f t="shared" si="171"/>
        <v>2022</v>
      </c>
      <c r="O3475" s="7">
        <f>IF(COUNTIF(B$4:$B3475,B3475)=1,1,0)</f>
        <v>0</v>
      </c>
      <c r="P3475" s="8" t="s">
        <v>2919</v>
      </c>
      <c r="Q3475" s="9"/>
    </row>
    <row r="3476" spans="1:17" x14ac:dyDescent="0.25">
      <c r="A3476" s="17">
        <v>44924</v>
      </c>
      <c r="B3476" s="11" t="str">
        <f>B3475</f>
        <v>DH02904</v>
      </c>
      <c r="C3476" s="11" t="s">
        <v>2923</v>
      </c>
      <c r="D3476" s="7">
        <v>4</v>
      </c>
      <c r="E3476" s="12">
        <f t="shared" si="169"/>
        <v>2500</v>
      </c>
      <c r="F3476" s="13">
        <f t="shared" si="170"/>
        <v>10000</v>
      </c>
      <c r="G3476" s="14">
        <f>Data_input!$F3476*IF(Data_input!$E3476&lt;3000,70%,60%)</f>
        <v>7000</v>
      </c>
      <c r="H3476" s="14">
        <f>Data_input!$F3476*10%</f>
        <v>1000</v>
      </c>
      <c r="I3476" s="14">
        <f>Data_input!$F3476*10%</f>
        <v>1000</v>
      </c>
      <c r="J3476" s="14">
        <f>SUM(Table1[[#This Row],[COGS]:[OPERATIONAL COST]])</f>
        <v>9000</v>
      </c>
      <c r="K3476" s="14">
        <f>Data_input!$F3476-Data_input!$G3476-Data_input!$H3476-Data_input!$I3476</f>
        <v>1000</v>
      </c>
      <c r="L3476" s="15" t="s">
        <v>2945</v>
      </c>
      <c r="M3476" s="16" t="str">
        <f>TEXT(Table1[[#This Row],[DATE]],"mmm")</f>
        <v>Dec</v>
      </c>
      <c r="N3476" s="7">
        <f t="shared" si="171"/>
        <v>2022</v>
      </c>
      <c r="O3476" s="7">
        <f>IF(COUNTIF(B$4:$B3476,B3476)=1,1,0)</f>
        <v>0</v>
      </c>
      <c r="P3476" s="8" t="s">
        <v>2919</v>
      </c>
      <c r="Q3476" s="9"/>
    </row>
    <row r="3477" spans="1:17" x14ac:dyDescent="0.25">
      <c r="A3477" s="17">
        <v>44925</v>
      </c>
      <c r="B3477" s="11" t="s">
        <v>2901</v>
      </c>
      <c r="C3477" s="11" t="s">
        <v>2920</v>
      </c>
      <c r="D3477" s="7">
        <v>1</v>
      </c>
      <c r="E3477" s="12">
        <f t="shared" si="169"/>
        <v>1000</v>
      </c>
      <c r="F3477" s="13">
        <f t="shared" si="170"/>
        <v>1000</v>
      </c>
      <c r="G3477" s="14">
        <f>Data_input!$F3477*IF(Data_input!$E3477&lt;3000,70%,60%)</f>
        <v>700</v>
      </c>
      <c r="H3477" s="14">
        <f>Data_input!$F3477*10%</f>
        <v>100</v>
      </c>
      <c r="I3477" s="14">
        <f>Data_input!$F3477*10%</f>
        <v>100</v>
      </c>
      <c r="J3477" s="14">
        <f>SUM(Table1[[#This Row],[COGS]:[OPERATIONAL COST]])</f>
        <v>900</v>
      </c>
      <c r="K3477" s="14">
        <f>Data_input!$F3477-Data_input!$G3477-Data_input!$H3477-Data_input!$I3477</f>
        <v>100</v>
      </c>
      <c r="L3477" s="8" t="s">
        <v>2946</v>
      </c>
      <c r="M3477" s="16" t="str">
        <f>TEXT(Table1[[#This Row],[DATE]],"mmm")</f>
        <v>Dec</v>
      </c>
      <c r="N3477" s="7">
        <f t="shared" si="171"/>
        <v>2022</v>
      </c>
      <c r="O3477" s="7">
        <f>IF(COUNTIF(B$4:$B3477,B3477)=1,1,0)</f>
        <v>1</v>
      </c>
      <c r="P3477" s="8" t="s">
        <v>2918</v>
      </c>
      <c r="Q3477" s="9"/>
    </row>
    <row r="3478" spans="1:17" x14ac:dyDescent="0.25">
      <c r="A3478" s="17">
        <v>44925</v>
      </c>
      <c r="B3478" s="11" t="s">
        <v>2902</v>
      </c>
      <c r="C3478" s="11" t="s">
        <v>2923</v>
      </c>
      <c r="D3478" s="7">
        <v>2</v>
      </c>
      <c r="E3478" s="12">
        <f t="shared" si="169"/>
        <v>2500</v>
      </c>
      <c r="F3478" s="13">
        <f t="shared" si="170"/>
        <v>5000</v>
      </c>
      <c r="G3478" s="14">
        <f>Data_input!$F3478*IF(Data_input!$E3478&lt;3000,70%,60%)</f>
        <v>3500</v>
      </c>
      <c r="H3478" s="14">
        <f>Data_input!$F3478*10%</f>
        <v>500</v>
      </c>
      <c r="I3478" s="14">
        <f>Data_input!$F3478*10%</f>
        <v>500</v>
      </c>
      <c r="J3478" s="14">
        <f>SUM(Table1[[#This Row],[COGS]:[OPERATIONAL COST]])</f>
        <v>4500</v>
      </c>
      <c r="K3478" s="14">
        <f>Data_input!$F3478-Data_input!$G3478-Data_input!$H3478-Data_input!$I3478</f>
        <v>500</v>
      </c>
      <c r="L3478" s="15" t="s">
        <v>2947</v>
      </c>
      <c r="M3478" s="16" t="str">
        <f>TEXT(Table1[[#This Row],[DATE]],"mmm")</f>
        <v>Dec</v>
      </c>
      <c r="N3478" s="7">
        <f t="shared" si="171"/>
        <v>2022</v>
      </c>
      <c r="O3478" s="7">
        <f>IF(COUNTIF(B$4:$B3478,B3478)=1,1,0)</f>
        <v>1</v>
      </c>
      <c r="P3478" s="8" t="s">
        <v>2918</v>
      </c>
      <c r="Q3478" s="9"/>
    </row>
    <row r="3479" spans="1:17" x14ac:dyDescent="0.25">
      <c r="A3479" s="17">
        <v>44925</v>
      </c>
      <c r="B3479" s="11" t="s">
        <v>2903</v>
      </c>
      <c r="C3479" s="11" t="s">
        <v>2930</v>
      </c>
      <c r="D3479" s="7">
        <v>1</v>
      </c>
      <c r="E3479" s="12">
        <f t="shared" si="169"/>
        <v>4000</v>
      </c>
      <c r="F3479" s="13">
        <f t="shared" si="170"/>
        <v>4000</v>
      </c>
      <c r="G3479" s="14">
        <f>Data_input!$F3479*IF(Data_input!$E3479&lt;3000,70%,60%)</f>
        <v>2400</v>
      </c>
      <c r="H3479" s="14">
        <f>Data_input!$F3479*10%</f>
        <v>400</v>
      </c>
      <c r="I3479" s="14">
        <f>Data_input!$F3479*10%</f>
        <v>400</v>
      </c>
      <c r="J3479" s="14">
        <f>SUM(Table1[[#This Row],[COGS]:[OPERATIONAL COST]])</f>
        <v>3200</v>
      </c>
      <c r="K3479" s="14">
        <f>Data_input!$F3479-Data_input!$G3479-Data_input!$H3479-Data_input!$I3479</f>
        <v>800</v>
      </c>
      <c r="L3479" s="8" t="s">
        <v>2945</v>
      </c>
      <c r="M3479" s="16" t="str">
        <f>TEXT(Table1[[#This Row],[DATE]],"mmm")</f>
        <v>Dec</v>
      </c>
      <c r="N3479" s="7">
        <f t="shared" si="171"/>
        <v>2022</v>
      </c>
      <c r="O3479" s="7">
        <f>IF(COUNTIF(B$4:$B3479,B3479)=1,1,0)</f>
        <v>1</v>
      </c>
      <c r="P3479" s="8" t="s">
        <v>2919</v>
      </c>
      <c r="Q3479" s="9"/>
    </row>
    <row r="3480" spans="1:17" x14ac:dyDescent="0.25">
      <c r="A3480" s="17">
        <v>44925</v>
      </c>
      <c r="B3480" s="11" t="s">
        <v>2904</v>
      </c>
      <c r="C3480" s="11" t="s">
        <v>2924</v>
      </c>
      <c r="D3480" s="7">
        <v>1</v>
      </c>
      <c r="E3480" s="12">
        <f t="shared" si="169"/>
        <v>3500</v>
      </c>
      <c r="F3480" s="13">
        <f t="shared" si="170"/>
        <v>3500</v>
      </c>
      <c r="G3480" s="14">
        <f>Data_input!$F3480*IF(Data_input!$E3480&lt;3000,70%,60%)</f>
        <v>2100</v>
      </c>
      <c r="H3480" s="14">
        <f>Data_input!$F3480*10%</f>
        <v>350</v>
      </c>
      <c r="I3480" s="14">
        <f>Data_input!$F3480*10%</f>
        <v>350</v>
      </c>
      <c r="J3480" s="14">
        <f>SUM(Table1[[#This Row],[COGS]:[OPERATIONAL COST]])</f>
        <v>2800</v>
      </c>
      <c r="K3480" s="14">
        <f>Data_input!$F3480-Data_input!$G3480-Data_input!$H3480-Data_input!$I3480</f>
        <v>700</v>
      </c>
      <c r="L3480" s="15" t="s">
        <v>2943</v>
      </c>
      <c r="M3480" s="16" t="str">
        <f>TEXT(Table1[[#This Row],[DATE]],"mmm")</f>
        <v>Dec</v>
      </c>
      <c r="N3480" s="7">
        <f t="shared" si="171"/>
        <v>2022</v>
      </c>
      <c r="O3480" s="7">
        <f>IF(COUNTIF(B$4:$B3480,B3480)=1,1,0)</f>
        <v>1</v>
      </c>
      <c r="P3480" s="8" t="s">
        <v>2918</v>
      </c>
      <c r="Q3480" s="9"/>
    </row>
    <row r="3481" spans="1:17" x14ac:dyDescent="0.25">
      <c r="A3481" s="17">
        <v>44925</v>
      </c>
      <c r="B3481" s="11" t="s">
        <v>2905</v>
      </c>
      <c r="C3481" s="11" t="s">
        <v>2925</v>
      </c>
      <c r="D3481" s="7">
        <v>1</v>
      </c>
      <c r="E3481" s="12">
        <f t="shared" si="169"/>
        <v>1200</v>
      </c>
      <c r="F3481" s="13">
        <f t="shared" si="170"/>
        <v>1200</v>
      </c>
      <c r="G3481" s="14">
        <f>Data_input!$F3481*IF(Data_input!$E3481&lt;3000,70%,60%)</f>
        <v>840</v>
      </c>
      <c r="H3481" s="14">
        <f>Data_input!$F3481*10%</f>
        <v>120</v>
      </c>
      <c r="I3481" s="14">
        <f>Data_input!$F3481*10%</f>
        <v>120</v>
      </c>
      <c r="J3481" s="14">
        <f>SUM(Table1[[#This Row],[COGS]:[OPERATIONAL COST]])</f>
        <v>1080</v>
      </c>
      <c r="K3481" s="14">
        <f>Data_input!$F3481-Data_input!$G3481-Data_input!$H3481-Data_input!$I3481</f>
        <v>120</v>
      </c>
      <c r="L3481" s="8" t="s">
        <v>2948</v>
      </c>
      <c r="M3481" s="16" t="str">
        <f>TEXT(Table1[[#This Row],[DATE]],"mmm")</f>
        <v>Dec</v>
      </c>
      <c r="N3481" s="7">
        <f t="shared" si="171"/>
        <v>2022</v>
      </c>
      <c r="O3481" s="7">
        <f>IF(COUNTIF(B$4:$B3481,B3481)=1,1,0)</f>
        <v>1</v>
      </c>
      <c r="P3481" s="8" t="s">
        <v>2918</v>
      </c>
      <c r="Q3481" s="9"/>
    </row>
    <row r="3482" spans="1:17" x14ac:dyDescent="0.25">
      <c r="A3482" s="17">
        <v>44925</v>
      </c>
      <c r="B3482" s="11" t="s">
        <v>2906</v>
      </c>
      <c r="C3482" s="11" t="s">
        <v>2926</v>
      </c>
      <c r="D3482" s="7">
        <v>3</v>
      </c>
      <c r="E3482" s="12">
        <f t="shared" si="169"/>
        <v>450</v>
      </c>
      <c r="F3482" s="13">
        <f t="shared" si="170"/>
        <v>1350</v>
      </c>
      <c r="G3482" s="14">
        <f>Data_input!$F3482*IF(Data_input!$E3482&lt;3000,70%,60%)</f>
        <v>944.99999999999989</v>
      </c>
      <c r="H3482" s="14">
        <f>Data_input!$F3482*10%</f>
        <v>135</v>
      </c>
      <c r="I3482" s="14">
        <f>Data_input!$F3482*10%</f>
        <v>135</v>
      </c>
      <c r="J3482" s="14">
        <f>SUM(Table1[[#This Row],[COGS]:[OPERATIONAL COST]])</f>
        <v>1215</v>
      </c>
      <c r="K3482" s="14">
        <f>Data_input!$F3482-Data_input!$G3482-Data_input!$H3482-Data_input!$I3482</f>
        <v>135.00000000000011</v>
      </c>
      <c r="L3482" s="15" t="s">
        <v>2944</v>
      </c>
      <c r="M3482" s="16" t="str">
        <f>TEXT(Table1[[#This Row],[DATE]],"mmm")</f>
        <v>Dec</v>
      </c>
      <c r="N3482" s="7">
        <f t="shared" si="171"/>
        <v>2022</v>
      </c>
      <c r="O3482" s="7">
        <f>IF(COUNTIF(B$4:$B3482,B3482)=1,1,0)</f>
        <v>1</v>
      </c>
      <c r="P3482" s="8" t="s">
        <v>2919</v>
      </c>
      <c r="Q3482" s="9"/>
    </row>
    <row r="3483" spans="1:17" x14ac:dyDescent="0.25">
      <c r="A3483" s="17">
        <v>44925</v>
      </c>
      <c r="B3483" s="11" t="s">
        <v>2907</v>
      </c>
      <c r="C3483" s="11" t="s">
        <v>2920</v>
      </c>
      <c r="D3483" s="7">
        <v>2</v>
      </c>
      <c r="E3483" s="12">
        <f t="shared" si="169"/>
        <v>1000</v>
      </c>
      <c r="F3483" s="13">
        <f t="shared" si="170"/>
        <v>2000</v>
      </c>
      <c r="G3483" s="14">
        <f>Data_input!$F3483*IF(Data_input!$E3483&lt;3000,70%,60%)</f>
        <v>1400</v>
      </c>
      <c r="H3483" s="14">
        <f>Data_input!$F3483*10%</f>
        <v>200</v>
      </c>
      <c r="I3483" s="14">
        <f>Data_input!$F3483*10%</f>
        <v>200</v>
      </c>
      <c r="J3483" s="14">
        <f>SUM(Table1[[#This Row],[COGS]:[OPERATIONAL COST]])</f>
        <v>1800</v>
      </c>
      <c r="K3483" s="14">
        <f>Data_input!$F3483-Data_input!$G3483-Data_input!$H3483-Data_input!$I3483</f>
        <v>200</v>
      </c>
      <c r="L3483" s="8" t="s">
        <v>2946</v>
      </c>
      <c r="M3483" s="16" t="str">
        <f>TEXT(Table1[[#This Row],[DATE]],"mmm")</f>
        <v>Dec</v>
      </c>
      <c r="N3483" s="7">
        <f t="shared" si="171"/>
        <v>2022</v>
      </c>
      <c r="O3483" s="7">
        <f>IF(COUNTIF(B$4:$B3483,B3483)=1,1,0)</f>
        <v>1</v>
      </c>
      <c r="P3483" s="8" t="s">
        <v>2919</v>
      </c>
      <c r="Q3483" s="9"/>
    </row>
    <row r="3484" spans="1:17" x14ac:dyDescent="0.25">
      <c r="A3484" s="17">
        <v>44925</v>
      </c>
      <c r="B3484" s="11" t="s">
        <v>2908</v>
      </c>
      <c r="C3484" s="11" t="s">
        <v>2930</v>
      </c>
      <c r="D3484" s="7">
        <v>1</v>
      </c>
      <c r="E3484" s="12">
        <f t="shared" si="169"/>
        <v>4000</v>
      </c>
      <c r="F3484" s="13">
        <f t="shared" si="170"/>
        <v>4000</v>
      </c>
      <c r="G3484" s="14">
        <f>Data_input!$F3484*IF(Data_input!$E3484&lt;3000,70%,60%)</f>
        <v>2400</v>
      </c>
      <c r="H3484" s="14">
        <f>Data_input!$F3484*10%</f>
        <v>400</v>
      </c>
      <c r="I3484" s="14">
        <f>Data_input!$F3484*10%</f>
        <v>400</v>
      </c>
      <c r="J3484" s="14">
        <f>SUM(Table1[[#This Row],[COGS]:[OPERATIONAL COST]])</f>
        <v>3200</v>
      </c>
      <c r="K3484" s="14">
        <f>Data_input!$F3484-Data_input!$G3484-Data_input!$H3484-Data_input!$I3484</f>
        <v>800</v>
      </c>
      <c r="L3484" s="15" t="s">
        <v>2947</v>
      </c>
      <c r="M3484" s="16" t="str">
        <f>TEXT(Table1[[#This Row],[DATE]],"mmm")</f>
        <v>Dec</v>
      </c>
      <c r="N3484" s="7">
        <f t="shared" si="171"/>
        <v>2022</v>
      </c>
      <c r="O3484" s="7">
        <f>IF(COUNTIF(B$4:$B3484,B3484)=1,1,0)</f>
        <v>1</v>
      </c>
      <c r="P3484" s="8" t="s">
        <v>2918</v>
      </c>
      <c r="Q3484" s="9"/>
    </row>
    <row r="3485" spans="1:17" x14ac:dyDescent="0.25">
      <c r="A3485" s="17">
        <v>44926</v>
      </c>
      <c r="B3485" s="11" t="s">
        <v>2909</v>
      </c>
      <c r="C3485" s="11" t="s">
        <v>2923</v>
      </c>
      <c r="D3485" s="7">
        <v>4</v>
      </c>
      <c r="E3485" s="12">
        <f t="shared" si="169"/>
        <v>2500</v>
      </c>
      <c r="F3485" s="13">
        <f t="shared" si="170"/>
        <v>10000</v>
      </c>
      <c r="G3485" s="14">
        <f>Data_input!$F3485*IF(Data_input!$E3485&lt;3000,70%,60%)</f>
        <v>7000</v>
      </c>
      <c r="H3485" s="14">
        <f>Data_input!$F3485*10%</f>
        <v>1000</v>
      </c>
      <c r="I3485" s="14">
        <f>Data_input!$F3485*10%</f>
        <v>1000</v>
      </c>
      <c r="J3485" s="14">
        <f>SUM(Table1[[#This Row],[COGS]:[OPERATIONAL COST]])</f>
        <v>9000</v>
      </c>
      <c r="K3485" s="14">
        <f>Data_input!$F3485-Data_input!$G3485-Data_input!$H3485-Data_input!$I3485</f>
        <v>1000</v>
      </c>
      <c r="L3485" s="8" t="s">
        <v>2948</v>
      </c>
      <c r="M3485" s="16" t="str">
        <f>TEXT(Table1[[#This Row],[DATE]],"mmm")</f>
        <v>Dec</v>
      </c>
      <c r="N3485" s="7">
        <f t="shared" si="171"/>
        <v>2022</v>
      </c>
      <c r="O3485" s="7">
        <f>IF(COUNTIF(B$4:$B3485,B3485)=1,1,0)</f>
        <v>1</v>
      </c>
      <c r="P3485" s="8" t="s">
        <v>2919</v>
      </c>
      <c r="Q3485" s="9"/>
    </row>
    <row r="3486" spans="1:17" x14ac:dyDescent="0.25">
      <c r="A3486" s="17">
        <v>44926</v>
      </c>
      <c r="B3486" s="11" t="s">
        <v>2910</v>
      </c>
      <c r="C3486" s="11" t="s">
        <v>2924</v>
      </c>
      <c r="D3486" s="7">
        <v>6</v>
      </c>
      <c r="E3486" s="12">
        <f t="shared" si="169"/>
        <v>3500</v>
      </c>
      <c r="F3486" s="13">
        <f t="shared" si="170"/>
        <v>21000</v>
      </c>
      <c r="G3486" s="14">
        <f>Data_input!$F3486*IF(Data_input!$E3486&lt;3000,70%,60%)</f>
        <v>12600</v>
      </c>
      <c r="H3486" s="14">
        <f>Data_input!$F3486*10%</f>
        <v>2100</v>
      </c>
      <c r="I3486" s="14">
        <f>Data_input!$F3486*10%</f>
        <v>2100</v>
      </c>
      <c r="J3486" s="14">
        <f>SUM(Table1[[#This Row],[COGS]:[OPERATIONAL COST]])</f>
        <v>16800</v>
      </c>
      <c r="K3486" s="14">
        <f>Data_input!$F3486-Data_input!$G3486-Data_input!$H3486-Data_input!$I3486</f>
        <v>4200</v>
      </c>
      <c r="L3486" s="15" t="s">
        <v>2944</v>
      </c>
      <c r="M3486" s="16" t="str">
        <f>TEXT(Table1[[#This Row],[DATE]],"mmm")</f>
        <v>Dec</v>
      </c>
      <c r="N3486" s="7">
        <f t="shared" si="171"/>
        <v>2022</v>
      </c>
      <c r="O3486" s="7">
        <f>IF(COUNTIF(B$4:$B3486,B3486)=1,1,0)</f>
        <v>1</v>
      </c>
      <c r="P3486" s="8" t="s">
        <v>2918</v>
      </c>
      <c r="Q3486" s="9"/>
    </row>
    <row r="3487" spans="1:17" x14ac:dyDescent="0.25">
      <c r="A3487" s="17">
        <v>44926</v>
      </c>
      <c r="B3487" s="11" t="s">
        <v>2911</v>
      </c>
      <c r="C3487" s="11" t="s">
        <v>2928</v>
      </c>
      <c r="D3487" s="7">
        <v>8</v>
      </c>
      <c r="E3487" s="12">
        <f t="shared" si="169"/>
        <v>1000</v>
      </c>
      <c r="F3487" s="13">
        <f t="shared" si="170"/>
        <v>8000</v>
      </c>
      <c r="G3487" s="14">
        <f>Data_input!$F3487*IF(Data_input!$E3487&lt;3000,70%,60%)</f>
        <v>5600</v>
      </c>
      <c r="H3487" s="14">
        <f>Data_input!$F3487*10%</f>
        <v>800</v>
      </c>
      <c r="I3487" s="14">
        <f>Data_input!$F3487*10%</f>
        <v>800</v>
      </c>
      <c r="J3487" s="14">
        <f>SUM(Table1[[#This Row],[COGS]:[OPERATIONAL COST]])</f>
        <v>7200</v>
      </c>
      <c r="K3487" s="14">
        <f>Data_input!$F3487-Data_input!$G3487-Data_input!$H3487-Data_input!$I3487</f>
        <v>800</v>
      </c>
      <c r="L3487" s="8" t="s">
        <v>2946</v>
      </c>
      <c r="M3487" s="16" t="str">
        <f>TEXT(Table1[[#This Row],[DATE]],"mmm")</f>
        <v>Dec</v>
      </c>
      <c r="N3487" s="7">
        <f t="shared" si="171"/>
        <v>2022</v>
      </c>
      <c r="O3487" s="7">
        <f>IF(COUNTIF(B$4:$B3487,B3487)=1,1,0)</f>
        <v>1</v>
      </c>
      <c r="P3487" s="8" t="s">
        <v>2918</v>
      </c>
      <c r="Q3487" s="9"/>
    </row>
    <row r="3488" spans="1:17" x14ac:dyDescent="0.25">
      <c r="A3488" s="17">
        <v>44926</v>
      </c>
      <c r="B3488" s="11" t="s">
        <v>2912</v>
      </c>
      <c r="C3488" s="11" t="s">
        <v>2926</v>
      </c>
      <c r="D3488" s="7">
        <v>9</v>
      </c>
      <c r="E3488" s="12">
        <f t="shared" si="169"/>
        <v>450</v>
      </c>
      <c r="F3488" s="13">
        <f t="shared" si="170"/>
        <v>4050</v>
      </c>
      <c r="G3488" s="14">
        <f>Data_input!$F3488*IF(Data_input!$E3488&lt;3000,70%,60%)</f>
        <v>2835</v>
      </c>
      <c r="H3488" s="14">
        <f>Data_input!$F3488*10%</f>
        <v>405</v>
      </c>
      <c r="I3488" s="14">
        <f>Data_input!$F3488*10%</f>
        <v>405</v>
      </c>
      <c r="J3488" s="14">
        <f>SUM(Table1[[#This Row],[COGS]:[OPERATIONAL COST]])</f>
        <v>3645</v>
      </c>
      <c r="K3488" s="14">
        <f>Data_input!$F3488-Data_input!$G3488-Data_input!$H3488-Data_input!$I3488</f>
        <v>405</v>
      </c>
      <c r="L3488" s="15" t="s">
        <v>2947</v>
      </c>
      <c r="M3488" s="16" t="str">
        <f>TEXT(Table1[[#This Row],[DATE]],"mmm")</f>
        <v>Dec</v>
      </c>
      <c r="N3488" s="7">
        <f t="shared" si="171"/>
        <v>2022</v>
      </c>
      <c r="O3488" s="7">
        <f>IF(COUNTIF(B$4:$B3488,B3488)=1,1,0)</f>
        <v>1</v>
      </c>
      <c r="P3488" s="8" t="s">
        <v>2919</v>
      </c>
      <c r="Q3488" s="9"/>
    </row>
    <row r="3489" spans="1:17" x14ac:dyDescent="0.25">
      <c r="A3489" s="17">
        <v>44926</v>
      </c>
      <c r="B3489" s="11" t="s">
        <v>2913</v>
      </c>
      <c r="C3489" s="11" t="s">
        <v>2927</v>
      </c>
      <c r="D3489" s="7">
        <v>10</v>
      </c>
      <c r="E3489" s="12">
        <f t="shared" si="169"/>
        <v>500</v>
      </c>
      <c r="F3489" s="13">
        <f t="shared" si="170"/>
        <v>5000</v>
      </c>
      <c r="G3489" s="14">
        <f>Data_input!$F3489*IF(Data_input!$E3489&lt;3000,70%,60%)</f>
        <v>3500</v>
      </c>
      <c r="H3489" s="14">
        <f>Data_input!$F3489*10%</f>
        <v>500</v>
      </c>
      <c r="I3489" s="14">
        <f>Data_input!$F3489*10%</f>
        <v>500</v>
      </c>
      <c r="J3489" s="14">
        <f>SUM(Table1[[#This Row],[COGS]:[OPERATIONAL COST]])</f>
        <v>4500</v>
      </c>
      <c r="K3489" s="14">
        <f>Data_input!$F3489-Data_input!$G3489-Data_input!$H3489-Data_input!$I3489</f>
        <v>500</v>
      </c>
      <c r="L3489" s="8" t="s">
        <v>2945</v>
      </c>
      <c r="M3489" s="16" t="str">
        <f>TEXT(Table1[[#This Row],[DATE]],"mmm")</f>
        <v>Dec</v>
      </c>
      <c r="N3489" s="7">
        <f t="shared" si="171"/>
        <v>2022</v>
      </c>
      <c r="O3489" s="7">
        <f>IF(COUNTIF(B$4:$B3489,B3489)=1,1,0)</f>
        <v>1</v>
      </c>
      <c r="P3489" s="8" t="s">
        <v>2919</v>
      </c>
      <c r="Q3489" s="9"/>
    </row>
    <row r="3490" spans="1:17" x14ac:dyDescent="0.25">
      <c r="A3490" s="17">
        <v>44926</v>
      </c>
      <c r="B3490" s="11" t="s">
        <v>2914</v>
      </c>
      <c r="C3490" s="11" t="s">
        <v>2927</v>
      </c>
      <c r="D3490" s="7">
        <v>12</v>
      </c>
      <c r="E3490" s="12">
        <f t="shared" si="169"/>
        <v>500</v>
      </c>
      <c r="F3490" s="13">
        <f t="shared" si="170"/>
        <v>6000</v>
      </c>
      <c r="G3490" s="14">
        <f>Data_input!$F3490*IF(Data_input!$E3490&lt;3000,70%,60%)</f>
        <v>4200</v>
      </c>
      <c r="H3490" s="14">
        <f>Data_input!$F3490*10%</f>
        <v>600</v>
      </c>
      <c r="I3490" s="14">
        <f>Data_input!$F3490*10%</f>
        <v>600</v>
      </c>
      <c r="J3490" s="14">
        <f>SUM(Table1[[#This Row],[COGS]:[OPERATIONAL COST]])</f>
        <v>5400</v>
      </c>
      <c r="K3490" s="14">
        <f>Data_input!$F3490-Data_input!$G3490-Data_input!$H3490-Data_input!$I3490</f>
        <v>600</v>
      </c>
      <c r="L3490" s="15" t="s">
        <v>2943</v>
      </c>
      <c r="M3490" s="16" t="str">
        <f>TEXT(Table1[[#This Row],[DATE]],"mmm")</f>
        <v>Dec</v>
      </c>
      <c r="N3490" s="7">
        <f t="shared" si="171"/>
        <v>2022</v>
      </c>
      <c r="O3490" s="7">
        <f>IF(COUNTIF(B$4:$B3490,B3490)=1,1,0)</f>
        <v>1</v>
      </c>
      <c r="P3490" s="8" t="s">
        <v>2918</v>
      </c>
      <c r="Q3490" s="9"/>
    </row>
    <row r="3491" spans="1:17" x14ac:dyDescent="0.25">
      <c r="A3491" s="17">
        <v>44926</v>
      </c>
      <c r="B3491" s="11" t="s">
        <v>2915</v>
      </c>
      <c r="C3491" s="11" t="s">
        <v>2920</v>
      </c>
      <c r="D3491" s="7">
        <v>5</v>
      </c>
      <c r="E3491" s="12">
        <f t="shared" si="169"/>
        <v>1000</v>
      </c>
      <c r="F3491" s="13">
        <f t="shared" si="170"/>
        <v>5000</v>
      </c>
      <c r="G3491" s="14">
        <f>Data_input!$F3491*IF(Data_input!$E3491&lt;3000,70%,60%)</f>
        <v>3500</v>
      </c>
      <c r="H3491" s="14">
        <f>Data_input!$F3491*10%</f>
        <v>500</v>
      </c>
      <c r="I3491" s="14">
        <f>Data_input!$F3491*10%</f>
        <v>500</v>
      </c>
      <c r="J3491" s="14">
        <f>SUM(Table1[[#This Row],[COGS]:[OPERATIONAL COST]])</f>
        <v>4500</v>
      </c>
      <c r="K3491" s="14">
        <f>Data_input!$F3491-Data_input!$G3491-Data_input!$H3491-Data_input!$I3491</f>
        <v>500</v>
      </c>
      <c r="L3491" s="8" t="s">
        <v>2948</v>
      </c>
      <c r="M3491" s="16" t="str">
        <f>TEXT(Table1[[#This Row],[DATE]],"mmm")</f>
        <v>Dec</v>
      </c>
      <c r="N3491" s="7">
        <f t="shared" si="171"/>
        <v>2022</v>
      </c>
      <c r="O3491" s="7">
        <f>IF(COUNTIF(B$4:$B3491,B3491)=1,1,0)</f>
        <v>1</v>
      </c>
      <c r="P3491" s="8" t="s">
        <v>2919</v>
      </c>
      <c r="Q3491" s="9"/>
    </row>
    <row r="3492" spans="1:17" x14ac:dyDescent="0.25">
      <c r="A3492" s="17">
        <v>44926</v>
      </c>
      <c r="B3492" s="11" t="s">
        <v>2916</v>
      </c>
      <c r="C3492" s="11" t="s">
        <v>2924</v>
      </c>
      <c r="D3492" s="7">
        <v>16</v>
      </c>
      <c r="E3492" s="12">
        <f t="shared" si="169"/>
        <v>3500</v>
      </c>
      <c r="F3492" s="13">
        <f t="shared" si="170"/>
        <v>56000</v>
      </c>
      <c r="G3492" s="14">
        <f>Data_input!$F3492*IF(Data_input!$E3492&lt;3000,70%,60%)</f>
        <v>33600</v>
      </c>
      <c r="H3492" s="14">
        <f>Data_input!$F3492*10%</f>
        <v>5600</v>
      </c>
      <c r="I3492" s="14">
        <f>Data_input!$F3492*10%</f>
        <v>5600</v>
      </c>
      <c r="J3492" s="14">
        <f>SUM(Table1[[#This Row],[COGS]:[OPERATIONAL COST]])</f>
        <v>44800</v>
      </c>
      <c r="K3492" s="14">
        <f>Data_input!$F3492-Data_input!$G3492-Data_input!$H3492-Data_input!$I3492</f>
        <v>11200</v>
      </c>
      <c r="L3492" s="15" t="s">
        <v>2944</v>
      </c>
      <c r="M3492" s="16" t="str">
        <f>TEXT(Table1[[#This Row],[DATE]],"mmm")</f>
        <v>Dec</v>
      </c>
      <c r="N3492" s="7">
        <f t="shared" si="171"/>
        <v>2022</v>
      </c>
      <c r="O3492" s="7">
        <f>IF(COUNTIF(B$4:$B3492,B3492)=1,1,0)</f>
        <v>1</v>
      </c>
      <c r="P3492" s="8" t="s">
        <v>2918</v>
      </c>
      <c r="Q3492" s="9"/>
    </row>
    <row r="3493" spans="1:17" x14ac:dyDescent="0.25">
      <c r="A3493" s="17">
        <v>44926</v>
      </c>
      <c r="B3493" s="11" t="str">
        <f>B3492</f>
        <v>DH02920</v>
      </c>
      <c r="C3493" s="11" t="s">
        <v>2923</v>
      </c>
      <c r="D3493" s="7">
        <v>1</v>
      </c>
      <c r="E3493" s="12">
        <f t="shared" si="169"/>
        <v>2500</v>
      </c>
      <c r="F3493" s="13">
        <f t="shared" si="170"/>
        <v>2500</v>
      </c>
      <c r="G3493" s="14">
        <f>Data_input!$F3493*IF(Data_input!$E3493&lt;3000,70%,60%)</f>
        <v>1750</v>
      </c>
      <c r="H3493" s="14">
        <f>Data_input!$F3493*10%</f>
        <v>250</v>
      </c>
      <c r="I3493" s="14">
        <f>Data_input!$F3493*10%</f>
        <v>250</v>
      </c>
      <c r="J3493" s="14">
        <f>SUM(Table1[[#This Row],[COGS]:[OPERATIONAL COST]])</f>
        <v>2250</v>
      </c>
      <c r="K3493" s="14">
        <f>Data_input!$F3493-Data_input!$G3493-Data_input!$H3493-Data_input!$I3493</f>
        <v>250</v>
      </c>
      <c r="L3493" s="8" t="s">
        <v>2944</v>
      </c>
      <c r="M3493" s="16" t="str">
        <f>TEXT(Table1[[#This Row],[DATE]],"mmm")</f>
        <v>Dec</v>
      </c>
      <c r="N3493" s="7">
        <f t="shared" si="171"/>
        <v>2022</v>
      </c>
      <c r="O3493" s="7">
        <f>IF(COUNTIF(B$4:$B3493,B3493)=1,1,0)</f>
        <v>0</v>
      </c>
      <c r="P3493" s="8" t="s">
        <v>2918</v>
      </c>
      <c r="Q3493" s="9"/>
    </row>
    <row r="3494" spans="1:17" x14ac:dyDescent="0.25">
      <c r="A3494" s="17">
        <v>44926</v>
      </c>
      <c r="B3494" s="11" t="str">
        <f>B3493</f>
        <v>DH02920</v>
      </c>
      <c r="C3494" s="11" t="s">
        <v>2929</v>
      </c>
      <c r="D3494" s="7">
        <v>1</v>
      </c>
      <c r="E3494" s="12">
        <f t="shared" si="169"/>
        <v>3200</v>
      </c>
      <c r="F3494" s="13">
        <f t="shared" si="170"/>
        <v>3200</v>
      </c>
      <c r="G3494" s="14">
        <f>Data_input!$F3494*IF(Data_input!$E3494&lt;3000,70%,60%)</f>
        <v>1920</v>
      </c>
      <c r="H3494" s="14">
        <f>Data_input!$F3494*10%</f>
        <v>320</v>
      </c>
      <c r="I3494" s="14">
        <f>Data_input!$F3494*10%</f>
        <v>320</v>
      </c>
      <c r="J3494" s="14">
        <f>SUM(Table1[[#This Row],[COGS]:[OPERATIONAL COST]])</f>
        <v>2560</v>
      </c>
      <c r="K3494" s="14">
        <f>Data_input!$F3494-Data_input!$G3494-Data_input!$H3494-Data_input!$I3494</f>
        <v>640</v>
      </c>
      <c r="L3494" s="23" t="s">
        <v>2944</v>
      </c>
      <c r="M3494" s="16" t="str">
        <f>TEXT(Table1[[#This Row],[DATE]],"mmm")</f>
        <v>Dec</v>
      </c>
      <c r="N3494" s="7">
        <f t="shared" si="171"/>
        <v>2022</v>
      </c>
      <c r="O3494" s="7">
        <f>IF(COUNTIF(B$4:$B3494,B3494)=1,1,0)</f>
        <v>0</v>
      </c>
      <c r="P3494" s="8" t="s">
        <v>2918</v>
      </c>
      <c r="Q3494" s="9"/>
    </row>
  </sheetData>
  <mergeCells count="1">
    <mergeCell ref="A1:E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F5B2-ECEE-495B-8785-F9198BDE0476}">
  <dimension ref="D1:AA44"/>
  <sheetViews>
    <sheetView showGridLines="0" tabSelected="1" topLeftCell="B1" zoomScale="65" zoomScaleNormal="65" workbookViewId="0">
      <selection activeCell="AG12" sqref="AG12"/>
    </sheetView>
  </sheetViews>
  <sheetFormatPr defaultRowHeight="13.8" x14ac:dyDescent="0.25"/>
  <cols>
    <col min="8" max="8" width="15.109375" bestFit="1" customWidth="1"/>
    <col min="27" max="27" width="2.5546875" customWidth="1"/>
  </cols>
  <sheetData>
    <row r="1" spans="4:27" x14ac:dyDescent="0.25">
      <c r="D1" s="24"/>
      <c r="E1" s="24"/>
      <c r="F1" s="24"/>
      <c r="G1" s="24"/>
      <c r="H1" s="24"/>
      <c r="I1" s="24"/>
      <c r="J1" s="24"/>
      <c r="K1" s="24"/>
      <c r="L1" s="24"/>
      <c r="M1" s="24"/>
      <c r="N1" s="24"/>
      <c r="O1" s="24"/>
      <c r="P1" s="24"/>
      <c r="Q1" s="24"/>
      <c r="R1" s="24"/>
      <c r="S1" s="24"/>
      <c r="T1" s="24"/>
      <c r="U1" s="24"/>
      <c r="V1" s="24"/>
      <c r="W1" s="24"/>
      <c r="X1" s="24"/>
      <c r="Y1" s="24"/>
      <c r="Z1" s="24"/>
      <c r="AA1" s="24"/>
    </row>
    <row r="2" spans="4:27" x14ac:dyDescent="0.25">
      <c r="D2" s="24"/>
      <c r="E2" s="24"/>
      <c r="F2" s="24"/>
      <c r="G2" s="24"/>
      <c r="H2" s="24"/>
      <c r="I2" s="24"/>
      <c r="J2" s="24"/>
      <c r="K2" s="24"/>
      <c r="L2" s="24"/>
      <c r="M2" s="24"/>
      <c r="N2" s="24"/>
      <c r="O2" s="24"/>
      <c r="P2" s="24"/>
      <c r="Q2" s="24"/>
      <c r="R2" s="24"/>
      <c r="S2" s="24"/>
      <c r="T2" s="24"/>
      <c r="U2" s="24"/>
      <c r="V2" s="24"/>
      <c r="W2" s="24"/>
      <c r="X2" s="24"/>
      <c r="Y2" s="24"/>
      <c r="Z2" s="24"/>
      <c r="AA2" s="24"/>
    </row>
    <row r="3" spans="4:27" x14ac:dyDescent="0.25">
      <c r="D3" s="24"/>
      <c r="E3" s="24"/>
      <c r="F3" s="24"/>
      <c r="G3" s="24"/>
      <c r="H3" s="24"/>
      <c r="I3" s="24"/>
      <c r="J3" s="24"/>
      <c r="K3" s="24"/>
      <c r="L3" s="24"/>
      <c r="M3" s="24"/>
      <c r="N3" s="24"/>
      <c r="O3" s="24"/>
      <c r="P3" s="24"/>
      <c r="Q3" s="24"/>
      <c r="R3" s="24"/>
      <c r="S3" s="24"/>
      <c r="T3" s="24"/>
      <c r="U3" s="24"/>
      <c r="V3" s="24"/>
      <c r="W3" s="24"/>
      <c r="X3" s="24"/>
      <c r="Y3" s="24"/>
      <c r="Z3" s="24"/>
      <c r="AA3" s="24"/>
    </row>
    <row r="4" spans="4:27" x14ac:dyDescent="0.25">
      <c r="D4" s="24"/>
      <c r="E4" s="24"/>
      <c r="F4" s="24"/>
      <c r="G4" s="24"/>
      <c r="H4" s="24"/>
      <c r="I4" s="24"/>
      <c r="J4" s="24"/>
      <c r="K4" s="24"/>
      <c r="L4" s="24"/>
      <c r="M4" s="24"/>
      <c r="N4" s="24"/>
      <c r="O4" s="24"/>
      <c r="P4" s="24"/>
      <c r="Q4" s="24"/>
      <c r="R4" s="24"/>
      <c r="S4" s="24"/>
      <c r="T4" s="24"/>
      <c r="U4" s="24"/>
      <c r="V4" s="24"/>
      <c r="W4" s="24"/>
      <c r="X4" s="24"/>
      <c r="Y4" s="24"/>
      <c r="Z4" s="24"/>
      <c r="AA4" s="24"/>
    </row>
    <row r="5" spans="4:27" x14ac:dyDescent="0.25">
      <c r="D5" s="24"/>
      <c r="E5" s="24"/>
      <c r="F5" s="24"/>
      <c r="G5" s="24"/>
      <c r="H5" s="24"/>
      <c r="I5" s="24"/>
      <c r="J5" s="24"/>
      <c r="K5" s="24"/>
      <c r="L5" s="24"/>
      <c r="M5" s="24"/>
      <c r="N5" s="24"/>
      <c r="O5" s="24"/>
      <c r="P5" s="24"/>
      <c r="Q5" s="24"/>
      <c r="R5" s="24"/>
      <c r="S5" s="24"/>
      <c r="T5" s="24"/>
      <c r="U5" s="24"/>
      <c r="V5" s="24"/>
      <c r="W5" s="24"/>
      <c r="X5" s="24"/>
      <c r="Y5" s="24"/>
      <c r="Z5" s="24"/>
      <c r="AA5" s="24"/>
    </row>
    <row r="6" spans="4:27" x14ac:dyDescent="0.25">
      <c r="D6" s="24"/>
      <c r="E6" s="24"/>
      <c r="F6" s="24"/>
      <c r="G6" s="24"/>
      <c r="H6" s="24"/>
      <c r="I6" s="24"/>
      <c r="J6" s="24"/>
      <c r="K6" s="24"/>
      <c r="L6" s="24"/>
      <c r="M6" s="24"/>
      <c r="N6" s="24"/>
      <c r="O6" s="24"/>
      <c r="P6" s="24"/>
      <c r="Q6" s="24"/>
      <c r="R6" s="24"/>
      <c r="S6" s="24"/>
      <c r="T6" s="24"/>
      <c r="U6" s="24"/>
      <c r="V6" s="24"/>
      <c r="W6" s="24"/>
      <c r="X6" s="24"/>
      <c r="Y6" s="24"/>
      <c r="Z6" s="24"/>
      <c r="AA6" s="24"/>
    </row>
    <row r="7" spans="4:27" x14ac:dyDescent="0.25">
      <c r="D7" s="24"/>
      <c r="E7" s="24"/>
      <c r="F7" s="24"/>
      <c r="G7" s="24"/>
      <c r="H7" s="24"/>
      <c r="I7" s="24"/>
      <c r="J7" s="24"/>
      <c r="K7" s="24"/>
      <c r="L7" s="24"/>
      <c r="M7" s="24"/>
      <c r="N7" s="24"/>
      <c r="O7" s="24"/>
      <c r="P7" s="24"/>
      <c r="Q7" s="24"/>
      <c r="R7" s="24"/>
      <c r="S7" s="24"/>
      <c r="T7" s="24"/>
      <c r="U7" s="24"/>
      <c r="V7" s="24"/>
      <c r="W7" s="24"/>
      <c r="X7" s="24"/>
      <c r="Y7" s="24"/>
      <c r="Z7" s="24"/>
      <c r="AA7" s="24"/>
    </row>
    <row r="8" spans="4:27" x14ac:dyDescent="0.25">
      <c r="D8" s="24"/>
      <c r="E8" s="24"/>
      <c r="F8" s="24"/>
      <c r="G8" s="24"/>
      <c r="H8" s="24"/>
      <c r="I8" s="24"/>
      <c r="J8" s="24"/>
      <c r="K8" s="24"/>
      <c r="L8" s="24"/>
      <c r="M8" s="24"/>
      <c r="N8" s="24"/>
      <c r="O8" s="24"/>
      <c r="P8" s="24"/>
      <c r="Q8" s="24"/>
      <c r="R8" s="24"/>
      <c r="S8" s="24"/>
      <c r="T8" s="24"/>
      <c r="U8" s="24"/>
      <c r="V8" s="24"/>
      <c r="W8" s="24"/>
      <c r="X8" s="24"/>
      <c r="Y8" s="24"/>
      <c r="Z8" s="24"/>
      <c r="AA8" s="24"/>
    </row>
    <row r="9" spans="4:27" x14ac:dyDescent="0.25">
      <c r="D9" s="24"/>
      <c r="E9" s="24"/>
      <c r="F9" s="24"/>
      <c r="G9" s="24"/>
      <c r="H9" s="24"/>
      <c r="I9" s="24"/>
      <c r="J9" s="24"/>
      <c r="K9" s="24"/>
      <c r="L9" s="24"/>
      <c r="M9" s="24"/>
      <c r="N9" s="24"/>
      <c r="O9" s="24"/>
      <c r="P9" s="24"/>
      <c r="Q9" s="24"/>
      <c r="R9" s="24"/>
      <c r="S9" s="24"/>
      <c r="T9" s="24"/>
      <c r="U9" s="24"/>
      <c r="V9" s="24"/>
      <c r="W9" s="24"/>
      <c r="X9" s="24"/>
      <c r="Y9" s="24"/>
      <c r="Z9" s="24"/>
      <c r="AA9" s="24"/>
    </row>
    <row r="10" spans="4:27" x14ac:dyDescent="0.25">
      <c r="D10" s="24"/>
      <c r="E10" s="24"/>
      <c r="F10" s="24"/>
      <c r="G10" s="24"/>
      <c r="H10" s="24"/>
      <c r="I10" s="24"/>
      <c r="J10" s="24"/>
      <c r="K10" s="24"/>
      <c r="L10" s="24"/>
      <c r="M10" s="24"/>
      <c r="N10" s="24"/>
      <c r="O10" s="24"/>
      <c r="P10" s="24"/>
      <c r="Q10" s="24"/>
      <c r="R10" s="24"/>
      <c r="S10" s="24"/>
      <c r="T10" s="24"/>
      <c r="U10" s="24"/>
      <c r="V10" s="24"/>
      <c r="W10" s="24"/>
      <c r="X10" s="24"/>
      <c r="Y10" s="24"/>
      <c r="Z10" s="24"/>
      <c r="AA10" s="24"/>
    </row>
    <row r="11" spans="4:27" x14ac:dyDescent="0.25">
      <c r="D11" s="24"/>
      <c r="E11" s="24"/>
      <c r="F11" s="24"/>
      <c r="G11" s="24"/>
      <c r="H11" s="24"/>
      <c r="I11" s="24"/>
      <c r="J11" s="24"/>
      <c r="K11" s="24"/>
      <c r="L11" s="24"/>
      <c r="M11" s="24"/>
      <c r="N11" s="24"/>
      <c r="O11" s="24"/>
      <c r="P11" s="24"/>
      <c r="Q11" s="24"/>
      <c r="R11" s="24"/>
      <c r="S11" s="24"/>
      <c r="T11" s="24"/>
      <c r="U11" s="24"/>
      <c r="V11" s="24"/>
      <c r="W11" s="24"/>
      <c r="X11" s="24"/>
      <c r="Y11" s="24"/>
      <c r="Z11" s="24"/>
      <c r="AA11" s="24"/>
    </row>
    <row r="12" spans="4:27" x14ac:dyDescent="0.25">
      <c r="D12" s="24"/>
      <c r="E12" s="24"/>
      <c r="F12" s="24"/>
      <c r="G12" s="24"/>
      <c r="H12" s="25"/>
      <c r="I12" s="24"/>
      <c r="J12" s="24"/>
      <c r="K12" s="24"/>
      <c r="L12" s="24"/>
      <c r="M12" s="24"/>
      <c r="N12" s="24"/>
      <c r="O12" s="24"/>
      <c r="P12" s="24"/>
      <c r="Q12" s="24"/>
      <c r="R12" s="24"/>
      <c r="S12" s="24"/>
      <c r="T12" s="24"/>
      <c r="U12" s="24"/>
      <c r="V12" s="24"/>
      <c r="W12" s="24"/>
      <c r="X12" s="24"/>
      <c r="Y12" s="24"/>
      <c r="Z12" s="24"/>
      <c r="AA12" s="24"/>
    </row>
    <row r="13" spans="4:27" x14ac:dyDescent="0.25">
      <c r="D13" s="24"/>
      <c r="E13" s="24"/>
      <c r="F13" s="24"/>
      <c r="G13" s="24"/>
      <c r="H13" s="24"/>
      <c r="I13" s="24"/>
      <c r="J13" s="24"/>
      <c r="K13" s="24"/>
      <c r="L13" s="24"/>
      <c r="M13" s="24"/>
      <c r="N13" s="24"/>
      <c r="O13" s="24"/>
      <c r="P13" s="24"/>
      <c r="Q13" s="24"/>
      <c r="R13" s="24"/>
      <c r="S13" s="24"/>
      <c r="T13" s="24"/>
      <c r="U13" s="24"/>
      <c r="V13" s="24"/>
      <c r="W13" s="24"/>
      <c r="X13" s="24"/>
      <c r="Y13" s="24"/>
      <c r="Z13" s="24"/>
      <c r="AA13" s="24"/>
    </row>
    <row r="14" spans="4:27" x14ac:dyDescent="0.25">
      <c r="D14" s="24"/>
      <c r="E14" s="24"/>
      <c r="F14" s="24"/>
      <c r="G14" s="24"/>
      <c r="H14" s="24"/>
      <c r="I14" s="24"/>
      <c r="J14" s="24"/>
      <c r="K14" s="24"/>
      <c r="L14" s="24"/>
      <c r="M14" s="24"/>
      <c r="N14" s="24"/>
      <c r="O14" s="24"/>
      <c r="P14" s="24"/>
      <c r="Q14" s="24"/>
      <c r="R14" s="24"/>
      <c r="S14" s="24"/>
      <c r="T14" s="24"/>
      <c r="U14" s="24"/>
      <c r="V14" s="24"/>
      <c r="W14" s="24"/>
      <c r="X14" s="24"/>
      <c r="Y14" s="24"/>
      <c r="Z14" s="24"/>
      <c r="AA14" s="24"/>
    </row>
    <row r="15" spans="4:27" x14ac:dyDescent="0.25">
      <c r="D15" s="24"/>
      <c r="E15" s="24"/>
      <c r="F15" s="24"/>
      <c r="G15" s="24"/>
      <c r="H15" s="24"/>
      <c r="I15" s="24"/>
      <c r="J15" s="24"/>
      <c r="K15" s="24"/>
      <c r="L15" s="24"/>
      <c r="M15" s="24"/>
      <c r="N15" s="24"/>
      <c r="O15" s="24"/>
      <c r="P15" s="24"/>
      <c r="Q15" s="24"/>
      <c r="R15" s="24"/>
      <c r="S15" s="24"/>
      <c r="T15" s="24"/>
      <c r="U15" s="24"/>
      <c r="V15" s="24"/>
      <c r="W15" s="24"/>
      <c r="X15" s="24"/>
      <c r="Y15" s="24"/>
      <c r="Z15" s="24"/>
      <c r="AA15" s="24"/>
    </row>
    <row r="16" spans="4:27" x14ac:dyDescent="0.25">
      <c r="D16" s="24"/>
      <c r="E16" s="24"/>
      <c r="F16" s="24"/>
      <c r="G16" s="24"/>
      <c r="H16" s="24"/>
      <c r="I16" s="24"/>
      <c r="J16" s="24"/>
      <c r="K16" s="24"/>
      <c r="L16" s="24"/>
      <c r="M16" s="24"/>
      <c r="N16" s="24"/>
      <c r="O16" s="24"/>
      <c r="P16" s="24"/>
      <c r="Q16" s="24"/>
      <c r="R16" s="24"/>
      <c r="S16" s="24"/>
      <c r="T16" s="24"/>
      <c r="U16" s="24"/>
      <c r="V16" s="24"/>
      <c r="W16" s="24"/>
      <c r="X16" s="24"/>
      <c r="Y16" s="24"/>
      <c r="Z16" s="24"/>
      <c r="AA16" s="24"/>
    </row>
    <row r="17" spans="4:27" x14ac:dyDescent="0.25">
      <c r="D17" s="24"/>
      <c r="E17" s="24"/>
      <c r="F17" s="24"/>
      <c r="G17" s="24"/>
      <c r="H17" s="24"/>
      <c r="I17" s="24"/>
      <c r="J17" s="24"/>
      <c r="K17" s="24"/>
      <c r="L17" s="24"/>
      <c r="M17" s="24"/>
      <c r="N17" s="24"/>
      <c r="O17" s="24"/>
      <c r="P17" s="24"/>
      <c r="Q17" s="24"/>
      <c r="R17" s="24"/>
      <c r="S17" s="24"/>
      <c r="T17" s="24"/>
      <c r="U17" s="24"/>
      <c r="V17" s="24"/>
      <c r="W17" s="24"/>
      <c r="X17" s="24"/>
      <c r="Y17" s="24"/>
      <c r="Z17" s="24"/>
      <c r="AA17" s="24"/>
    </row>
    <row r="18" spans="4:27" x14ac:dyDescent="0.25">
      <c r="D18" s="24"/>
      <c r="E18" s="24"/>
      <c r="F18" s="24"/>
      <c r="G18" s="24"/>
      <c r="H18" s="24"/>
      <c r="I18" s="24"/>
      <c r="J18" s="24"/>
      <c r="K18" s="24"/>
      <c r="L18" s="24"/>
      <c r="M18" s="24"/>
      <c r="N18" s="24"/>
      <c r="O18" s="24"/>
      <c r="P18" s="24"/>
      <c r="Q18" s="24"/>
      <c r="R18" s="24"/>
      <c r="S18" s="24"/>
      <c r="T18" s="24"/>
      <c r="U18" s="24"/>
      <c r="V18" s="24"/>
      <c r="W18" s="24"/>
      <c r="X18" s="24"/>
      <c r="Y18" s="24"/>
      <c r="Z18" s="24"/>
      <c r="AA18" s="24"/>
    </row>
    <row r="19" spans="4:27" x14ac:dyDescent="0.25">
      <c r="D19" s="24"/>
      <c r="E19" s="24"/>
      <c r="F19" s="24"/>
      <c r="G19" s="24"/>
      <c r="H19" s="24"/>
      <c r="I19" s="24"/>
      <c r="J19" s="24"/>
      <c r="K19" s="24"/>
      <c r="L19" s="24"/>
      <c r="M19" s="24"/>
      <c r="N19" s="24"/>
      <c r="O19" s="24"/>
      <c r="P19" s="24"/>
      <c r="Q19" s="24"/>
      <c r="R19" s="24"/>
      <c r="S19" s="24"/>
      <c r="T19" s="24"/>
      <c r="U19" s="24"/>
      <c r="V19" s="24"/>
      <c r="W19" s="24"/>
      <c r="X19" s="24"/>
      <c r="Y19" s="24"/>
      <c r="Z19" s="24"/>
      <c r="AA19" s="24"/>
    </row>
    <row r="20" spans="4:27" x14ac:dyDescent="0.25">
      <c r="D20" s="24"/>
      <c r="E20" s="24"/>
      <c r="F20" s="24"/>
      <c r="G20" s="24"/>
      <c r="H20" s="24"/>
      <c r="I20" s="24"/>
      <c r="J20" s="24"/>
      <c r="K20" s="24"/>
      <c r="L20" s="24"/>
      <c r="M20" s="24"/>
      <c r="N20" s="24"/>
      <c r="O20" s="24"/>
      <c r="P20" s="24"/>
      <c r="Q20" s="24"/>
      <c r="R20" s="24"/>
      <c r="S20" s="24"/>
      <c r="T20" s="24"/>
      <c r="U20" s="24"/>
      <c r="V20" s="24"/>
      <c r="W20" s="24"/>
      <c r="X20" s="24"/>
      <c r="Y20" s="24"/>
      <c r="Z20" s="24"/>
      <c r="AA20" s="24"/>
    </row>
    <row r="21" spans="4:27" x14ac:dyDescent="0.25">
      <c r="D21" s="24"/>
      <c r="E21" s="24"/>
      <c r="F21" s="24"/>
      <c r="G21" s="24"/>
      <c r="H21" s="24"/>
      <c r="I21" s="24"/>
      <c r="J21" s="24"/>
      <c r="K21" s="24"/>
      <c r="L21" s="24"/>
      <c r="M21" s="24"/>
      <c r="N21" s="24"/>
      <c r="O21" s="24"/>
      <c r="P21" s="24"/>
      <c r="Q21" s="24"/>
      <c r="R21" s="24"/>
      <c r="S21" s="24"/>
      <c r="T21" s="24"/>
      <c r="U21" s="24"/>
      <c r="V21" s="24"/>
      <c r="W21" s="24"/>
      <c r="X21" s="24"/>
      <c r="Y21" s="24"/>
      <c r="Z21" s="24"/>
      <c r="AA21" s="24"/>
    </row>
    <row r="22" spans="4:27" x14ac:dyDescent="0.25">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4:27" x14ac:dyDescent="0.25">
      <c r="D23" s="24"/>
      <c r="E23" s="24"/>
      <c r="F23" s="24"/>
      <c r="G23" s="24"/>
      <c r="H23" s="24"/>
      <c r="I23" s="24"/>
      <c r="J23" s="24"/>
      <c r="K23" s="24"/>
      <c r="L23" s="24"/>
      <c r="M23" s="24"/>
      <c r="N23" s="24"/>
      <c r="O23" s="24"/>
      <c r="P23" s="24"/>
      <c r="Q23" s="24"/>
      <c r="R23" s="24"/>
      <c r="S23" s="24"/>
      <c r="T23" s="24"/>
      <c r="U23" s="24"/>
      <c r="V23" s="24"/>
      <c r="W23" s="24"/>
      <c r="X23" s="24"/>
      <c r="Y23" s="24"/>
      <c r="Z23" s="24"/>
      <c r="AA23" s="24"/>
    </row>
    <row r="24" spans="4:27" x14ac:dyDescent="0.25">
      <c r="D24" s="24"/>
      <c r="E24" s="24"/>
      <c r="F24" s="24"/>
      <c r="G24" s="24"/>
      <c r="H24" s="24"/>
      <c r="I24" s="24"/>
      <c r="J24" s="24"/>
      <c r="K24" s="24"/>
      <c r="L24" s="24"/>
      <c r="M24" s="24"/>
      <c r="N24" s="24"/>
      <c r="O24" s="24"/>
      <c r="P24" s="24"/>
      <c r="Q24" s="24"/>
      <c r="R24" s="24"/>
      <c r="S24" s="24"/>
      <c r="T24" s="24"/>
      <c r="U24" s="24"/>
      <c r="V24" s="24"/>
      <c r="W24" s="24"/>
      <c r="X24" s="24"/>
      <c r="Y24" s="24"/>
      <c r="Z24" s="24"/>
      <c r="AA24" s="24"/>
    </row>
    <row r="25" spans="4:27" x14ac:dyDescent="0.25">
      <c r="D25" s="24"/>
      <c r="E25" s="24"/>
      <c r="F25" s="24"/>
      <c r="G25" s="24"/>
      <c r="H25" s="24"/>
      <c r="I25" s="24"/>
      <c r="J25" s="24"/>
      <c r="K25" s="24"/>
      <c r="L25" s="24"/>
      <c r="M25" s="24"/>
      <c r="N25" s="24"/>
      <c r="O25" s="24"/>
      <c r="P25" s="24"/>
      <c r="Q25" s="24"/>
      <c r="R25" s="24"/>
      <c r="S25" s="24"/>
      <c r="T25" s="24"/>
      <c r="U25" s="24"/>
      <c r="V25" s="24"/>
      <c r="W25" s="24"/>
      <c r="X25" s="24"/>
      <c r="Y25" s="24"/>
      <c r="Z25" s="24"/>
      <c r="AA25" s="24"/>
    </row>
    <row r="26" spans="4:27" x14ac:dyDescent="0.25">
      <c r="D26" s="24"/>
      <c r="E26" s="24"/>
      <c r="F26" s="24"/>
      <c r="G26" s="24"/>
      <c r="H26" s="24"/>
      <c r="I26" s="24"/>
      <c r="J26" s="24"/>
      <c r="K26" s="24"/>
      <c r="L26" s="24"/>
      <c r="M26" s="24"/>
      <c r="N26" s="24"/>
      <c r="O26" s="24"/>
      <c r="P26" s="24"/>
      <c r="Q26" s="24"/>
      <c r="R26" s="24"/>
      <c r="S26" s="24"/>
      <c r="T26" s="24"/>
      <c r="U26" s="24"/>
      <c r="V26" s="24"/>
      <c r="W26" s="24"/>
      <c r="X26" s="24"/>
      <c r="Y26" s="24"/>
      <c r="Z26" s="24"/>
      <c r="AA26" s="24"/>
    </row>
    <row r="27" spans="4:27" x14ac:dyDescent="0.25">
      <c r="D27" s="24"/>
      <c r="E27" s="24"/>
      <c r="F27" s="24"/>
      <c r="G27" s="24"/>
      <c r="H27" s="24"/>
      <c r="I27" s="24"/>
      <c r="J27" s="24"/>
      <c r="K27" s="24"/>
      <c r="L27" s="24"/>
      <c r="M27" s="24"/>
      <c r="N27" s="24"/>
      <c r="O27" s="24"/>
      <c r="P27" s="24"/>
      <c r="Q27" s="24"/>
      <c r="R27" s="24"/>
      <c r="S27" s="24"/>
      <c r="T27" s="24"/>
      <c r="U27" s="24"/>
      <c r="V27" s="24"/>
      <c r="W27" s="24"/>
      <c r="X27" s="24"/>
      <c r="Y27" s="24"/>
      <c r="Z27" s="24"/>
      <c r="AA27" s="24"/>
    </row>
    <row r="28" spans="4:27" x14ac:dyDescent="0.25">
      <c r="D28" s="24"/>
      <c r="E28" s="24"/>
      <c r="F28" s="24"/>
      <c r="G28" s="24"/>
      <c r="H28" s="24"/>
      <c r="I28" s="24"/>
      <c r="J28" s="24"/>
      <c r="K28" s="24"/>
      <c r="L28" s="24"/>
      <c r="M28" s="24"/>
      <c r="N28" s="24"/>
      <c r="O28" s="24"/>
      <c r="P28" s="24"/>
      <c r="Q28" s="24"/>
      <c r="R28" s="24"/>
      <c r="S28" s="24"/>
      <c r="T28" s="24"/>
      <c r="U28" s="24"/>
      <c r="V28" s="24"/>
      <c r="W28" s="24"/>
      <c r="X28" s="24"/>
      <c r="Y28" s="24"/>
      <c r="Z28" s="24"/>
      <c r="AA28" s="24"/>
    </row>
    <row r="29" spans="4:27" x14ac:dyDescent="0.25">
      <c r="D29" s="24"/>
      <c r="E29" s="24"/>
      <c r="F29" s="24"/>
      <c r="G29" s="24"/>
      <c r="H29" s="24"/>
      <c r="I29" s="24"/>
      <c r="J29" s="24"/>
      <c r="K29" s="24"/>
      <c r="L29" s="24"/>
      <c r="M29" s="24"/>
      <c r="N29" s="24"/>
      <c r="O29" s="24"/>
      <c r="P29" s="24"/>
      <c r="Q29" s="24"/>
      <c r="R29" s="24"/>
      <c r="S29" s="24"/>
      <c r="T29" s="24"/>
      <c r="U29" s="24"/>
      <c r="V29" s="24"/>
      <c r="W29" s="24"/>
      <c r="X29" s="24"/>
      <c r="Y29" s="24"/>
      <c r="Z29" s="24"/>
      <c r="AA29" s="24"/>
    </row>
    <row r="30" spans="4:27" x14ac:dyDescent="0.25">
      <c r="D30" s="24"/>
      <c r="E30" s="24"/>
      <c r="F30" s="24"/>
      <c r="G30" s="24"/>
      <c r="H30" s="24"/>
      <c r="I30" s="24"/>
      <c r="J30" s="24"/>
      <c r="K30" s="24"/>
      <c r="L30" s="24"/>
      <c r="M30" s="24"/>
      <c r="N30" s="24"/>
      <c r="O30" s="24"/>
      <c r="P30" s="24"/>
      <c r="Q30" s="24"/>
      <c r="R30" s="24"/>
      <c r="S30" s="24"/>
      <c r="T30" s="24"/>
      <c r="U30" s="24"/>
      <c r="V30" s="24"/>
      <c r="W30" s="24"/>
      <c r="X30" s="24"/>
      <c r="Y30" s="24"/>
      <c r="Z30" s="24"/>
      <c r="AA30" s="24"/>
    </row>
    <row r="31" spans="4:27" x14ac:dyDescent="0.25">
      <c r="D31" s="24"/>
      <c r="E31" s="24"/>
      <c r="F31" s="24"/>
      <c r="G31" s="24"/>
      <c r="H31" s="24"/>
      <c r="I31" s="24"/>
      <c r="J31" s="24"/>
      <c r="K31" s="24"/>
      <c r="L31" s="24"/>
      <c r="M31" s="24"/>
      <c r="N31" s="24"/>
      <c r="O31" s="24"/>
      <c r="P31" s="24"/>
      <c r="Q31" s="24"/>
      <c r="R31" s="24"/>
      <c r="S31" s="24"/>
      <c r="T31" s="24"/>
      <c r="U31" s="24"/>
      <c r="V31" s="24"/>
      <c r="W31" s="24"/>
      <c r="X31" s="24"/>
      <c r="Y31" s="24"/>
      <c r="Z31" s="24"/>
      <c r="AA31" s="24"/>
    </row>
    <row r="32" spans="4:27" x14ac:dyDescent="0.25">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4:27" x14ac:dyDescent="0.25">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4:27" x14ac:dyDescent="0.25">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4:27" x14ac:dyDescent="0.25">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4:27" x14ac:dyDescent="0.25">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4:27" x14ac:dyDescent="0.25">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4:27" x14ac:dyDescent="0.25">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4:27" x14ac:dyDescent="0.25">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4:27" x14ac:dyDescent="0.25">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4:27" x14ac:dyDescent="0.25">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4:27" x14ac:dyDescent="0.25">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4:27" x14ac:dyDescent="0.25">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4:27" x14ac:dyDescent="0.25">
      <c r="D44" s="24"/>
      <c r="E44" s="24"/>
      <c r="F44" s="24"/>
      <c r="G44" s="24"/>
      <c r="H44" s="24"/>
      <c r="I44" s="24"/>
      <c r="J44" s="24"/>
      <c r="K44" s="24"/>
      <c r="L44" s="24"/>
      <c r="M44" s="24"/>
      <c r="N44" s="24"/>
      <c r="O44" s="24"/>
      <c r="P44" s="24"/>
      <c r="Q44" s="24"/>
      <c r="R44" s="24"/>
      <c r="S44" s="24"/>
      <c r="T44" s="24"/>
      <c r="U44" s="24"/>
      <c r="V44" s="24"/>
      <c r="W44" s="24"/>
      <c r="X44" s="24"/>
      <c r="Y44" s="24"/>
      <c r="Z44" s="24"/>
      <c r="AA44" s="2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DL</vt:lpstr>
      <vt:lpstr>Data_input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thuydung le</dc:creator>
  <cp:lastModifiedBy>Trần Thanh Quy</cp:lastModifiedBy>
  <cp:lastPrinted>2024-08-14T04:38:52Z</cp:lastPrinted>
  <dcterms:created xsi:type="dcterms:W3CDTF">2024-08-13T03:02:36Z</dcterms:created>
  <dcterms:modified xsi:type="dcterms:W3CDTF">2025-10-19T07:47:56Z</dcterms:modified>
</cp:coreProperties>
</file>